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Listes_cantons\"/>
    </mc:Choice>
  </mc:AlternateContent>
  <xr:revisionPtr revIDLastSave="0" documentId="13_ncr:1_{2AECBFC6-72C4-4C48-BB86-234BFE3FC72A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Caractères" sheetId="2" r:id="rId1"/>
    <sheet name="Cantons" sheetId="3" r:id="rId2"/>
    <sheet name="Communes" sheetId="4" r:id="rId3"/>
    <sheet name="Liste 1" sheetId="5" r:id="rId4"/>
    <sheet name="Liste 2" sheetId="6" r:id="rId5"/>
    <sheet name="Liste 3" sheetId="7" r:id="rId6"/>
    <sheet name="Liste 4" sheetId="8" r:id="rId7"/>
    <sheet name="Liste 5" sheetId="9" r:id="rId8"/>
    <sheet name="Liste 6" sheetId="10" r:id="rId9"/>
  </sheets>
  <definedNames>
    <definedName name="_xlnm._FilterDatabase" localSheetId="2" hidden="1">Communes!$A$5:$BC$5</definedName>
    <definedName name="_xlnm._FilterDatabase" localSheetId="3" hidden="1">'Liste 1'!$A$5:$T$5</definedName>
    <definedName name="_xlnm._FilterDatabase" localSheetId="4" hidden="1">'Liste 2'!$A$6:$Q$6</definedName>
    <definedName name="_xlnm._FilterDatabase" localSheetId="5" hidden="1">'Liste 3'!$A$5:$Y$5</definedName>
    <definedName name="_xlnm._FilterDatabase" localSheetId="6" hidden="1">'Liste 4'!$A$5:$X$5</definedName>
    <definedName name="_xlnm._FilterDatabase" localSheetId="7">'Liste 5'!$A$5:$L$5</definedName>
    <definedName name="_xlnm._FilterDatabase" localSheetId="8">'Liste 6'!$A$5:$L$5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4" l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<sst xmlns="http://schemas.openxmlformats.org/spreadsheetml/2006/main" count="9140" uniqueCount="3860">
  <si>
    <t>Liste</t>
  </si>
  <si>
    <t>Nom</t>
  </si>
  <si>
    <t>Description</t>
  </si>
  <si>
    <t>Name</t>
  </si>
  <si>
    <t>Liste 1</t>
  </si>
  <si>
    <t>Bâtiments sans coordonnées</t>
  </si>
  <si>
    <t>Bâtiments existants dans le RegBL sans coordonnées de bâtiment (sans les habitations provisoires)</t>
  </si>
  <si>
    <t>Liste 2</t>
  </si>
  <si>
    <t>Coordonnées en-dehors de la commune</t>
  </si>
  <si>
    <t>Bâtiments dont les coordonnées se situent en dehors des limites de la commune indiquée</t>
  </si>
  <si>
    <t>Liste 3</t>
  </si>
  <si>
    <t>Divergences de NPA</t>
  </si>
  <si>
    <t>Incohérences entre les NPA issus du RegBL et ceux de la MO</t>
  </si>
  <si>
    <t>Liste 4</t>
  </si>
  <si>
    <t>Doublets d'adresses</t>
  </si>
  <si>
    <t>Entrées des bâtiments existants dans le RegBL ayant une adresse non univoques (sans les habitations provisoires)</t>
  </si>
  <si>
    <t>Liste 5</t>
  </si>
  <si>
    <t>Définition du bâtiment</t>
  </si>
  <si>
    <t>Incohérences dans la définition du bâtiment entre la MO et le RegBL</t>
  </si>
  <si>
    <t>Liste 6</t>
  </si>
  <si>
    <t>Catégorie du bâtiment</t>
  </si>
  <si>
    <t>Incohérences entre la catégorie du bâtiment (GKAT) du RegBL et la couche d'information de la MO</t>
  </si>
  <si>
    <t>Caractère</t>
  </si>
  <si>
    <t>KT</t>
  </si>
  <si>
    <t>Canton</t>
  </si>
  <si>
    <t>Kanton</t>
  </si>
  <si>
    <t>GDENR</t>
  </si>
  <si>
    <t>Numéro OFS de la commune</t>
  </si>
  <si>
    <t>GDENAME</t>
  </si>
  <si>
    <t>Nom de la commune</t>
  </si>
  <si>
    <t>EGID</t>
  </si>
  <si>
    <t>Identificateur fédéral de bâtiment</t>
  </si>
  <si>
    <t>EDID</t>
  </si>
  <si>
    <t>Identificateur fédéral de l'entrée</t>
  </si>
  <si>
    <t>GKAT</t>
  </si>
  <si>
    <t>Catégorie de bâtiment</t>
  </si>
  <si>
    <t>GKLAS</t>
  </si>
  <si>
    <t>Classe de bâtiment</t>
  </si>
  <si>
    <t>GBAUJ</t>
  </si>
  <si>
    <t>Année de construction du bâtiment</t>
  </si>
  <si>
    <t>GPLAUS</t>
  </si>
  <si>
    <t>Statut de plausibilité</t>
  </si>
  <si>
    <t>GSTAT</t>
  </si>
  <si>
    <t>Statut du bâtiment</t>
  </si>
  <si>
    <t>ESTRID</t>
  </si>
  <si>
    <t>Identificateur fédéral de rue</t>
  </si>
  <si>
    <t>STRNAME</t>
  </si>
  <si>
    <t>Désignation de rue</t>
  </si>
  <si>
    <t>DEINR</t>
  </si>
  <si>
    <t>Numéro d'entrée du bâtiment</t>
  </si>
  <si>
    <t>PLZ4</t>
  </si>
  <si>
    <t>Numéro postal d'acheminement</t>
  </si>
  <si>
    <t>PLZZ</t>
  </si>
  <si>
    <t>Chiffres supplémentaires du NPA</t>
  </si>
  <si>
    <t>PLZNAME</t>
  </si>
  <si>
    <t>Nom de la localité</t>
  </si>
  <si>
    <t>PLZ6</t>
  </si>
  <si>
    <t>NPA (y compris chiffre complémentaire)</t>
  </si>
  <si>
    <t>DKODE</t>
  </si>
  <si>
    <t>Coordonnée E de l'entrée</t>
  </si>
  <si>
    <t>DKODN</t>
  </si>
  <si>
    <t>Coordonnée N de l'entrée</t>
  </si>
  <si>
    <t>DPLAUS</t>
  </si>
  <si>
    <t>GBEZ</t>
  </si>
  <si>
    <t>Nom du bâtiment</t>
  </si>
  <si>
    <t>GKODE</t>
  </si>
  <si>
    <t>Coordonnée E du bâtiment</t>
  </si>
  <si>
    <t>GKODN</t>
  </si>
  <si>
    <t>Coordonnée N du bâtiment</t>
  </si>
  <si>
    <t>GKSCE</t>
  </si>
  <si>
    <t>Provenance des coordonnées</t>
  </si>
  <si>
    <t>GEBNR</t>
  </si>
  <si>
    <t>Numéro officiel de bâtiment</t>
  </si>
  <si>
    <t>GPARZ</t>
  </si>
  <si>
    <t>Numéro de parcelle</t>
  </si>
  <si>
    <t>GGBKR</t>
  </si>
  <si>
    <t>Numéro de secteur du registre foncier</t>
  </si>
  <si>
    <t>GEGRID</t>
  </si>
  <si>
    <t>Identificateur fédéral de parcelle</t>
  </si>
  <si>
    <t>PLZ4_AV</t>
  </si>
  <si>
    <t>Numéro postal d'acheminement MO</t>
  </si>
  <si>
    <t>PLZNAME_AV</t>
  </si>
  <si>
    <t>Nom de la localité MO</t>
  </si>
  <si>
    <t>PLZ6_AV</t>
  </si>
  <si>
    <t>NPA (y compris chiffre complémentaire) MO</t>
  </si>
  <si>
    <t>BUR / REE</t>
  </si>
  <si>
    <t>L'EGID-EDID est utilisé dans le registre des entreprises et des établissements (REE)</t>
  </si>
  <si>
    <t>Canton où est située la coordonnée</t>
  </si>
  <si>
    <t>BFSNr</t>
  </si>
  <si>
    <t>Numéro OFS de la commune où est située la coordonnée</t>
  </si>
  <si>
    <t>Nom de la commune où est située la coordonnée</t>
  </si>
  <si>
    <t>AV_SOURCE</t>
  </si>
  <si>
    <t>Couche d'information de la MO</t>
  </si>
  <si>
    <t>ISSUE_CATEGORY</t>
  </si>
  <si>
    <t>Catégorie de l’erreur selon l'outil de comparaison des données de swisstopo</t>
  </si>
  <si>
    <t>ISSUES</t>
  </si>
  <si>
    <t>Description de l’erreur selon l'outil de comparaison des données de swisstopo</t>
  </si>
  <si>
    <t>Bâtiments sans usage d'habitation (GKAT 1060) dans le RegBL</t>
  </si>
  <si>
    <t>Tous les bâtiments</t>
  </si>
  <si>
    <t>Bâtiments avec GAREA &gt; 30</t>
  </si>
  <si>
    <t>Bâtiments*</t>
  </si>
  <si>
    <t>Entrées*</t>
  </si>
  <si>
    <t>Liste 1 - Bâtiments sans coordonnées</t>
  </si>
  <si>
    <t>Liste 2 - Coordonnées en-dehors de la commune</t>
  </si>
  <si>
    <t>Liste 3 - Divergences NPA</t>
  </si>
  <si>
    <t>Liste 4 - Doublets d'adresses</t>
  </si>
  <si>
    <t>Liste 5 - Définition du bâtiment</t>
  </si>
  <si>
    <t>Liste 6 - Catégorie du bâtiment</t>
  </si>
  <si>
    <r>
      <t>Extension RegBL</t>
    </r>
    <r>
      <rPr>
        <sz val="10"/>
        <color theme="1"/>
        <rFont val="Calibri"/>
        <family val="2"/>
        <scheme val="minor"/>
      </rPr>
      <t xml:space="preserve">
(communes validées)</t>
    </r>
  </si>
  <si>
    <t>Bâtiments manquants*</t>
  </si>
  <si>
    <t>Nombre</t>
  </si>
  <si>
    <t>avec GKLAS</t>
  </si>
  <si>
    <t>avec GBAUP</t>
  </si>
  <si>
    <t>Argovie</t>
  </si>
  <si>
    <t>AG</t>
  </si>
  <si>
    <t>Appenzell Rhodes-Int.</t>
  </si>
  <si>
    <t>AI</t>
  </si>
  <si>
    <t>Appenzell Rhodes-Ext.</t>
  </si>
  <si>
    <t>AR</t>
  </si>
  <si>
    <t>Berne</t>
  </si>
  <si>
    <t>BE</t>
  </si>
  <si>
    <t>Bâle-Campagne</t>
  </si>
  <si>
    <t>BL</t>
  </si>
  <si>
    <t>Bâle-Ville</t>
  </si>
  <si>
    <t>BS</t>
  </si>
  <si>
    <t xml:space="preserve">Fribourg </t>
  </si>
  <si>
    <t>FR</t>
  </si>
  <si>
    <t>Genève</t>
  </si>
  <si>
    <t>GE</t>
  </si>
  <si>
    <t>Glaris</t>
  </si>
  <si>
    <t>GL</t>
  </si>
  <si>
    <t>Grisons</t>
  </si>
  <si>
    <t>GR</t>
  </si>
  <si>
    <t>Jura</t>
  </si>
  <si>
    <t>JU</t>
  </si>
  <si>
    <t>Lucerne</t>
  </si>
  <si>
    <t>LU</t>
  </si>
  <si>
    <t>Neuchâtel</t>
  </si>
  <si>
    <t>NE</t>
  </si>
  <si>
    <t>Nidwald</t>
  </si>
  <si>
    <t>NW</t>
  </si>
  <si>
    <t>Obwald</t>
  </si>
  <si>
    <t>OW</t>
  </si>
  <si>
    <t>Saint-Gall</t>
  </si>
  <si>
    <t>SG</t>
  </si>
  <si>
    <t>Schaffhouse</t>
  </si>
  <si>
    <t>SH</t>
  </si>
  <si>
    <t>Soleure</t>
  </si>
  <si>
    <t>SO</t>
  </si>
  <si>
    <t>Schwytz</t>
  </si>
  <si>
    <t>SZ</t>
  </si>
  <si>
    <t>Thurgovie</t>
  </si>
  <si>
    <t>TG</t>
  </si>
  <si>
    <t>Tessin</t>
  </si>
  <si>
    <t>TI</t>
  </si>
  <si>
    <t>Uri</t>
  </si>
  <si>
    <t>UR</t>
  </si>
  <si>
    <t>Vaud</t>
  </si>
  <si>
    <t>VD</t>
  </si>
  <si>
    <t>Valais</t>
  </si>
  <si>
    <t>VS</t>
  </si>
  <si>
    <t>Zoug</t>
  </si>
  <si>
    <t>ZG</t>
  </si>
  <si>
    <t>Zurich</t>
  </si>
  <si>
    <t>ZH</t>
  </si>
  <si>
    <t>Suisse</t>
  </si>
  <si>
    <t>* nombre de "issue 22" selon tool de swisstopo</t>
  </si>
  <si>
    <t>* sans habitations provisoires</t>
  </si>
  <si>
    <t>Concept de mise en œuvre OFS</t>
  </si>
  <si>
    <t>Explicatif sur la manière de traiter les incohérences</t>
  </si>
  <si>
    <t>Communes où l'extension du RegBL est terminée</t>
  </si>
  <si>
    <t>Bâtiments sans usage d'habitation (GKAT 1060)</t>
  </si>
  <si>
    <t>Nr-OFS</t>
  </si>
  <si>
    <t>Commune</t>
  </si>
  <si>
    <t>Bâtiments</t>
  </si>
  <si>
    <t>Entrées</t>
  </si>
  <si>
    <t>KML building</t>
  </si>
  <si>
    <t>Bâtiments manquants (issue 22)</t>
  </si>
  <si>
    <t>Liste 3 - Divergences
de NPA</t>
  </si>
  <si>
    <t>Liste 6 - Catégorie de bâtiment</t>
  </si>
  <si>
    <t>Total
Listes 1-6</t>
  </si>
  <si>
    <t>Numero</t>
  </si>
  <si>
    <t>avec GKLAS
[%]</t>
  </si>
  <si>
    <t>avec GBAUP
[%]</t>
  </si>
  <si>
    <t>avec GKLAS + GBAUP</t>
  </si>
  <si>
    <t>avec GKLAS + GBAUP [%]</t>
  </si>
  <si>
    <t>Boudry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</si>
  <si>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</si>
  <si>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</si>
  <si>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</si>
  <si>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</si>
  <si>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</si>
  <si>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</si>
  <si>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</si>
  <si>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</si>
  <si>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</si>
  <si>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</si>
  <si>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</si>
  <si>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</si>
  <si>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</si>
  <si>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</si>
  <si>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</si>
  <si>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</si>
  <si>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</si>
  <si>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</si>
  <si>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</si>
  <si>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Saint-Blaise</t>
  </si>
  <si>
    <t>La Tène</t>
  </si>
  <si>
    <t>Val-de-Ruz</t>
  </si>
  <si>
    <t>La Côte-aux-Fées</t>
  </si>
  <si>
    <t>Les Verrières</t>
  </si>
  <si>
    <t>Val-de-Travers</t>
  </si>
  <si>
    <t>Données RegBL</t>
  </si>
  <si>
    <t>Position géographique</t>
  </si>
  <si>
    <t>Adresse</t>
  </si>
  <si>
    <t>Données MO</t>
  </si>
  <si>
    <t>nein / non</t>
  </si>
  <si>
    <t>EGRID</t>
  </si>
  <si>
    <t>GKODE-N</t>
  </si>
  <si>
    <t>LINK</t>
  </si>
  <si>
    <t>Only in GWR, with coordinates</t>
  </si>
  <si>
    <t>Several possible GWR buildings for one AV footprint</t>
  </si>
  <si>
    <t>Incohérences dans la catégorie du bâtiment entre la MO et le RegBL</t>
  </si>
  <si>
    <t>Linked, category mismatches</t>
  </si>
  <si>
    <t>Visualiser les incohérences de NPA sur le géoportail</t>
  </si>
  <si>
    <t>Caractère GKAT (Catégorie de bâtiment) dans le Catalogue des caractères</t>
  </si>
  <si>
    <t>Route de Perreux</t>
  </si>
  <si>
    <t>1</t>
  </si>
  <si>
    <t>Bâtiment A</t>
  </si>
  <si>
    <t>6610</t>
  </si>
  <si>
    <t>ja / oui</t>
  </si>
  <si>
    <t>Celgene</t>
  </si>
  <si>
    <t>3368</t>
  </si>
  <si>
    <t>8</t>
  </si>
  <si>
    <t>Rue de la Gare</t>
  </si>
  <si>
    <t>Bôle</t>
  </si>
  <si>
    <t>CH651799791223</t>
  </si>
  <si>
    <t>172156</t>
  </si>
  <si>
    <t>A Bugeon</t>
  </si>
  <si>
    <t>Cornaux NE</t>
  </si>
  <si>
    <t>Couvert</t>
  </si>
  <si>
    <t>63074</t>
  </si>
  <si>
    <t>63078</t>
  </si>
  <si>
    <t>63075</t>
  </si>
  <si>
    <t>62428</t>
  </si>
  <si>
    <t>Route de la Raffinerie</t>
  </si>
  <si>
    <t>Cressier NE</t>
  </si>
  <si>
    <t>Raffinerie Atelier</t>
  </si>
  <si>
    <t>74470</t>
  </si>
  <si>
    <t>Raffinerie Bâtiment CFR</t>
  </si>
  <si>
    <t>Raffinerie Garage feu II</t>
  </si>
  <si>
    <t>Raffinerie Rest/Bâtiment C</t>
  </si>
  <si>
    <t>Rouges-Terres</t>
  </si>
  <si>
    <t>24</t>
  </si>
  <si>
    <t>Hauterive NE</t>
  </si>
  <si>
    <t>CH785749877794</t>
  </si>
  <si>
    <t>21234</t>
  </si>
  <si>
    <t>Bellerive</t>
  </si>
  <si>
    <t>78</t>
  </si>
  <si>
    <t>Mobilhome 7.01</t>
  </si>
  <si>
    <t>98518</t>
  </si>
  <si>
    <t>Mobilhome 7.02</t>
  </si>
  <si>
    <t>Mobilhome 7.04</t>
  </si>
  <si>
    <t>Résidence les Pêches</t>
  </si>
  <si>
    <t>356</t>
  </si>
  <si>
    <t>Mobile Home</t>
  </si>
  <si>
    <t>96953</t>
  </si>
  <si>
    <t>Résidence les Pêches 356</t>
  </si>
  <si>
    <t>Rue du Tertre</t>
  </si>
  <si>
    <t>30</t>
  </si>
  <si>
    <t>6641</t>
  </si>
  <si>
    <t>CH207887444963</t>
  </si>
  <si>
    <t>Link</t>
  </si>
  <si>
    <t>2553269.000 1205396.000</t>
  </si>
  <si>
    <t>2551812.906 1203149.480</t>
  </si>
  <si>
    <t>2552340.000 1202619.000</t>
  </si>
  <si>
    <t>2552920.000 1202336.000</t>
  </si>
  <si>
    <t>2551813.000 1203150.000</t>
  </si>
  <si>
    <t>2552234.250 1202578.500</t>
  </si>
  <si>
    <t>2550238.058 1194514.985</t>
  </si>
  <si>
    <t>2549774.000 1194686.000</t>
  </si>
  <si>
    <t>2547872.000 1192170.000</t>
  </si>
  <si>
    <t>2549711.660 1194038.458</t>
  </si>
  <si>
    <t>2554432.822 1218320.642</t>
  </si>
  <si>
    <t>2554446.821 1218301.641</t>
  </si>
  <si>
    <t>2551737.224 1210406.487</t>
  </si>
  <si>
    <t>2536697.366 1203523.104</t>
  </si>
  <si>
    <t>2535952.027 1204030.177</t>
  </si>
  <si>
    <t>2536204.510 1204127.593</t>
  </si>
  <si>
    <t>2533691.000 1203020.000</t>
  </si>
  <si>
    <t>2532462.781 1202112.306</t>
  </si>
  <si>
    <t>2536689.127 1203647.003</t>
  </si>
  <si>
    <t>2536955.000 1203708.250</t>
  </si>
  <si>
    <t>2542001.000 1206044.000</t>
  </si>
  <si>
    <t>2546506.642 1211973.310</t>
  </si>
  <si>
    <t>2547758.074 1212342.163</t>
  </si>
  <si>
    <t>2547040.985 1211818.884</t>
  </si>
  <si>
    <t>2547547.423 1212038.195</t>
  </si>
  <si>
    <t>2547843.308 1212330.190</t>
  </si>
  <si>
    <t>2547848.089 1211926.081</t>
  </si>
  <si>
    <t>2547890.470 1211931.766</t>
  </si>
  <si>
    <t>2548066.834 1211947.254</t>
  </si>
  <si>
    <t>2547369.755 1211558.947</t>
  </si>
  <si>
    <t>2547252.594 1211625.218</t>
  </si>
  <si>
    <t>2547190.816 1211588.466</t>
  </si>
  <si>
    <t>2546918.820 1211247.377</t>
  </si>
  <si>
    <t>2547457.050 1211966.922</t>
  </si>
  <si>
    <t>2547531.571 1212025.952</t>
  </si>
  <si>
    <t>2547878.696 1212397.679</t>
  </si>
  <si>
    <t>2546951.543 1211821.747</t>
  </si>
  <si>
    <t>2546455.166 1211551.729</t>
  </si>
  <si>
    <t>2548029.981 1212010.475</t>
  </si>
  <si>
    <t>2548936.711 1212751.601</t>
  </si>
  <si>
    <t>2547539.328 1212108.148</t>
  </si>
  <si>
    <t>2546704.689 1211346.133</t>
  </si>
  <si>
    <t>2543684.000 1212999.000</t>
  </si>
  <si>
    <t>2548471.000 1212673.000</t>
  </si>
  <si>
    <t>2547387.000 1212354.000</t>
  </si>
  <si>
    <t>2547401.000 1212338.000</t>
  </si>
  <si>
    <t>2547415.000 1212355.000</t>
  </si>
  <si>
    <t>2546608.000 1211571.250</t>
  </si>
  <si>
    <t>2547117.000 1211214.000</t>
  </si>
  <si>
    <t>2543661.000 1212986.000</t>
  </si>
  <si>
    <t>2568142.000 1209604.000</t>
  </si>
  <si>
    <t>2568910.711 1209636.666</t>
  </si>
  <si>
    <t>2567983.955 1209368.000</t>
  </si>
  <si>
    <t>2569066.000 1208978.000</t>
  </si>
  <si>
    <t>2569019.000 1208975.000</t>
  </si>
  <si>
    <t>2568204.416 1209641.613</t>
  </si>
  <si>
    <t>2568380.000 1209592.000</t>
  </si>
  <si>
    <t>2568245.000 1209931.000</t>
  </si>
  <si>
    <t>2564396.112 1207061.733</t>
  </si>
  <si>
    <t>2564265.099 1207137.297</t>
  </si>
  <si>
    <t>2564506.878 1207093.881</t>
  </si>
  <si>
    <t>2564512.648 1207048.610</t>
  </si>
  <si>
    <t>2564625.000 1206612.000</t>
  </si>
  <si>
    <t>2564554.346 1206771.859</t>
  </si>
  <si>
    <t>2564832.249 1206882.860</t>
  </si>
  <si>
    <t>2564706.843 1206804.175</t>
  </si>
  <si>
    <t>2564580.274 1206789.295</t>
  </si>
  <si>
    <t>2564363.221 1206888.952</t>
  </si>
  <si>
    <t>2564345.327 1206913.176</t>
  </si>
  <si>
    <t>2564334.765 1206897.167</t>
  </si>
  <si>
    <t>2564313.344 1206913.272</t>
  </si>
  <si>
    <t>2564628.161 1206740.500</t>
  </si>
  <si>
    <t>2564644.223 1207378.985</t>
  </si>
  <si>
    <t>2564499.120 1207002.268</t>
  </si>
  <si>
    <t>2571569.331 1211729.420</t>
  </si>
  <si>
    <t>2573188.628 1212367.768</t>
  </si>
  <si>
    <t>2571550.775 1211906.388</t>
  </si>
  <si>
    <t>2571699.348 1212057.234</t>
  </si>
  <si>
    <t>2571698.165 1212070.480</t>
  </si>
  <si>
    <t>2573006.665 1212526.902</t>
  </si>
  <si>
    <t>2571688.718 1211999.052</t>
  </si>
  <si>
    <t>2571692.164 1211981.168</t>
  </si>
  <si>
    <t>2571072.000 1212180.500</t>
  </si>
  <si>
    <t>2556012.044 1203459.694</t>
  </si>
  <si>
    <t>2557169.445 1203776.688</t>
  </si>
  <si>
    <t>2556099.030 1203949.118</t>
  </si>
  <si>
    <t>2557480.012 1203993.498</t>
  </si>
  <si>
    <t>2557017.950 1205571.258</t>
  </si>
  <si>
    <t>2558594.226 1204332.369</t>
  </si>
  <si>
    <t>2559539.616 1204225.115</t>
  </si>
  <si>
    <t>2559648.284 1204151.702</t>
  </si>
  <si>
    <t>2559045.034 1203525.246</t>
  </si>
  <si>
    <t>2559278.138 1203588.313</t>
  </si>
  <si>
    <t>2559207.477 1203666.677</t>
  </si>
  <si>
    <t>2559638.227 1204067.485</t>
  </si>
  <si>
    <t>2559759.904 1204526.154</t>
  </si>
  <si>
    <t>2560019.843 1204740.604</t>
  </si>
  <si>
    <t>2559862.489 1204779.025</t>
  </si>
  <si>
    <t>2559840.471 1204758.051</t>
  </si>
  <si>
    <t>2559809.013 1204747.481</t>
  </si>
  <si>
    <t>2559843.751 1204737.990</t>
  </si>
  <si>
    <t>2559810.449 1204706.695</t>
  </si>
  <si>
    <t>2559806.045 1204726.960</t>
  </si>
  <si>
    <t>2560584.589 1204772.307</t>
  </si>
  <si>
    <t>2560840.977 1204832.521</t>
  </si>
  <si>
    <t>2560827.714 1204823.493</t>
  </si>
  <si>
    <t>2560055.628 1203994.697</t>
  </si>
  <si>
    <t>2560295.640 1204191.815</t>
  </si>
  <si>
    <t>2560704.267 1204384.865</t>
  </si>
  <si>
    <t>2561195.293 1204977.224</t>
  </si>
  <si>
    <t>2561317.702 1205111.556</t>
  </si>
  <si>
    <t>2561396.372 1205264.551</t>
  </si>
  <si>
    <t>2561346.964 1205238.380</t>
  </si>
  <si>
    <t>2561986.765 1205424.926</t>
  </si>
  <si>
    <t>2562203.104 1205509.365</t>
  </si>
  <si>
    <t>2562801.293 1205812.744</t>
  </si>
  <si>
    <t>2560987.269 1204573.280</t>
  </si>
  <si>
    <t>2560725.341 1204685.946</t>
  </si>
  <si>
    <t>2560885.678 1204679.565</t>
  </si>
  <si>
    <t>2560946.583 1204763.214</t>
  </si>
  <si>
    <t>2561137.909 1204771.591</t>
  </si>
  <si>
    <t>2561110.499 1204767.397</t>
  </si>
  <si>
    <t>2561137.703 1204810.661</t>
  </si>
  <si>
    <t>2561146.218 1204856.787</t>
  </si>
  <si>
    <t>2561267.118 1204512.831</t>
  </si>
  <si>
    <t>2561316.531 1204694.534</t>
  </si>
  <si>
    <t>2561268.161 1204686.397</t>
  </si>
  <si>
    <t>2561393.494 1204737.001</t>
  </si>
  <si>
    <t>2561213.026 1204739.394</t>
  </si>
  <si>
    <t>2561231.174 1204757.095</t>
  </si>
  <si>
    <t>2561312.319 1204810.263</t>
  </si>
  <si>
    <t>2561430.739 1204622.809</t>
  </si>
  <si>
    <t>2561520.549 1204703.793</t>
  </si>
  <si>
    <t>2561384.119 1204834.579</t>
  </si>
  <si>
    <t>2561477.049 1204774.085</t>
  </si>
  <si>
    <t>2561612.053 1204924.239</t>
  </si>
  <si>
    <t>2561677.407 1204983.345</t>
  </si>
  <si>
    <t>2561778.935 1204917.837</t>
  </si>
  <si>
    <t>2561928.813 1204957.775</t>
  </si>
  <si>
    <t>2562116.000 1205097.000</t>
  </si>
  <si>
    <t>2562119.715 1205010.536</t>
  </si>
  <si>
    <t>2562151.767 1205006.321</t>
  </si>
  <si>
    <t>2563617.541 1206757.571</t>
  </si>
  <si>
    <t>2563606.792 1206773.635</t>
  </si>
  <si>
    <t>2563637.015 1206770.481</t>
  </si>
  <si>
    <t>2563652.869 1206787.335</t>
  </si>
  <si>
    <t>2563628.739 1206779.157</t>
  </si>
  <si>
    <t>2563594.194 1206714.666</t>
  </si>
  <si>
    <t>2563932.379 1206623.308</t>
  </si>
  <si>
    <t>2563889.801 1206730.676</t>
  </si>
  <si>
    <t>2563922.842 1206741.609</t>
  </si>
  <si>
    <t>2563648.284 1206166.158</t>
  </si>
  <si>
    <t>2563865.269 1206231.967</t>
  </si>
  <si>
    <t>2563880.038 1206381.512</t>
  </si>
  <si>
    <t>2563292.502 1208610.024</t>
  </si>
  <si>
    <t>2563520.141 1205983.769</t>
  </si>
  <si>
    <t>2559966.882 1205415.902</t>
  </si>
  <si>
    <t>2560057.480 1205439.670</t>
  </si>
  <si>
    <t>2559806.620 1205362.524</t>
  </si>
  <si>
    <t>2561310.400 1204504.958</t>
  </si>
  <si>
    <t>2559795.791 1204261.388</t>
  </si>
  <si>
    <t>2563837.422 1206596.328</t>
  </si>
  <si>
    <t>2559244.501 1203673.199</t>
  </si>
  <si>
    <t>2561426.321 1205128.989</t>
  </si>
  <si>
    <t>2561261.407 1205208.973</t>
  </si>
  <si>
    <t>2559094.796 1204200.595</t>
  </si>
  <si>
    <t>2561541.798 1205481.566</t>
  </si>
  <si>
    <t>2561149.294 1204594.772</t>
  </si>
  <si>
    <t>2559315.427 1203624.084</t>
  </si>
  <si>
    <t>2559778.917 1204341.714</t>
  </si>
  <si>
    <t>2561390.219 1204713.657</t>
  </si>
  <si>
    <t>2559869.882 1204762.556</t>
  </si>
  <si>
    <t>2562785.182 1205547.673</t>
  </si>
  <si>
    <t>2559383.425 1204304.419</t>
  </si>
  <si>
    <t>2561860.076 1205162.508</t>
  </si>
  <si>
    <t>2561076.607 1204610.500</t>
  </si>
  <si>
    <t>2561345.787 1204563.837</t>
  </si>
  <si>
    <t>2561358.627 1204537.655</t>
  </si>
  <si>
    <t>2561221.655 1204524.358</t>
  </si>
  <si>
    <t>2563747.068 1206148.995</t>
  </si>
  <si>
    <t>2561206.898 1205288.604</t>
  </si>
  <si>
    <t>2561669.961 1204795.449</t>
  </si>
  <si>
    <t>2561538.620 1205150.662</t>
  </si>
  <si>
    <t>2561451.051 1205102.828</t>
  </si>
  <si>
    <t>2560692.246 1204569.081</t>
  </si>
  <si>
    <t>2560680.289 1204561.250</t>
  </si>
  <si>
    <t>2562008.788 1205021.137</t>
  </si>
  <si>
    <t>2561492.225 1204571.524</t>
  </si>
  <si>
    <t>2559360.454 1203548.913</t>
  </si>
  <si>
    <t>2559392.000 1203721.000</t>
  </si>
  <si>
    <t>2561140.875 1204951.171</t>
  </si>
  <si>
    <t>2563630.219 1205973.600</t>
  </si>
  <si>
    <t>2561419.373 1204660.299</t>
  </si>
  <si>
    <t>2563920.217 1206271.734</t>
  </si>
  <si>
    <t>2559396.926 1203672.405</t>
  </si>
  <si>
    <t>2561301.562 1204483.743</t>
  </si>
  <si>
    <t>2560807.997 1204687.970</t>
  </si>
  <si>
    <t>2561151.826 1204560.047</t>
  </si>
  <si>
    <t>2561152.707 1204647.126</t>
  </si>
  <si>
    <t>2559668.916 1207444.146</t>
  </si>
  <si>
    <t>2561258.646 1204744.012</t>
  </si>
  <si>
    <t>2559689.000 1207481.000</t>
  </si>
  <si>
    <t>2563867.843 1206615.733</t>
  </si>
  <si>
    <t>2559377.950 1203774.357</t>
  </si>
  <si>
    <t>2561733.443 1205342.961</t>
  </si>
  <si>
    <t>2559124.043 1204329.527</t>
  </si>
  <si>
    <t>2562252.253 1205373.768</t>
  </si>
  <si>
    <t>2562036.394 1205238.614</t>
  </si>
  <si>
    <t>2559352.713 1203599.155</t>
  </si>
  <si>
    <t>2561972.552 1205296.922</t>
  </si>
  <si>
    <t>2561061.142 1205022.423</t>
  </si>
  <si>
    <t>2561246.039 1205171.870</t>
  </si>
  <si>
    <t>2561076.342 1204548.737</t>
  </si>
  <si>
    <t>2559321.625 1203653.198</t>
  </si>
  <si>
    <t>2560741.893 1204462.904</t>
  </si>
  <si>
    <t>2563878.969 1206243.359</t>
  </si>
  <si>
    <t>2562095.608 1205043.414</t>
  </si>
  <si>
    <t>2561270.915 1205017.498</t>
  </si>
  <si>
    <t>2559199.628 1203826.890</t>
  </si>
  <si>
    <t>2562296.061 1204898.232</t>
  </si>
  <si>
    <t>2563992.201 1206167.255</t>
  </si>
  <si>
    <t>2563970.376 1206224.323</t>
  </si>
  <si>
    <t>2558427.567 1207587.394</t>
  </si>
  <si>
    <t>2561369.000 1204955.000</t>
  </si>
  <si>
    <t>2561081.100 1204801.100</t>
  </si>
  <si>
    <t>2558017.000 1204458.000</t>
  </si>
  <si>
    <t>2565622.980 1207117.083</t>
  </si>
  <si>
    <t>2565868.595 1207126.333</t>
  </si>
  <si>
    <t>2565792.978 1207577.524</t>
  </si>
  <si>
    <t>2565937.349 1207324.085</t>
  </si>
  <si>
    <t>2565868.856 1207228.532</t>
  </si>
  <si>
    <t>2565682.774 1207089.965</t>
  </si>
  <si>
    <t>2565677.971 1207080.662</t>
  </si>
  <si>
    <t>2565830.889 1207124.682</t>
  </si>
  <si>
    <t>2565528.816 1207028.450</t>
  </si>
  <si>
    <t>2565618.671 1206996.055</t>
  </si>
  <si>
    <t>2566207.083 1206913.554</t>
  </si>
  <si>
    <t>2565298.837 1206981.614</t>
  </si>
  <si>
    <t>2565915.829 1207243.222</t>
  </si>
  <si>
    <t>2565065.625 1207149.359</t>
  </si>
  <si>
    <t>2565659.058 1207218.311</t>
  </si>
  <si>
    <t>2566598.000 1209993.000</t>
  </si>
  <si>
    <t>2566612.000 1210000.000</t>
  </si>
  <si>
    <t>2566622.000 1209990.000</t>
  </si>
  <si>
    <t>2568075.025 1206106.972</t>
  </si>
  <si>
    <t>2566439.899 1206617.437</t>
  </si>
  <si>
    <t>2532338.799 1193420.608</t>
  </si>
  <si>
    <t>2538636.848 1197425.561</t>
  </si>
  <si>
    <t>2538556.241 1197666.222</t>
  </si>
  <si>
    <t>2538432.453 1197913.371</t>
  </si>
  <si>
    <t>2538636.984 1197636.833</t>
  </si>
  <si>
    <t>2534862.978 1194764.830</t>
  </si>
  <si>
    <t>2537079.631 1195959.665</t>
  </si>
  <si>
    <t>2545741.082 1200868.905</t>
  </si>
  <si>
    <t>2538613.020 1197180.778</t>
  </si>
  <si>
    <t>2537235.890 1195936.680</t>
  </si>
  <si>
    <t>2537277.207 1195583.774</t>
  </si>
  <si>
    <t>2537016.000 1195684.000</t>
  </si>
  <si>
    <t>2545661.817 1200856.081</t>
  </si>
  <si>
    <t>2536168.958 1196682.209</t>
  </si>
  <si>
    <t>2534705.615 1195279.063</t>
  </si>
  <si>
    <t>2534457.000 1194608.000</t>
  </si>
  <si>
    <t>2532981.920 1195918.843</t>
  </si>
  <si>
    <t>2538655.204 1197078.998</t>
  </si>
  <si>
    <t>2537314.343 1195964.262</t>
  </si>
  <si>
    <t>2540040.807 1197838.411</t>
  </si>
  <si>
    <t>2538398.000 1197161.000</t>
  </si>
  <si>
    <t>2542829.000 1199637.000</t>
  </si>
  <si>
    <t>2533440.000 1195750.000</t>
  </si>
  <si>
    <t>2542241.000 1198837.000</t>
  </si>
  <si>
    <t>2535718.000 1196471.000</t>
  </si>
  <si>
    <t>2534458.000 1196087.000</t>
  </si>
  <si>
    <t>2545588.000 1200566.000</t>
  </si>
  <si>
    <t>2545579.000 1200571.000</t>
  </si>
  <si>
    <t>2545569.000 1200576.000</t>
  </si>
  <si>
    <t>2545561.000 1200581.000</t>
  </si>
  <si>
    <t>2545580.000 1200592.000</t>
  </si>
  <si>
    <t>2545588.000 1200587.000</t>
  </si>
  <si>
    <t>2545596.000 1200582.000</t>
  </si>
  <si>
    <t>2545606.000 1200578.000</t>
  </si>
  <si>
    <t>2538859.000 1197525.000</t>
  </si>
  <si>
    <t>2536158.000 1196454.000</t>
  </si>
  <si>
    <t>2535333.000 1194888.000</t>
  </si>
  <si>
    <t>2535852.000 1196233.000</t>
  </si>
  <si>
    <t>2535848.000 1196236.000</t>
  </si>
  <si>
    <t>2535844.000 1196240.000</t>
  </si>
  <si>
    <t>2535840.000 1196244.000</t>
  </si>
  <si>
    <t>2537622.000 1197278.000</t>
  </si>
  <si>
    <t>2541572.455 1198729.854</t>
  </si>
  <si>
    <t>2541556.000 1198745.000</t>
  </si>
  <si>
    <t>2541860.000 1199000.000</t>
  </si>
  <si>
    <t>2534964.000 1194922.000</t>
  </si>
  <si>
    <t>2534932.000 1194891.000</t>
  </si>
  <si>
    <t>2534893.000 1195502.000</t>
  </si>
  <si>
    <t>2534465.000 1194244.000</t>
  </si>
  <si>
    <t>2540041.000 1197838.000</t>
  </si>
  <si>
    <t>2532556.000 1193584.000</t>
  </si>
  <si>
    <t>2532555.000 1193583.000</t>
  </si>
  <si>
    <t>2532551.000 1193582.000</t>
  </si>
  <si>
    <t>2535605.000 1195257.000</t>
  </si>
  <si>
    <t>2535574.000 1195234.000</t>
  </si>
  <si>
    <t>2534895.000 1195498.000</t>
  </si>
  <si>
    <t>2542293.000 1202008.000</t>
  </si>
  <si>
    <t>Linked, building is temporary</t>
  </si>
  <si>
    <t>2543682.969 1212998.660</t>
  </si>
  <si>
    <t>2547247.857 1212888.105</t>
  </si>
  <si>
    <t>2559667.815 1206094.107</t>
  </si>
  <si>
    <t>Cette incohérence surgit lorsque:
  - un bâtiment de la MO contient plusieurs bâtiments du RegBL (issue 62 ou issue 35),
  - un bâtiment du RegBL ne peut pas être lié à un bâtiment de la MO (issue 31).
  - le même EGID a été saisi pour plusieurs bâtiments de la MO (issue 51 et issue 12 combinées)</t>
  </si>
  <si>
    <t>Pour plus d'informations, voir:</t>
  </si>
  <si>
    <t xml:space="preserve">Les bâtiments de la couche Couverture du sol de la MO doivent être saisis comme bâtiment dans le RegBL (GKAT 1020-1060)
Les objets divers de la MO comme construction particulière (GKAT 1080). </t>
  </si>
  <si>
    <t>Couverture du sol</t>
  </si>
  <si>
    <t>Objets divers</t>
  </si>
  <si>
    <t>43: Le bâtiment 191859330a été trouvé, mais la catégorie est '1010 Habitation provisoire'</t>
  </si>
  <si>
    <t>43: Le bâtiment 190387730a été trouvé, mais la catégorie est '1010 Habitation provisoire'</t>
  </si>
  <si>
    <t>2571610.750 1211189.125</t>
  </si>
  <si>
    <t>2543828.000 1213056.000</t>
  </si>
  <si>
    <t>42: la catégorie 1040 n'est pas cohérente avec le topic Objets divers de la MO</t>
  </si>
  <si>
    <t>42: la catégorie 1060 n'est pas cohérente avec le topic Objets divers de la MO</t>
  </si>
  <si>
    <t>42: la catégorie 1020 n'est pas cohérente avec le topic Objets divers de la MO</t>
  </si>
  <si>
    <t>42: la catégorie 1030 n'est pas cohérente avec le topic Objets divers de la MO</t>
  </si>
  <si>
    <t>2561163.461 1204887.766</t>
  </si>
  <si>
    <t>62: 3 bâtiments du RegBL (191919973, 191919976, 191919978) à l'intérieur du même polygone de la MO</t>
  </si>
  <si>
    <t>31: Aucun bâtiment dans la MO pour l'EGID 1466311</t>
  </si>
  <si>
    <t>31: Aucun bâtiment dans la MO pour l'EGID 191955807</t>
  </si>
  <si>
    <t>31: Aucun bâtiment dans la MO pour l'EGID 190077114</t>
  </si>
  <si>
    <t>31: Aucun bâtiment dans la MO pour l'EGID 191597571</t>
  </si>
  <si>
    <t>31: Aucun bâtiment dans la MO pour l'EGID 190820629</t>
  </si>
  <si>
    <t>31: Aucun bâtiment dans la MO pour l'EGID 190820649</t>
  </si>
  <si>
    <t>31: Aucun bâtiment dans la MO pour l'EGID 190285148</t>
  </si>
  <si>
    <t>31: Aucun bâtiment dans la MO pour l'EGID 191896124</t>
  </si>
  <si>
    <t>31: Aucun bâtiment dans la MO pour l'EGID 191752835</t>
  </si>
  <si>
    <t>31: Aucun bâtiment dans la MO pour l'EGID 191752836</t>
  </si>
  <si>
    <t>31: Aucun bâtiment dans la MO pour l'EGID 191752839</t>
  </si>
  <si>
    <t>31: Aucun bâtiment dans la MO pour l'EGID 191957937</t>
  </si>
  <si>
    <t>31: Aucun bâtiment dans la MO pour l'EGID 191973179</t>
  </si>
  <si>
    <t>31: Aucun bâtiment dans la MO pour l'EGID 190182118</t>
  </si>
  <si>
    <t>31: Aucun bâtiment dans la MO pour l'EGID 190185346</t>
  </si>
  <si>
    <t>31: Aucun bâtiment dans la MO pour l'EGID 190185353</t>
  </si>
  <si>
    <t>31: Aucun bâtiment dans la MO pour l'EGID 1476936</t>
  </si>
  <si>
    <t>31: Aucun bâtiment dans la MO pour l'EGID 190098638</t>
  </si>
  <si>
    <t>31: Aucun bâtiment dans la MO pour l'EGID 191744456</t>
  </si>
  <si>
    <t>31: Aucun bâtiment dans la MO pour l'EGID 191760232</t>
  </si>
  <si>
    <t>31: Aucun bâtiment dans la MO pour l'EGID 191794392</t>
  </si>
  <si>
    <t>31: Aucun bâtiment dans la MO pour l'EGID 191811740</t>
  </si>
  <si>
    <t>31: Aucun bâtiment dans la MO pour l'EGID 191815715</t>
  </si>
  <si>
    <t>31: Aucun bâtiment dans la MO pour l'EGID 191853994</t>
  </si>
  <si>
    <t>31: Aucun bâtiment dans la MO pour l'EGID 191869655</t>
  </si>
  <si>
    <t>31: Aucun bâtiment dans la MO pour l'EGID 191869657</t>
  </si>
  <si>
    <t>31: Aucun bâtiment dans la MO pour l'EGID 191874833</t>
  </si>
  <si>
    <t>31: Aucun bâtiment dans la MO pour l'EGID 191890591</t>
  </si>
  <si>
    <t>31: Aucun bâtiment dans la MO pour l'EGID 191961920</t>
  </si>
  <si>
    <t>31: Aucun bâtiment dans la MO pour l'EGID 191963818</t>
  </si>
  <si>
    <t>2534755.000 1194407.000</t>
  </si>
  <si>
    <t>2535287.000 1194770.000</t>
  </si>
  <si>
    <t>31: Aucun bâtiment dans la MO pour l'EGID 191951724</t>
  </si>
  <si>
    <t>2556617.000 1200377.375</t>
  </si>
  <si>
    <t>2556617.000 1200377.875</t>
  </si>
  <si>
    <t>2543745.000 1213037.000</t>
  </si>
  <si>
    <t>31: Aucun bâtiment dans la MO pour l'EGID 191988240</t>
  </si>
  <si>
    <t>2535949.000 1196289.000</t>
  </si>
  <si>
    <t>2535939.000 1196290.000</t>
  </si>
  <si>
    <t>31: Aucun bâtiment dans la MO pour l'EGID 191849799</t>
  </si>
  <si>
    <t>31: Aucun bâtiment dans la MO pour l'EGID 191849800</t>
  </si>
  <si>
    <t>2534505.000 1194470.000</t>
  </si>
  <si>
    <t>2554056.750 1216441.875</t>
  </si>
  <si>
    <t>https://tinyurl.com/yy7ya4g9/NE/6404_bdg_erw.kml</t>
  </si>
  <si>
    <t>https://tinyurl.com/yy7ya4g9/NE/6408_bdg_erw.kml</t>
  </si>
  <si>
    <t>https://tinyurl.com/yy7ya4g9/NE/6413_bdg_erw.kml</t>
  </si>
  <si>
    <t>https://tinyurl.com/yy7ya4g9/NE/6416_bdg_erw.kml</t>
  </si>
  <si>
    <t>https://tinyurl.com/yy7ya4g9/NE/6417_bdg_erw.kml</t>
  </si>
  <si>
    <t>https://tinyurl.com/yy7ya4g9/NE/6421_bdg_erw.kml</t>
  </si>
  <si>
    <t>https://tinyurl.com/yy7ya4g9/NE/6422_bdg_erw.kml</t>
  </si>
  <si>
    <t>https://tinyurl.com/yy7ya4g9/NE/6423_bdg_erw.kml</t>
  </si>
  <si>
    <t>https://tinyurl.com/yy7ya4g9/NE/6432_bdg_erw.kml</t>
  </si>
  <si>
    <t>https://tinyurl.com/yy7ya4g9/NE/6433_bdg_erw.kml</t>
  </si>
  <si>
    <t>https://tinyurl.com/yy7ya4g9/NE/6434_bdg_erw.kml</t>
  </si>
  <si>
    <t>https://tinyurl.com/yy7ya4g9/NE/6435_bdg_erw.kml</t>
  </si>
  <si>
    <t>https://tinyurl.com/yy7ya4g9/NE/6436_bdg_erw.kml</t>
  </si>
  <si>
    <t>https://tinyurl.com/yy7ya4g9/NE/6437_bdg_erw.kml</t>
  </si>
  <si>
    <t>https://tinyurl.com/yy7ya4g9/NE/6451_bdg_erw.kml</t>
  </si>
  <si>
    <t>https://tinyurl.com/yy7ya4g9/NE/6452_bdg_erw.kml</t>
  </si>
  <si>
    <t>https://tinyurl.com/yy7ya4g9/NE/6453_bdg_erw.kml</t>
  </si>
  <si>
    <t>https://tinyurl.com/yy7ya4g9/NE/6454_bdg_erw.kml</t>
  </si>
  <si>
    <t>https://tinyurl.com/yy7ya4g9/NE/6455_bdg_erw.kml</t>
  </si>
  <si>
    <t>https://tinyurl.com/yy7ya4g9/NE/6456_bdg_erw.kml</t>
  </si>
  <si>
    <t>https://tinyurl.com/yy7ya4g9/NE/6458_bdg_erw.kml</t>
  </si>
  <si>
    <t>https://tinyurl.com/yy7ya4g9/NE/6459_bdg_erw.kml</t>
  </si>
  <si>
    <t>https://tinyurl.com/yy7ya4g9/NE/6461_bdg_erw.kml</t>
  </si>
  <si>
    <t>https://tinyurl.com/yy7ya4g9/NE/6487_bdg_erw.kml</t>
  </si>
  <si>
    <t>https://tinyurl.com/yy7ya4g9/NE/6504_bdg_erw.kml</t>
  </si>
  <si>
    <t>https://tinyurl.com/yy7ya4g9/NE/6511_bdg_erw.kml</t>
  </si>
  <si>
    <t>https://tinyurl.com/yy7ya4g9/NE/6512_bdg_erw.kml</t>
  </si>
  <si>
    <t>31: Aucun bâtiment dans la MO pour l'EGID 191986564</t>
  </si>
  <si>
    <t>https://map.geo.admin.ch/?zoom=13&amp;E=2553269&amp;N=1205396&amp;layers=ch.kantone.cadastralwebmap-farbe,ch.swisstopo.amtliches-strassenverzeichnis,ch.bfs.gebaeude_wohnungs_register,KML||https://tinyurl.com/yy7ya4g9/NE/6413_bdg_erw.kml</t>
  </si>
  <si>
    <t>https://map.geo.admin.ch/?zoom=13&amp;E=2552920&amp;N=1202336&amp;layers=ch.kantone.cadastralwebmap-farbe,ch.swisstopo.amtliches-strassenverzeichnis,ch.bfs.gebaeude_wohnungs_register,KML||https://tinyurl.com/yy7ya4g9/NE/6413_bdg_erw.kml</t>
  </si>
  <si>
    <t>https://map.geo.admin.ch/?zoom=13&amp;E=2552234.25&amp;N=1202578.5&amp;layers=ch.kantone.cadastralwebmap-farbe,ch.swisstopo.amtliches-strassenverzeichnis,ch.bfs.gebaeude_wohnungs_register,KML||https://tinyurl.com/yy7ya4g9/NE/6413_bdg_erw.kml</t>
  </si>
  <si>
    <t>https://map.geo.admin.ch/?zoom=13&amp;E=2550238.058&amp;N=1194514.985&amp;layers=ch.kantone.cadastralwebmap-farbe,ch.swisstopo.amtliches-strassenverzeichnis,ch.bfs.gebaeude_wohnungs_register,KML||https://tinyurl.com/yy7ya4g9/NE/6417_bdg_erw.kml</t>
  </si>
  <si>
    <t>https://map.geo.admin.ch/?zoom=13&amp;E=2549774&amp;N=1194686&amp;layers=ch.kantone.cadastralwebmap-farbe,ch.swisstopo.amtliches-strassenverzeichnis,ch.bfs.gebaeude_wohnungs_register,KML||https://tinyurl.com/yy7ya4g9/NE/6417_bdg_erw.kml</t>
  </si>
  <si>
    <t>https://map.geo.admin.ch/?zoom=13&amp;E=2547872&amp;N=1192170&amp;layers=ch.kantone.cadastralwebmap-farbe,ch.swisstopo.amtliches-strassenverzeichnis,ch.bfs.gebaeude_wohnungs_register,KML||https://tinyurl.com/yy7ya4g9/NE/6417_bdg_erw.kml</t>
  </si>
  <si>
    <t>https://map.geo.admin.ch/?zoom=13&amp;E=2549711.66&amp;N=1194038.458&amp;layers=ch.kantone.cadastralwebmap-farbe,ch.swisstopo.amtliches-strassenverzeichnis,ch.bfs.gebaeude_wohnungs_register,KML||https://tinyurl.com/yy7ya4g9/NE/6417_bdg_erw.kml</t>
  </si>
  <si>
    <t>https://map.geo.admin.ch/?zoom=13&amp;E=2554432.822&amp;N=1218320.642&amp;layers=ch.kantone.cadastralwebmap-farbe,ch.swisstopo.amtliches-strassenverzeichnis,ch.bfs.gebaeude_wohnungs_register,KML||https://tinyurl.com/yy7ya4g9/NE/6421_bdg_erw.kml</t>
  </si>
  <si>
    <t>https://map.geo.admin.ch/?zoom=13&amp;E=2554446.821&amp;N=1218301.641&amp;layers=ch.kantone.cadastralwebmap-farbe,ch.swisstopo.amtliches-strassenverzeichnis,ch.bfs.gebaeude_wohnungs_register,KML||https://tinyurl.com/yy7ya4g9/NE/6421_bdg_erw.kml</t>
  </si>
  <si>
    <t>https://map.geo.admin.ch/?zoom=13&amp;E=2554056.75&amp;N=1216441.875&amp;layers=ch.kantone.cadastralwebmap-farbe,ch.swisstopo.amtliches-strassenverzeichnis,ch.bfs.gebaeude_wohnungs_register,KML||https://tinyurl.com/yy7ya4g9/NE/6421_bdg_erw.kml</t>
  </si>
  <si>
    <t>https://map.geo.admin.ch/?zoom=13&amp;E=2551737.224&amp;N=1210406.487&amp;layers=ch.kantone.cadastralwebmap-farbe,ch.swisstopo.amtliches-strassenverzeichnis,ch.bfs.gebaeude_wohnungs_register,KML||https://tinyurl.com/yy7ya4g9/NE/6423_bdg_erw.kml</t>
  </si>
  <si>
    <t>https://map.geo.admin.ch/?zoom=13&amp;E=2536697.366&amp;N=1203523.104&amp;layers=ch.kantone.cadastralwebmap-farbe,ch.swisstopo.amtliches-strassenverzeichnis,ch.bfs.gebaeude_wohnungs_register,KML||https://tinyurl.com/yy7ya4g9/NE/6432_bdg_erw.kml</t>
  </si>
  <si>
    <t>https://map.geo.admin.ch/?zoom=13&amp;E=2535952.027&amp;N=1204030.177&amp;layers=ch.kantone.cadastralwebmap-farbe,ch.swisstopo.amtliches-strassenverzeichnis,ch.bfs.gebaeude_wohnungs_register,KML||https://tinyurl.com/yy7ya4g9/NE/6432_bdg_erw.kml</t>
  </si>
  <si>
    <t>https://map.geo.admin.ch/?zoom=13&amp;E=2536204.51&amp;N=1204127.593&amp;layers=ch.kantone.cadastralwebmap-farbe,ch.swisstopo.amtliches-strassenverzeichnis,ch.bfs.gebaeude_wohnungs_register,KML||https://tinyurl.com/yy7ya4g9/NE/6432_bdg_erw.kml</t>
  </si>
  <si>
    <t>https://map.geo.admin.ch/?zoom=13&amp;E=2533691&amp;N=1203020&amp;layers=ch.kantone.cadastralwebmap-farbe,ch.swisstopo.amtliches-strassenverzeichnis,ch.bfs.gebaeude_wohnungs_register,KML||https://tinyurl.com/yy7ya4g9/NE/6432_bdg_erw.kml</t>
  </si>
  <si>
    <t>https://map.geo.admin.ch/?zoom=13&amp;E=2532462.781&amp;N=1202112.306&amp;layers=ch.kantone.cadastralwebmap-farbe,ch.swisstopo.amtliches-strassenverzeichnis,ch.bfs.gebaeude_wohnungs_register,KML||https://tinyurl.com/yy7ya4g9/NE/6432_bdg_erw.kml</t>
  </si>
  <si>
    <t>https://map.geo.admin.ch/?zoom=13&amp;E=2536689.127&amp;N=1203647.003&amp;layers=ch.kantone.cadastralwebmap-farbe,ch.swisstopo.amtliches-strassenverzeichnis,ch.bfs.gebaeude_wohnungs_register,KML||https://tinyurl.com/yy7ya4g9/NE/6432_bdg_erw.kml</t>
  </si>
  <si>
    <t>https://map.geo.admin.ch/?zoom=13&amp;E=2536955&amp;N=1203708.25&amp;layers=ch.kantone.cadastralwebmap-farbe,ch.swisstopo.amtliches-strassenverzeichnis,ch.bfs.gebaeude_wohnungs_register,KML||https://tinyurl.com/yy7ya4g9/NE/6432_bdg_erw.kml</t>
  </si>
  <si>
    <t>https://map.geo.admin.ch/?zoom=13&amp;E=2542001&amp;N=1206044&amp;layers=ch.kantone.cadastralwebmap-farbe,ch.swisstopo.amtliches-strassenverzeichnis,ch.bfs.gebaeude_wohnungs_register,KML||https://tinyurl.com/yy7ya4g9/NE/6435_bdg_erw.kml</t>
  </si>
  <si>
    <t>https://map.geo.admin.ch/?zoom=13&amp;E=2546506.642&amp;N=1211973.31&amp;layers=ch.kantone.cadastralwebmap-farbe,ch.swisstopo.amtliches-strassenverzeichnis,ch.bfs.gebaeude_wohnungs_register,KML||https://tinyurl.com/yy7ya4g9/NE/6436_bdg_erw.kml</t>
  </si>
  <si>
    <t>https://map.geo.admin.ch/?zoom=13&amp;E=2547758.074&amp;N=1212342.163&amp;layers=ch.kantone.cadastralwebmap-farbe,ch.swisstopo.amtliches-strassenverzeichnis,ch.bfs.gebaeude_wohnungs_register,KML||https://tinyurl.com/yy7ya4g9/NE/6436_bdg_erw.kml</t>
  </si>
  <si>
    <t>https://map.geo.admin.ch/?zoom=13&amp;E=2547040.985&amp;N=1211818.884&amp;layers=ch.kantone.cadastralwebmap-farbe,ch.swisstopo.amtliches-strassenverzeichnis,ch.bfs.gebaeude_wohnungs_register,KML||https://tinyurl.com/yy7ya4g9/NE/6436_bdg_erw.kml</t>
  </si>
  <si>
    <t>2547496.000 1211890.000</t>
  </si>
  <si>
    <t>https://map.geo.admin.ch/?zoom=13&amp;E=2547496&amp;N=1211890&amp;layers=ch.kantone.cadastralwebmap-farbe,ch.swisstopo.amtliches-strassenverzeichnis,ch.bfs.gebaeude_wohnungs_register,KML||https://tinyurl.com/yy7ya4g9/NE/6436_bdg_erw.kml</t>
  </si>
  <si>
    <t>https://map.geo.admin.ch/?zoom=13&amp;E=2547547.423&amp;N=1212038.195&amp;layers=ch.kantone.cadastralwebmap-farbe,ch.swisstopo.amtliches-strassenverzeichnis,ch.bfs.gebaeude_wohnungs_register,KML||https://tinyurl.com/yy7ya4g9/NE/6436_bdg_erw.kml</t>
  </si>
  <si>
    <t>https://map.geo.admin.ch/?zoom=13&amp;E=2547843.308&amp;N=1212330.19&amp;layers=ch.kantone.cadastralwebmap-farbe,ch.swisstopo.amtliches-strassenverzeichnis,ch.bfs.gebaeude_wohnungs_register,KML||https://tinyurl.com/yy7ya4g9/NE/6436_bdg_erw.kml</t>
  </si>
  <si>
    <t>https://map.geo.admin.ch/?zoom=13&amp;E=2547848.089&amp;N=1211926.081&amp;layers=ch.kantone.cadastralwebmap-farbe,ch.swisstopo.amtliches-strassenverzeichnis,ch.bfs.gebaeude_wohnungs_register,KML||https://tinyurl.com/yy7ya4g9/NE/6436_bdg_erw.kml</t>
  </si>
  <si>
    <t>https://map.geo.admin.ch/?zoom=13&amp;E=2547890.47&amp;N=1211931.766&amp;layers=ch.kantone.cadastralwebmap-farbe,ch.swisstopo.amtliches-strassenverzeichnis,ch.bfs.gebaeude_wohnungs_register,KML||https://tinyurl.com/yy7ya4g9/NE/6436_bdg_erw.kml</t>
  </si>
  <si>
    <t>https://map.geo.admin.ch/?zoom=13&amp;E=2548066.834&amp;N=1211947.254&amp;layers=ch.kantone.cadastralwebmap-farbe,ch.swisstopo.amtliches-strassenverzeichnis,ch.bfs.gebaeude_wohnungs_register,KML||https://tinyurl.com/yy7ya4g9/NE/6436_bdg_erw.kml</t>
  </si>
  <si>
    <t>https://map.geo.admin.ch/?zoom=13&amp;E=2547369.755&amp;N=1211558.947&amp;layers=ch.kantone.cadastralwebmap-farbe,ch.swisstopo.amtliches-strassenverzeichnis,ch.bfs.gebaeude_wohnungs_register,KML||https://tinyurl.com/yy7ya4g9/NE/6436_bdg_erw.kml</t>
  </si>
  <si>
    <t>https://map.geo.admin.ch/?zoom=13&amp;E=2547252.594&amp;N=1211625.218&amp;layers=ch.kantone.cadastralwebmap-farbe,ch.swisstopo.amtliches-strassenverzeichnis,ch.bfs.gebaeude_wohnungs_register,KML||https://tinyurl.com/yy7ya4g9/NE/6436_bdg_erw.kml</t>
  </si>
  <si>
    <t>https://map.geo.admin.ch/?zoom=13&amp;E=2547190.816&amp;N=1211588.466&amp;layers=ch.kantone.cadastralwebmap-farbe,ch.swisstopo.amtliches-strassenverzeichnis,ch.bfs.gebaeude_wohnungs_register,KML||https://tinyurl.com/yy7ya4g9/NE/6436_bdg_erw.kml</t>
  </si>
  <si>
    <t>https://map.geo.admin.ch/?zoom=13&amp;E=2546918.82&amp;N=1211247.377&amp;layers=ch.kantone.cadastralwebmap-farbe,ch.swisstopo.amtliches-strassenverzeichnis,ch.bfs.gebaeude_wohnungs_register,KML||https://tinyurl.com/yy7ya4g9/NE/6436_bdg_erw.kml</t>
  </si>
  <si>
    <t>https://map.geo.admin.ch/?zoom=13&amp;E=2547457.05&amp;N=1211966.922&amp;layers=ch.kantone.cadastralwebmap-farbe,ch.swisstopo.amtliches-strassenverzeichnis,ch.bfs.gebaeude_wohnungs_register,KML||https://tinyurl.com/yy7ya4g9/NE/6436_bdg_erw.kml</t>
  </si>
  <si>
    <t>https://map.geo.admin.ch/?zoom=13&amp;E=2547531.571&amp;N=1212025.952&amp;layers=ch.kantone.cadastralwebmap-farbe,ch.swisstopo.amtliches-strassenverzeichnis,ch.bfs.gebaeude_wohnungs_register,KML||https://tinyurl.com/yy7ya4g9/NE/6436_bdg_erw.kml</t>
  </si>
  <si>
    <t>https://map.geo.admin.ch/?zoom=13&amp;E=2547878.696&amp;N=1212397.679&amp;layers=ch.kantone.cadastralwebmap-farbe,ch.swisstopo.amtliches-strassenverzeichnis,ch.bfs.gebaeude_wohnungs_register,KML||https://tinyurl.com/yy7ya4g9/NE/6436_bdg_erw.kml</t>
  </si>
  <si>
    <t>2547548.000 1211914.000</t>
  </si>
  <si>
    <t>https://map.geo.admin.ch/?zoom=13&amp;E=2547548&amp;N=1211914&amp;layers=ch.kantone.cadastralwebmap-farbe,ch.swisstopo.amtliches-strassenverzeichnis,ch.bfs.gebaeude_wohnungs_register,KML||https://tinyurl.com/yy7ya4g9/NE/6436_bdg_erw.kml</t>
  </si>
  <si>
    <t>https://map.geo.admin.ch/?zoom=13&amp;E=2546951.543&amp;N=1211821.747&amp;layers=ch.kantone.cadastralwebmap-farbe,ch.swisstopo.amtliches-strassenverzeichnis,ch.bfs.gebaeude_wohnungs_register,KML||https://tinyurl.com/yy7ya4g9/NE/6436_bdg_erw.kml</t>
  </si>
  <si>
    <t>https://map.geo.admin.ch/?zoom=13&amp;E=2546455.166&amp;N=1211551.729&amp;layers=ch.kantone.cadastralwebmap-farbe,ch.swisstopo.amtliches-strassenverzeichnis,ch.bfs.gebaeude_wohnungs_register,KML||https://tinyurl.com/yy7ya4g9/NE/6436_bdg_erw.kml</t>
  </si>
  <si>
    <t>2547483.000 1211915.000</t>
  </si>
  <si>
    <t>https://map.geo.admin.ch/?zoom=13&amp;E=2547483&amp;N=1211915&amp;layers=ch.kantone.cadastralwebmap-farbe,ch.swisstopo.amtliches-strassenverzeichnis,ch.bfs.gebaeude_wohnungs_register,KML||https://tinyurl.com/yy7ya4g9/NE/6436_bdg_erw.kml</t>
  </si>
  <si>
    <t>https://map.geo.admin.ch/?zoom=13&amp;E=2548029.981&amp;N=1212010.475&amp;layers=ch.kantone.cadastralwebmap-farbe,ch.swisstopo.amtliches-strassenverzeichnis,ch.bfs.gebaeude_wohnungs_register,KML||https://tinyurl.com/yy7ya4g9/NE/6436_bdg_erw.kml</t>
  </si>
  <si>
    <t>https://map.geo.admin.ch/?zoom=13&amp;E=2548936.711&amp;N=1212751.601&amp;layers=ch.kantone.cadastralwebmap-farbe,ch.swisstopo.amtliches-strassenverzeichnis,ch.bfs.gebaeude_wohnungs_register,KML||https://tinyurl.com/yy7ya4g9/NE/6436_bdg_erw.kml</t>
  </si>
  <si>
    <t>https://map.geo.admin.ch/?zoom=13&amp;E=2547539.328&amp;N=1212108.148&amp;layers=ch.kantone.cadastralwebmap-farbe,ch.swisstopo.amtliches-strassenverzeichnis,ch.bfs.gebaeude_wohnungs_register,KML||https://tinyurl.com/yy7ya4g9/NE/6436_bdg_erw.kml</t>
  </si>
  <si>
    <t>https://map.geo.admin.ch/?zoom=13&amp;E=2546704.689&amp;N=1211346.133&amp;layers=ch.kantone.cadastralwebmap-farbe,ch.swisstopo.amtliches-strassenverzeichnis,ch.bfs.gebaeude_wohnungs_register,KML||https://tinyurl.com/yy7ya4g9/NE/6436_bdg_erw.kml</t>
  </si>
  <si>
    <t>https://map.geo.admin.ch/?zoom=13&amp;E=2543684&amp;N=1212999&amp;layers=ch.kantone.cadastralwebmap-farbe,ch.swisstopo.amtliches-strassenverzeichnis,ch.bfs.gebaeude_wohnungs_register,KML||https://tinyurl.com/yy7ya4g9/NE/6436_bdg_erw.kml</t>
  </si>
  <si>
    <t>2547525.000 1211948.000</t>
  </si>
  <si>
    <t>https://map.geo.admin.ch/?zoom=13&amp;E=2547525&amp;N=1211948&amp;layers=ch.kantone.cadastralwebmap-farbe,ch.swisstopo.amtliches-strassenverzeichnis,ch.bfs.gebaeude_wohnungs_register,KML||https://tinyurl.com/yy7ya4g9/NE/6436_bdg_erw.kml</t>
  </si>
  <si>
    <t>https://map.geo.admin.ch/?zoom=13&amp;E=2548471&amp;N=1212673&amp;layers=ch.kantone.cadastralwebmap-farbe,ch.swisstopo.amtliches-strassenverzeichnis,ch.bfs.gebaeude_wohnungs_register,KML||https://tinyurl.com/yy7ya4g9/NE/6436_bdg_erw.kml</t>
  </si>
  <si>
    <t>https://map.geo.admin.ch/?zoom=13&amp;E=2547387&amp;N=1212354&amp;layers=ch.kantone.cadastralwebmap-farbe,ch.swisstopo.amtliches-strassenverzeichnis,ch.bfs.gebaeude_wohnungs_register,KML||https://tinyurl.com/yy7ya4g9/NE/6436_bdg_erw.kml</t>
  </si>
  <si>
    <t>https://map.geo.admin.ch/?zoom=13&amp;E=2547401&amp;N=1212338&amp;layers=ch.kantone.cadastralwebmap-farbe,ch.swisstopo.amtliches-strassenverzeichnis,ch.bfs.gebaeude_wohnungs_register,KML||https://tinyurl.com/yy7ya4g9/NE/6436_bdg_erw.kml</t>
  </si>
  <si>
    <t>https://map.geo.admin.ch/?zoom=13&amp;E=2547415&amp;N=1212355&amp;layers=ch.kantone.cadastralwebmap-farbe,ch.swisstopo.amtliches-strassenverzeichnis,ch.bfs.gebaeude_wohnungs_register,KML||https://tinyurl.com/yy7ya4g9/NE/6436_bdg_erw.kml</t>
  </si>
  <si>
    <t>https://map.geo.admin.ch/?zoom=13&amp;E=2543828&amp;N=1213056&amp;layers=ch.kantone.cadastralwebmap-farbe,ch.swisstopo.amtliches-strassenverzeichnis,ch.bfs.gebaeude_wohnungs_register,KML||https://tinyurl.com/yy7ya4g9/NE/6436_bdg_erw.kml</t>
  </si>
  <si>
    <t>https://map.geo.admin.ch/?zoom=13&amp;E=2546608&amp;N=1211571.25&amp;layers=ch.kantone.cadastralwebmap-farbe,ch.swisstopo.amtliches-strassenverzeichnis,ch.bfs.gebaeude_wohnungs_register,KML||https://tinyurl.com/yy7ya4g9/NE/6436_bdg_erw.kml</t>
  </si>
  <si>
    <t>https://map.geo.admin.ch/?zoom=13&amp;E=2547117&amp;N=1211214&amp;layers=ch.kantone.cadastralwebmap-farbe,ch.swisstopo.amtliches-strassenverzeichnis,ch.bfs.gebaeude_wohnungs_register,KML||https://tinyurl.com/yy7ya4g9/NE/6436_bdg_erw.kml</t>
  </si>
  <si>
    <t>https://map.geo.admin.ch/?zoom=13&amp;E=2543661&amp;N=1212986&amp;layers=ch.kantone.cadastralwebmap-farbe,ch.swisstopo.amtliches-strassenverzeichnis,ch.bfs.gebaeude_wohnungs_register,KML||https://tinyurl.com/yy7ya4g9/NE/6436_bdg_erw.kml</t>
  </si>
  <si>
    <t>https://map.geo.admin.ch/?zoom=13&amp;E=2543745&amp;N=1213037&amp;layers=ch.kantone.cadastralwebmap-farbe,ch.swisstopo.amtliches-strassenverzeichnis,ch.bfs.gebaeude_wohnungs_register,KML||https://tinyurl.com/yy7ya4g9/NE/6436_bdg_erw.kml</t>
  </si>
  <si>
    <t>2568040.000 1209762.000</t>
  </si>
  <si>
    <t>https://map.geo.admin.ch/?zoom=13&amp;E=2568040&amp;N=1209762&amp;layers=ch.kantone.cadastralwebmap-farbe,ch.swisstopo.amtliches-strassenverzeichnis,ch.bfs.gebaeude_wohnungs_register,KML||https://tinyurl.com/yy7ya4g9/NE/6451_bdg_erw.kml</t>
  </si>
  <si>
    <t>2568055.000 1209769.000</t>
  </si>
  <si>
    <t>https://map.geo.admin.ch/?zoom=13&amp;E=2568055&amp;N=1209769&amp;layers=ch.kantone.cadastralwebmap-farbe,ch.swisstopo.amtliches-strassenverzeichnis,ch.bfs.gebaeude_wohnungs_register,KML||https://tinyurl.com/yy7ya4g9/NE/6451_bdg_erw.kml</t>
  </si>
  <si>
    <t>https://map.geo.admin.ch/?zoom=13&amp;E=2568142&amp;N=1209604&amp;layers=ch.kantone.cadastralwebmap-farbe,ch.swisstopo.amtliches-strassenverzeichnis,ch.bfs.gebaeude_wohnungs_register,KML||https://tinyurl.com/yy7ya4g9/NE/6451_bdg_erw.kml</t>
  </si>
  <si>
    <t>https://map.geo.admin.ch/?zoom=13&amp;E=2568910.711&amp;N=1209636.666&amp;layers=ch.kantone.cadastralwebmap-farbe,ch.swisstopo.amtliches-strassenverzeichnis,ch.bfs.gebaeude_wohnungs_register,KML||https://tinyurl.com/yy7ya4g9/NE/6451_bdg_erw.kml</t>
  </si>
  <si>
    <t>https://map.geo.admin.ch/?zoom=13&amp;E=2567983.955&amp;N=1209368&amp;layers=ch.kantone.cadastralwebmap-farbe,ch.swisstopo.amtliches-strassenverzeichnis,ch.bfs.gebaeude_wohnungs_register,KML||https://tinyurl.com/yy7ya4g9/NE/6451_bdg_erw.kml</t>
  </si>
  <si>
    <t>https://map.geo.admin.ch/?zoom=13&amp;E=2569066&amp;N=1208978&amp;layers=ch.kantone.cadastralwebmap-farbe,ch.swisstopo.amtliches-strassenverzeichnis,ch.bfs.gebaeude_wohnungs_register,KML||https://tinyurl.com/yy7ya4g9/NE/6451_bdg_erw.kml</t>
  </si>
  <si>
    <t>https://map.geo.admin.ch/?zoom=13&amp;E=2569019&amp;N=1208975&amp;layers=ch.kantone.cadastralwebmap-farbe,ch.swisstopo.amtliches-strassenverzeichnis,ch.bfs.gebaeude_wohnungs_register,KML||https://tinyurl.com/yy7ya4g9/NE/6451_bdg_erw.kml</t>
  </si>
  <si>
    <t>https://map.geo.admin.ch/?zoom=13&amp;E=2568204.416&amp;N=1209641.613&amp;layers=ch.kantone.cadastralwebmap-farbe,ch.swisstopo.amtliches-strassenverzeichnis,ch.bfs.gebaeude_wohnungs_register,KML||https://tinyurl.com/yy7ya4g9/NE/6451_bdg_erw.kml</t>
  </si>
  <si>
    <t>https://map.geo.admin.ch/?zoom=13&amp;E=2568380&amp;N=1209592&amp;layers=ch.kantone.cadastralwebmap-farbe,ch.swisstopo.amtliches-strassenverzeichnis,ch.bfs.gebaeude_wohnungs_register,KML||https://tinyurl.com/yy7ya4g9/NE/6451_bdg_erw.kml</t>
  </si>
  <si>
    <t>https://map.geo.admin.ch/?zoom=13&amp;E=2568245&amp;N=1209931&amp;layers=ch.kantone.cadastralwebmap-farbe,ch.swisstopo.amtliches-strassenverzeichnis,ch.bfs.gebaeude_wohnungs_register,KML||https://tinyurl.com/yy7ya4g9/NE/6451_bdg_erw.kml</t>
  </si>
  <si>
    <t>https://map.geo.admin.ch/?zoom=13&amp;E=2564396.112&amp;N=1207061.733&amp;layers=ch.kantone.cadastralwebmap-farbe,ch.swisstopo.amtliches-strassenverzeichnis,ch.bfs.gebaeude_wohnungs_register,KML||https://tinyurl.com/yy7ya4g9/NE/6454_bdg_erw.kml</t>
  </si>
  <si>
    <t>https://map.geo.admin.ch/?zoom=13&amp;E=2564265.099&amp;N=1207137.297&amp;layers=ch.kantone.cadastralwebmap-farbe,ch.swisstopo.amtliches-strassenverzeichnis,ch.bfs.gebaeude_wohnungs_register,KML||https://tinyurl.com/yy7ya4g9/NE/6454_bdg_erw.kml</t>
  </si>
  <si>
    <t>https://map.geo.admin.ch/?zoom=13&amp;E=2564506.878&amp;N=1207093.881&amp;layers=ch.kantone.cadastralwebmap-farbe,ch.swisstopo.amtliches-strassenverzeichnis,ch.bfs.gebaeude_wohnungs_register,KML||https://tinyurl.com/yy7ya4g9/NE/6454_bdg_erw.kml</t>
  </si>
  <si>
    <t>https://map.geo.admin.ch/?zoom=13&amp;E=2564512.648&amp;N=1207048.61&amp;layers=ch.kantone.cadastralwebmap-farbe,ch.swisstopo.amtliches-strassenverzeichnis,ch.bfs.gebaeude_wohnungs_register,KML||https://tinyurl.com/yy7ya4g9/NE/6454_bdg_erw.kml</t>
  </si>
  <si>
    <t>https://map.geo.admin.ch/?zoom=13&amp;E=2564625&amp;N=1206612&amp;layers=ch.kantone.cadastralwebmap-farbe,ch.swisstopo.amtliches-strassenverzeichnis,ch.bfs.gebaeude_wohnungs_register,KML||https://tinyurl.com/yy7ya4g9/NE/6454_bdg_erw.kml</t>
  </si>
  <si>
    <t>https://map.geo.admin.ch/?zoom=13&amp;E=2564554.346&amp;N=1206771.859&amp;layers=ch.kantone.cadastralwebmap-farbe,ch.swisstopo.amtliches-strassenverzeichnis,ch.bfs.gebaeude_wohnungs_register,KML||https://tinyurl.com/yy7ya4g9/NE/6454_bdg_erw.kml</t>
  </si>
  <si>
    <t>https://map.geo.admin.ch/?zoom=13&amp;E=2564832.249&amp;N=1206882.86&amp;layers=ch.kantone.cadastralwebmap-farbe,ch.swisstopo.amtliches-strassenverzeichnis,ch.bfs.gebaeude_wohnungs_register,KML||https://tinyurl.com/yy7ya4g9/NE/6454_bdg_erw.kml</t>
  </si>
  <si>
    <t>https://map.geo.admin.ch/?zoom=13&amp;E=2564706.843&amp;N=1206804.175&amp;layers=ch.kantone.cadastralwebmap-farbe,ch.swisstopo.amtliches-strassenverzeichnis,ch.bfs.gebaeude_wohnungs_register,KML||https://tinyurl.com/yy7ya4g9/NE/6454_bdg_erw.kml</t>
  </si>
  <si>
    <t>https://map.geo.admin.ch/?zoom=13&amp;E=2564580.274&amp;N=1206789.295&amp;layers=ch.kantone.cadastralwebmap-farbe,ch.swisstopo.amtliches-strassenverzeichnis,ch.bfs.gebaeude_wohnungs_register,KML||https://tinyurl.com/yy7ya4g9/NE/6454_bdg_erw.kml</t>
  </si>
  <si>
    <t>https://map.geo.admin.ch/?zoom=13&amp;E=2564363.221&amp;N=1206888.952&amp;layers=ch.kantone.cadastralwebmap-farbe,ch.swisstopo.amtliches-strassenverzeichnis,ch.bfs.gebaeude_wohnungs_register,KML||https://tinyurl.com/yy7ya4g9/NE/6454_bdg_erw.kml</t>
  </si>
  <si>
    <t>https://map.geo.admin.ch/?zoom=13&amp;E=2564345.327&amp;N=1206913.176&amp;layers=ch.kantone.cadastralwebmap-farbe,ch.swisstopo.amtliches-strassenverzeichnis,ch.bfs.gebaeude_wohnungs_register,KML||https://tinyurl.com/yy7ya4g9/NE/6454_bdg_erw.kml</t>
  </si>
  <si>
    <t>https://map.geo.admin.ch/?zoom=13&amp;E=2564334.765&amp;N=1206897.167&amp;layers=ch.kantone.cadastralwebmap-farbe,ch.swisstopo.amtliches-strassenverzeichnis,ch.bfs.gebaeude_wohnungs_register,KML||https://tinyurl.com/yy7ya4g9/NE/6454_bdg_erw.kml</t>
  </si>
  <si>
    <t>https://map.geo.admin.ch/?zoom=13&amp;E=2564313.344&amp;N=1206913.272&amp;layers=ch.kantone.cadastralwebmap-farbe,ch.swisstopo.amtliches-strassenverzeichnis,ch.bfs.gebaeude_wohnungs_register,KML||https://tinyurl.com/yy7ya4g9/NE/6454_bdg_erw.kml</t>
  </si>
  <si>
    <t>https://map.geo.admin.ch/?zoom=13&amp;E=2564628.161&amp;N=1206740.5&amp;layers=ch.kantone.cadastralwebmap-farbe,ch.swisstopo.amtliches-strassenverzeichnis,ch.bfs.gebaeude_wohnungs_register,KML||https://tinyurl.com/yy7ya4g9/NE/6454_bdg_erw.kml</t>
  </si>
  <si>
    <t>https://map.geo.admin.ch/?zoom=13&amp;E=2564644.223&amp;N=1207378.985&amp;layers=ch.kantone.cadastralwebmap-farbe,ch.swisstopo.amtliches-strassenverzeichnis,ch.bfs.gebaeude_wohnungs_register,KML||https://tinyurl.com/yy7ya4g9/NE/6454_bdg_erw.kml</t>
  </si>
  <si>
    <t>https://map.geo.admin.ch/?zoom=13&amp;E=2564499.12&amp;N=1207002.268&amp;layers=ch.kantone.cadastralwebmap-farbe,ch.swisstopo.amtliches-strassenverzeichnis,ch.bfs.gebaeude_wohnungs_register,KML||https://tinyurl.com/yy7ya4g9/NE/6454_bdg_erw.kml</t>
  </si>
  <si>
    <t>https://map.geo.admin.ch/?zoom=13&amp;E=2571569.331&amp;N=1211729.42&amp;layers=ch.kantone.cadastralwebmap-farbe,ch.swisstopo.amtliches-strassenverzeichnis,ch.bfs.gebaeude_wohnungs_register,KML||https://tinyurl.com/yy7ya4g9/NE/6455_bdg_erw.kml</t>
  </si>
  <si>
    <t>https://map.geo.admin.ch/?zoom=13&amp;E=2573188.628&amp;N=1212367.768&amp;layers=ch.kantone.cadastralwebmap-farbe,ch.swisstopo.amtliches-strassenverzeichnis,ch.bfs.gebaeude_wohnungs_register,KML||https://tinyurl.com/yy7ya4g9/NE/6455_bdg_erw.kml</t>
  </si>
  <si>
    <t>https://map.geo.admin.ch/?zoom=13&amp;E=2571550.775&amp;N=1211906.388&amp;layers=ch.kantone.cadastralwebmap-farbe,ch.swisstopo.amtliches-strassenverzeichnis,ch.bfs.gebaeude_wohnungs_register,KML||https://tinyurl.com/yy7ya4g9/NE/6455_bdg_erw.kml</t>
  </si>
  <si>
    <t>https://map.geo.admin.ch/?zoom=13&amp;E=2571699.348&amp;N=1212057.234&amp;layers=ch.kantone.cadastralwebmap-farbe,ch.swisstopo.amtliches-strassenverzeichnis,ch.bfs.gebaeude_wohnungs_register,KML||https://tinyurl.com/yy7ya4g9/NE/6455_bdg_erw.kml</t>
  </si>
  <si>
    <t>https://map.geo.admin.ch/?zoom=13&amp;E=2571698.165&amp;N=1212070.48&amp;layers=ch.kantone.cadastralwebmap-farbe,ch.swisstopo.amtliches-strassenverzeichnis,ch.bfs.gebaeude_wohnungs_register,KML||https://tinyurl.com/yy7ya4g9/NE/6455_bdg_erw.kml</t>
  </si>
  <si>
    <t>2573117.000 1212242.000</t>
  </si>
  <si>
    <t>https://map.geo.admin.ch/?zoom=13&amp;E=2573117&amp;N=1212242&amp;layers=ch.kantone.cadastralwebmap-farbe,ch.swisstopo.amtliches-strassenverzeichnis,ch.bfs.gebaeude_wohnungs_register,KML||https://tinyurl.com/yy7ya4g9/NE/6455_bdg_erw.kml</t>
  </si>
  <si>
    <t>https://map.geo.admin.ch/?zoom=13&amp;E=2573006.665&amp;N=1212526.902&amp;layers=ch.kantone.cadastralwebmap-farbe,ch.swisstopo.amtliches-strassenverzeichnis,ch.bfs.gebaeude_wohnungs_register,KML||https://tinyurl.com/yy7ya4g9/NE/6455_bdg_erw.kml</t>
  </si>
  <si>
    <t>https://map.geo.admin.ch/?zoom=13&amp;E=2571688.718&amp;N=1211999.052&amp;layers=ch.kantone.cadastralwebmap-farbe,ch.swisstopo.amtliches-strassenverzeichnis,ch.bfs.gebaeude_wohnungs_register,KML||https://tinyurl.com/yy7ya4g9/NE/6455_bdg_erw.kml</t>
  </si>
  <si>
    <t>https://map.geo.admin.ch/?zoom=13&amp;E=2571692.164&amp;N=1211981.168&amp;layers=ch.kantone.cadastralwebmap-farbe,ch.swisstopo.amtliches-strassenverzeichnis,ch.bfs.gebaeude_wohnungs_register,KML||https://tinyurl.com/yy7ya4g9/NE/6455_bdg_erw.kml</t>
  </si>
  <si>
    <t>https://map.geo.admin.ch/?zoom=13&amp;E=2571072&amp;N=1212180.5&amp;layers=ch.kantone.cadastralwebmap-farbe,ch.swisstopo.amtliches-strassenverzeichnis,ch.bfs.gebaeude_wohnungs_register,KML||https://tinyurl.com/yy7ya4g9/NE/6455_bdg_erw.kml</t>
  </si>
  <si>
    <t>https://map.geo.admin.ch/?zoom=13&amp;E=2571610.75&amp;N=1211189.125&amp;layers=ch.kantone.cadastralwebmap-farbe,ch.swisstopo.amtliches-strassenverzeichnis,ch.bfs.gebaeude_wohnungs_register,KML||https://tinyurl.com/yy7ya4g9/NE/6455_bdg_erw.kml</t>
  </si>
  <si>
    <t>https://map.geo.admin.ch/?zoom=13&amp;E=2556012.044&amp;N=1203459.694&amp;layers=ch.kantone.cadastralwebmap-farbe,ch.swisstopo.amtliches-strassenverzeichnis,ch.bfs.gebaeude_wohnungs_register,KML||https://tinyurl.com/yy7ya4g9/NE/6458_bdg_erw.kml</t>
  </si>
  <si>
    <t>https://map.geo.admin.ch/?zoom=13&amp;E=2557169.445&amp;N=1203776.688&amp;layers=ch.kantone.cadastralwebmap-farbe,ch.swisstopo.amtliches-strassenverzeichnis,ch.bfs.gebaeude_wohnungs_register,KML||https://tinyurl.com/yy7ya4g9/NE/6458_bdg_erw.kml</t>
  </si>
  <si>
    <t>https://map.geo.admin.ch/?zoom=13&amp;E=2556099.03&amp;N=1203949.118&amp;layers=ch.kantone.cadastralwebmap-farbe,ch.swisstopo.amtliches-strassenverzeichnis,ch.bfs.gebaeude_wohnungs_register,KML||https://tinyurl.com/yy7ya4g9/NE/6458_bdg_erw.kml</t>
  </si>
  <si>
    <t>https://map.geo.admin.ch/?zoom=13&amp;E=2557480.012&amp;N=1203993.498&amp;layers=ch.kantone.cadastralwebmap-farbe,ch.swisstopo.amtliches-strassenverzeichnis,ch.bfs.gebaeude_wohnungs_register,KML||https://tinyurl.com/yy7ya4g9/NE/6458_bdg_erw.kml</t>
  </si>
  <si>
    <t>https://map.geo.admin.ch/?zoom=13&amp;E=2557017.95&amp;N=1205571.258&amp;layers=ch.kantone.cadastralwebmap-farbe,ch.swisstopo.amtliches-strassenverzeichnis,ch.bfs.gebaeude_wohnungs_register,KML||https://tinyurl.com/yy7ya4g9/NE/6458_bdg_erw.kml</t>
  </si>
  <si>
    <t>2558560.000 1204317.000</t>
  </si>
  <si>
    <t>https://map.geo.admin.ch/?zoom=13&amp;E=2558560&amp;N=1204317&amp;layers=ch.kantone.cadastralwebmap-farbe,ch.swisstopo.amtliches-strassenverzeichnis,ch.bfs.gebaeude_wohnungs_register,KML||https://tinyurl.com/yy7ya4g9/NE/6458_bdg_erw.kml</t>
  </si>
  <si>
    <t>2558558.000 1204332.000</t>
  </si>
  <si>
    <t>https://map.geo.admin.ch/?zoom=13&amp;E=2558558&amp;N=1204332&amp;layers=ch.kantone.cadastralwebmap-farbe,ch.swisstopo.amtliches-strassenverzeichnis,ch.bfs.gebaeude_wohnungs_register,KML||https://tinyurl.com/yy7ya4g9/NE/6458_bdg_erw.kml</t>
  </si>
  <si>
    <t>https://map.geo.admin.ch/?zoom=13&amp;E=2558594.226&amp;N=1204332.369&amp;layers=ch.kantone.cadastralwebmap-farbe,ch.swisstopo.amtliches-strassenverzeichnis,ch.bfs.gebaeude_wohnungs_register,KML||https://tinyurl.com/yy7ya4g9/NE/6458_bdg_erw.kml</t>
  </si>
  <si>
    <t>2559360.000 1204418.000</t>
  </si>
  <si>
    <t>https://map.geo.admin.ch/?zoom=13&amp;E=2559360&amp;N=1204418&amp;layers=ch.kantone.cadastralwebmap-farbe,ch.swisstopo.amtliches-strassenverzeichnis,ch.bfs.gebaeude_wohnungs_register,KML||https://tinyurl.com/yy7ya4g9/NE/6458_bdg_erw.kml</t>
  </si>
  <si>
    <t>2559332.000 1204416.000</t>
  </si>
  <si>
    <t>https://map.geo.admin.ch/?zoom=13&amp;E=2559332&amp;N=1204416&amp;layers=ch.kantone.cadastralwebmap-farbe,ch.swisstopo.amtliches-strassenverzeichnis,ch.bfs.gebaeude_wohnungs_register,KML||https://tinyurl.com/yy7ya4g9/NE/6458_bdg_erw.kml</t>
  </si>
  <si>
    <t>2559371.000 1204418.000</t>
  </si>
  <si>
    <t>https://map.geo.admin.ch/?zoom=13&amp;E=2559371&amp;N=1204418&amp;layers=ch.kantone.cadastralwebmap-farbe,ch.swisstopo.amtliches-strassenverzeichnis,ch.bfs.gebaeude_wohnungs_register,KML||https://tinyurl.com/yy7ya4g9/NE/6458_bdg_erw.kml</t>
  </si>
  <si>
    <t>https://map.geo.admin.ch/?zoom=13&amp;E=2559539.616&amp;N=1204225.115&amp;layers=ch.kantone.cadastralwebmap-farbe,ch.swisstopo.amtliches-strassenverzeichnis,ch.bfs.gebaeude_wohnungs_register,KML||https://tinyurl.com/yy7ya4g9/NE/6458_bdg_erw.kml</t>
  </si>
  <si>
    <t>https://map.geo.admin.ch/?zoom=13&amp;E=2559648.284&amp;N=1204151.702&amp;layers=ch.kantone.cadastralwebmap-farbe,ch.swisstopo.amtliches-strassenverzeichnis,ch.bfs.gebaeude_wohnungs_register,KML||https://tinyurl.com/yy7ya4g9/NE/6458_bdg_erw.kml</t>
  </si>
  <si>
    <t>https://map.geo.admin.ch/?zoom=13&amp;E=2559045.034&amp;N=1203525.246&amp;layers=ch.kantone.cadastralwebmap-farbe,ch.swisstopo.amtliches-strassenverzeichnis,ch.bfs.gebaeude_wohnungs_register,KML||https://tinyurl.com/yy7ya4g9/NE/6458_bdg_erw.kml</t>
  </si>
  <si>
    <t>https://map.geo.admin.ch/?zoom=13&amp;E=2559278.138&amp;N=1203588.313&amp;layers=ch.kantone.cadastralwebmap-farbe,ch.swisstopo.amtliches-strassenverzeichnis,ch.bfs.gebaeude_wohnungs_register,KML||https://tinyurl.com/yy7ya4g9/NE/6458_bdg_erw.kml</t>
  </si>
  <si>
    <t>2559293.000 1203600.000</t>
  </si>
  <si>
    <t>https://map.geo.admin.ch/?zoom=13&amp;E=2559293&amp;N=1203600&amp;layers=ch.kantone.cadastralwebmap-farbe,ch.swisstopo.amtliches-strassenverzeichnis,ch.bfs.gebaeude_wohnungs_register,KML||https://tinyurl.com/yy7ya4g9/NE/6458_bdg_erw.kml</t>
  </si>
  <si>
    <t>2559278.000 1203626.000</t>
  </si>
  <si>
    <t>https://map.geo.admin.ch/?zoom=13&amp;E=2559278&amp;N=1203626&amp;layers=ch.kantone.cadastralwebmap-farbe,ch.swisstopo.amtliches-strassenverzeichnis,ch.bfs.gebaeude_wohnungs_register,KML||https://tinyurl.com/yy7ya4g9/NE/6458_bdg_erw.kml</t>
  </si>
  <si>
    <t>https://map.geo.admin.ch/?zoom=13&amp;E=2559207.477&amp;N=1203666.677&amp;layers=ch.kantone.cadastralwebmap-farbe,ch.swisstopo.amtliches-strassenverzeichnis,ch.bfs.gebaeude_wohnungs_register,KML||https://tinyurl.com/yy7ya4g9/NE/6458_bdg_erw.kml</t>
  </si>
  <si>
    <t>2559210.000 1203703.000</t>
  </si>
  <si>
    <t>https://map.geo.admin.ch/?zoom=13&amp;E=2559210&amp;N=1203703&amp;layers=ch.kantone.cadastralwebmap-farbe,ch.swisstopo.amtliches-strassenverzeichnis,ch.bfs.gebaeude_wohnungs_register,KML||https://tinyurl.com/yy7ya4g9/NE/6458_bdg_erw.kml</t>
  </si>
  <si>
    <t>2559204.000 1203717.000</t>
  </si>
  <si>
    <t>https://map.geo.admin.ch/?zoom=13&amp;E=2559204&amp;N=1203717&amp;layers=ch.kantone.cadastralwebmap-farbe,ch.swisstopo.amtliches-strassenverzeichnis,ch.bfs.gebaeude_wohnungs_register,KML||https://tinyurl.com/yy7ya4g9/NE/6458_bdg_erw.kml</t>
  </si>
  <si>
    <t>https://map.geo.admin.ch/?zoom=13&amp;E=2559638.227&amp;N=1204067.485&amp;layers=ch.kantone.cadastralwebmap-farbe,ch.swisstopo.amtliches-strassenverzeichnis,ch.bfs.gebaeude_wohnungs_register,KML||https://tinyurl.com/yy7ya4g9/NE/6458_bdg_erw.kml</t>
  </si>
  <si>
    <t>https://map.geo.admin.ch/?zoom=13&amp;E=2559759.904&amp;N=1204526.154&amp;layers=ch.kantone.cadastralwebmap-farbe,ch.swisstopo.amtliches-strassenverzeichnis,ch.bfs.gebaeude_wohnungs_register,KML||https://tinyurl.com/yy7ya4g9/NE/6458_bdg_erw.kml</t>
  </si>
  <si>
    <t>https://map.geo.admin.ch/?zoom=13&amp;E=2560019.843&amp;N=1204740.604&amp;layers=ch.kantone.cadastralwebmap-farbe,ch.swisstopo.amtliches-strassenverzeichnis,ch.bfs.gebaeude_wohnungs_register,KML||https://tinyurl.com/yy7ya4g9/NE/6458_bdg_erw.kml</t>
  </si>
  <si>
    <t>https://map.geo.admin.ch/?zoom=13&amp;E=2559862.489&amp;N=1204779.025&amp;layers=ch.kantone.cadastralwebmap-farbe,ch.swisstopo.amtliches-strassenverzeichnis,ch.bfs.gebaeude_wohnungs_register,KML||https://tinyurl.com/yy7ya4g9/NE/6458_bdg_erw.kml</t>
  </si>
  <si>
    <t>https://map.geo.admin.ch/?zoom=13&amp;E=2559840.471&amp;N=1204758.051&amp;layers=ch.kantone.cadastralwebmap-farbe,ch.swisstopo.amtliches-strassenverzeichnis,ch.bfs.gebaeude_wohnungs_register,KML||https://tinyurl.com/yy7ya4g9/NE/6458_bdg_erw.kml</t>
  </si>
  <si>
    <t>https://map.geo.admin.ch/?zoom=13&amp;E=2559809.013&amp;N=1204747.481&amp;layers=ch.kantone.cadastralwebmap-farbe,ch.swisstopo.amtliches-strassenverzeichnis,ch.bfs.gebaeude_wohnungs_register,KML||https://tinyurl.com/yy7ya4g9/NE/6458_bdg_erw.kml</t>
  </si>
  <si>
    <t>2559880.000 1204749.000</t>
  </si>
  <si>
    <t>https://map.geo.admin.ch/?zoom=13&amp;E=2559880&amp;N=1204749&amp;layers=ch.kantone.cadastralwebmap-farbe,ch.swisstopo.amtliches-strassenverzeichnis,ch.bfs.gebaeude_wohnungs_register,KML||https://tinyurl.com/yy7ya4g9/NE/6458_bdg_erw.kml</t>
  </si>
  <si>
    <t>https://map.geo.admin.ch/?zoom=13&amp;E=2559843.751&amp;N=1204737.99&amp;layers=ch.kantone.cadastralwebmap-farbe,ch.swisstopo.amtliches-strassenverzeichnis,ch.bfs.gebaeude_wohnungs_register,KML||https://tinyurl.com/yy7ya4g9/NE/6458_bdg_erw.kml</t>
  </si>
  <si>
    <t>https://map.geo.admin.ch/?zoom=13&amp;E=2559810.449&amp;N=1204706.695&amp;layers=ch.kantone.cadastralwebmap-farbe,ch.swisstopo.amtliches-strassenverzeichnis,ch.bfs.gebaeude_wohnungs_register,KML||https://tinyurl.com/yy7ya4g9/NE/6458_bdg_erw.kml</t>
  </si>
  <si>
    <t>https://map.geo.admin.ch/?zoom=13&amp;E=2559806.045&amp;N=1204726.96&amp;layers=ch.kantone.cadastralwebmap-farbe,ch.swisstopo.amtliches-strassenverzeichnis,ch.bfs.gebaeude_wohnungs_register,KML||https://tinyurl.com/yy7ya4g9/NE/6458_bdg_erw.kml</t>
  </si>
  <si>
    <t>2560168.000 1204652.000</t>
  </si>
  <si>
    <t>https://map.geo.admin.ch/?zoom=13&amp;E=2560168&amp;N=1204652&amp;layers=ch.kantone.cadastralwebmap-farbe,ch.swisstopo.amtliches-strassenverzeichnis,ch.bfs.gebaeude_wohnungs_register,KML||https://tinyurl.com/yy7ya4g9/NE/6458_bdg_erw.kml</t>
  </si>
  <si>
    <t>https://map.geo.admin.ch/?zoom=13&amp;E=2560584.589&amp;N=1204772.307&amp;layers=ch.kantone.cadastralwebmap-farbe,ch.swisstopo.amtliches-strassenverzeichnis,ch.bfs.gebaeude_wohnungs_register,KML||https://tinyurl.com/yy7ya4g9/NE/6458_bdg_erw.kml</t>
  </si>
  <si>
    <t>https://map.geo.admin.ch/?zoom=13&amp;E=2560840.977&amp;N=1204832.521&amp;layers=ch.kantone.cadastralwebmap-farbe,ch.swisstopo.amtliches-strassenverzeichnis,ch.bfs.gebaeude_wohnungs_register,KML||https://tinyurl.com/yy7ya4g9/NE/6458_bdg_erw.kml</t>
  </si>
  <si>
    <t>https://map.geo.admin.ch/?zoom=13&amp;E=2560827.714&amp;N=1204823.493&amp;layers=ch.kantone.cadastralwebmap-farbe,ch.swisstopo.amtliches-strassenverzeichnis,ch.bfs.gebaeude_wohnungs_register,KML||https://tinyurl.com/yy7ya4g9/NE/6458_bdg_erw.kml</t>
  </si>
  <si>
    <t>https://map.geo.admin.ch/?zoom=13&amp;E=2560055.628&amp;N=1203994.697&amp;layers=ch.kantone.cadastralwebmap-farbe,ch.swisstopo.amtliches-strassenverzeichnis,ch.bfs.gebaeude_wohnungs_register,KML||https://tinyurl.com/yy7ya4g9/NE/6458_bdg_erw.kml</t>
  </si>
  <si>
    <t>https://map.geo.admin.ch/?zoom=13&amp;E=2560295.64&amp;N=1204191.815&amp;layers=ch.kantone.cadastralwebmap-farbe,ch.swisstopo.amtliches-strassenverzeichnis,ch.bfs.gebaeude_wohnungs_register,KML||https://tinyurl.com/yy7ya4g9/NE/6458_bdg_erw.kml</t>
  </si>
  <si>
    <t>https://map.geo.admin.ch/?zoom=13&amp;E=2560704.267&amp;N=1204384.865&amp;layers=ch.kantone.cadastralwebmap-farbe,ch.swisstopo.amtliches-strassenverzeichnis,ch.bfs.gebaeude_wohnungs_register,KML||https://tinyurl.com/yy7ya4g9/NE/6458_bdg_erw.kml</t>
  </si>
  <si>
    <t>https://map.geo.admin.ch/?zoom=13&amp;E=2561195.293&amp;N=1204977.224&amp;layers=ch.kantone.cadastralwebmap-farbe,ch.swisstopo.amtliches-strassenverzeichnis,ch.bfs.gebaeude_wohnungs_register,KML||https://tinyurl.com/yy7ya4g9/NE/6458_bdg_erw.kml</t>
  </si>
  <si>
    <t>https://map.geo.admin.ch/?zoom=13&amp;E=2561317.702&amp;N=1205111.556&amp;layers=ch.kantone.cadastralwebmap-farbe,ch.swisstopo.amtliches-strassenverzeichnis,ch.bfs.gebaeude_wohnungs_register,KML||https://tinyurl.com/yy7ya4g9/NE/6458_bdg_erw.kml</t>
  </si>
  <si>
    <t>https://map.geo.admin.ch/?zoom=13&amp;E=2561396.372&amp;N=1205264.551&amp;layers=ch.kantone.cadastralwebmap-farbe,ch.swisstopo.amtliches-strassenverzeichnis,ch.bfs.gebaeude_wohnungs_register,KML||https://tinyurl.com/yy7ya4g9/NE/6458_bdg_erw.kml</t>
  </si>
  <si>
    <t>https://map.geo.admin.ch/?zoom=13&amp;E=2561346.964&amp;N=1205238.38&amp;layers=ch.kantone.cadastralwebmap-farbe,ch.swisstopo.amtliches-strassenverzeichnis,ch.bfs.gebaeude_wohnungs_register,KML||https://tinyurl.com/yy7ya4g9/NE/6458_bdg_erw.kml</t>
  </si>
  <si>
    <t>https://map.geo.admin.ch/?zoom=13&amp;E=2561986.765&amp;N=1205424.926&amp;layers=ch.kantone.cadastralwebmap-farbe,ch.swisstopo.amtliches-strassenverzeichnis,ch.bfs.gebaeude_wohnungs_register,KML||https://tinyurl.com/yy7ya4g9/NE/6458_bdg_erw.kml</t>
  </si>
  <si>
    <t>https://map.geo.admin.ch/?zoom=13&amp;E=2562203.104&amp;N=1205509.365&amp;layers=ch.kantone.cadastralwebmap-farbe,ch.swisstopo.amtliches-strassenverzeichnis,ch.bfs.gebaeude_wohnungs_register,KML||https://tinyurl.com/yy7ya4g9/NE/6458_bdg_erw.kml</t>
  </si>
  <si>
    <t>https://map.geo.admin.ch/?zoom=13&amp;E=2562801.293&amp;N=1205812.744&amp;layers=ch.kantone.cadastralwebmap-farbe,ch.swisstopo.amtliches-strassenverzeichnis,ch.bfs.gebaeude_wohnungs_register,KML||https://tinyurl.com/yy7ya4g9/NE/6458_bdg_erw.kml</t>
  </si>
  <si>
    <t>https://map.geo.admin.ch/?zoom=13&amp;E=2560987.269&amp;N=1204573.28&amp;layers=ch.kantone.cadastralwebmap-farbe,ch.swisstopo.amtliches-strassenverzeichnis,ch.bfs.gebaeude_wohnungs_register,KML||https://tinyurl.com/yy7ya4g9/NE/6458_bdg_erw.kml</t>
  </si>
  <si>
    <t>https://map.geo.admin.ch/?zoom=13&amp;E=2560725.341&amp;N=1204685.946&amp;layers=ch.kantone.cadastralwebmap-farbe,ch.swisstopo.amtliches-strassenverzeichnis,ch.bfs.gebaeude_wohnungs_register,KML||https://tinyurl.com/yy7ya4g9/NE/6458_bdg_erw.kml</t>
  </si>
  <si>
    <t>https://map.geo.admin.ch/?zoom=13&amp;E=2560885.678&amp;N=1204679.565&amp;layers=ch.kantone.cadastralwebmap-farbe,ch.swisstopo.amtliches-strassenverzeichnis,ch.bfs.gebaeude_wohnungs_register,KML||https://tinyurl.com/yy7ya4g9/NE/6458_bdg_erw.kml</t>
  </si>
  <si>
    <t>2561042.000 1204626.000</t>
  </si>
  <si>
    <t>https://map.geo.admin.ch/?zoom=13&amp;E=2561042&amp;N=1204626&amp;layers=ch.kantone.cadastralwebmap-farbe,ch.swisstopo.amtliches-strassenverzeichnis,ch.bfs.gebaeude_wohnungs_register,KML||https://tinyurl.com/yy7ya4g9/NE/6458_bdg_erw.kml</t>
  </si>
  <si>
    <t>2561051.000 1204628.000</t>
  </si>
  <si>
    <t>https://map.geo.admin.ch/?zoom=13&amp;E=2561051&amp;N=1204628&amp;layers=ch.kantone.cadastralwebmap-farbe,ch.swisstopo.amtliches-strassenverzeichnis,ch.bfs.gebaeude_wohnungs_register,KML||https://tinyurl.com/yy7ya4g9/NE/6458_bdg_erw.kml</t>
  </si>
  <si>
    <t>2561039.000 1204617.000</t>
  </si>
  <si>
    <t>https://map.geo.admin.ch/?zoom=13&amp;E=2561039&amp;N=1204617&amp;layers=ch.kantone.cadastralwebmap-farbe,ch.swisstopo.amtliches-strassenverzeichnis,ch.bfs.gebaeude_wohnungs_register,KML||https://tinyurl.com/yy7ya4g9/NE/6458_bdg_erw.kml</t>
  </si>
  <si>
    <t>2561072.000 1204639.000</t>
  </si>
  <si>
    <t>https://map.geo.admin.ch/?zoom=13&amp;E=2561072&amp;N=1204639&amp;layers=ch.kantone.cadastralwebmap-farbe,ch.swisstopo.amtliches-strassenverzeichnis,ch.bfs.gebaeude_wohnungs_register,KML||https://tinyurl.com/yy7ya4g9/NE/6458_bdg_erw.kml</t>
  </si>
  <si>
    <t>2561081.000 1204651.000</t>
  </si>
  <si>
    <t>https://map.geo.admin.ch/?zoom=13&amp;E=2561081&amp;N=1204651&amp;layers=ch.kantone.cadastralwebmap-farbe,ch.swisstopo.amtliches-strassenverzeichnis,ch.bfs.gebaeude_wohnungs_register,KML||https://tinyurl.com/yy7ya4g9/NE/6458_bdg_erw.kml</t>
  </si>
  <si>
    <t>https://map.geo.admin.ch/?zoom=13&amp;E=2560946.583&amp;N=1204763.214&amp;layers=ch.kantone.cadastralwebmap-farbe,ch.swisstopo.amtliches-strassenverzeichnis,ch.bfs.gebaeude_wohnungs_register,KML||https://tinyurl.com/yy7ya4g9/NE/6458_bdg_erw.kml</t>
  </si>
  <si>
    <t>https://map.geo.admin.ch/?zoom=13&amp;E=2561137.909&amp;N=1204771.591&amp;layers=ch.kantone.cadastralwebmap-farbe,ch.swisstopo.amtliches-strassenverzeichnis,ch.bfs.gebaeude_wohnungs_register,KML||https://tinyurl.com/yy7ya4g9/NE/6458_bdg_erw.kml</t>
  </si>
  <si>
    <t>https://map.geo.admin.ch/?zoom=13&amp;E=2561110.499&amp;N=1204767.397&amp;layers=ch.kantone.cadastralwebmap-farbe,ch.swisstopo.amtliches-strassenverzeichnis,ch.bfs.gebaeude_wohnungs_register,KML||https://tinyurl.com/yy7ya4g9/NE/6458_bdg_erw.kml</t>
  </si>
  <si>
    <t>https://map.geo.admin.ch/?zoom=13&amp;E=2561137.703&amp;N=1204810.661&amp;layers=ch.kantone.cadastralwebmap-farbe,ch.swisstopo.amtliches-strassenverzeichnis,ch.bfs.gebaeude_wohnungs_register,KML||https://tinyurl.com/yy7ya4g9/NE/6458_bdg_erw.kml</t>
  </si>
  <si>
    <t>https://map.geo.admin.ch/?zoom=13&amp;E=2561146.218&amp;N=1204856.787&amp;layers=ch.kantone.cadastralwebmap-farbe,ch.swisstopo.amtliches-strassenverzeichnis,ch.bfs.gebaeude_wohnungs_register,KML||https://tinyurl.com/yy7ya4g9/NE/6458_bdg_erw.kml</t>
  </si>
  <si>
    <t>https://map.geo.admin.ch/?zoom=13&amp;E=2561267.118&amp;N=1204512.831&amp;layers=ch.kantone.cadastralwebmap-farbe,ch.swisstopo.amtliches-strassenverzeichnis,ch.bfs.gebaeude_wohnungs_register,KML||https://tinyurl.com/yy7ya4g9/NE/6458_bdg_erw.kml</t>
  </si>
  <si>
    <t>https://map.geo.admin.ch/?zoom=13&amp;E=2561316.531&amp;N=1204694.534&amp;layers=ch.kantone.cadastralwebmap-farbe,ch.swisstopo.amtliches-strassenverzeichnis,ch.bfs.gebaeude_wohnungs_register,KML||https://tinyurl.com/yy7ya4g9/NE/6458_bdg_erw.kml</t>
  </si>
  <si>
    <t>https://map.geo.admin.ch/?zoom=13&amp;E=2561268.161&amp;N=1204686.397&amp;layers=ch.kantone.cadastralwebmap-farbe,ch.swisstopo.amtliches-strassenverzeichnis,ch.bfs.gebaeude_wohnungs_register,KML||https://tinyurl.com/yy7ya4g9/NE/6458_bdg_erw.kml</t>
  </si>
  <si>
    <t>https://map.geo.admin.ch/?zoom=13&amp;E=2561393.494&amp;N=1204737.001&amp;layers=ch.kantone.cadastralwebmap-farbe,ch.swisstopo.amtliches-strassenverzeichnis,ch.bfs.gebaeude_wohnungs_register,KML||https://tinyurl.com/yy7ya4g9/NE/6458_bdg_erw.kml</t>
  </si>
  <si>
    <t>https://map.geo.admin.ch/?zoom=13&amp;E=2561213.026&amp;N=1204739.394&amp;layers=ch.kantone.cadastralwebmap-farbe,ch.swisstopo.amtliches-strassenverzeichnis,ch.bfs.gebaeude_wohnungs_register,KML||https://tinyurl.com/yy7ya4g9/NE/6458_bdg_erw.kml</t>
  </si>
  <si>
    <t>https://map.geo.admin.ch/?zoom=13&amp;E=2561231.174&amp;N=1204757.095&amp;layers=ch.kantone.cadastralwebmap-farbe,ch.swisstopo.amtliches-strassenverzeichnis,ch.bfs.gebaeude_wohnungs_register,KML||https://tinyurl.com/yy7ya4g9/NE/6458_bdg_erw.kml</t>
  </si>
  <si>
    <t>https://map.geo.admin.ch/?zoom=13&amp;E=2561312.319&amp;N=1204810.263&amp;layers=ch.kantone.cadastralwebmap-farbe,ch.swisstopo.amtliches-strassenverzeichnis,ch.bfs.gebaeude_wohnungs_register,KML||https://tinyurl.com/yy7ya4g9/NE/6458_bdg_erw.kml</t>
  </si>
  <si>
    <t>https://map.geo.admin.ch/?zoom=13&amp;E=2561430.739&amp;N=1204622.809&amp;layers=ch.kantone.cadastralwebmap-farbe,ch.swisstopo.amtliches-strassenverzeichnis,ch.bfs.gebaeude_wohnungs_register,KML||https://tinyurl.com/yy7ya4g9/NE/6458_bdg_erw.kml</t>
  </si>
  <si>
    <t>https://map.geo.admin.ch/?zoom=13&amp;E=2561520.549&amp;N=1204703.793&amp;layers=ch.kantone.cadastralwebmap-farbe,ch.swisstopo.amtliches-strassenverzeichnis,ch.bfs.gebaeude_wohnungs_register,KML||https://tinyurl.com/yy7ya4g9/NE/6458_bdg_erw.kml</t>
  </si>
  <si>
    <t>https://map.geo.admin.ch/?zoom=13&amp;E=2561384.119&amp;N=1204834.579&amp;layers=ch.kantone.cadastralwebmap-farbe,ch.swisstopo.amtliches-strassenverzeichnis,ch.bfs.gebaeude_wohnungs_register,KML||https://tinyurl.com/yy7ya4g9/NE/6458_bdg_erw.kml</t>
  </si>
  <si>
    <t>https://map.geo.admin.ch/?zoom=13&amp;E=2561477.049&amp;N=1204774.085&amp;layers=ch.kantone.cadastralwebmap-farbe,ch.swisstopo.amtliches-strassenverzeichnis,ch.bfs.gebaeude_wohnungs_register,KML||https://tinyurl.com/yy7ya4g9/NE/6458_bdg_erw.kml</t>
  </si>
  <si>
    <t>https://map.geo.admin.ch/?zoom=13&amp;E=2561612.053&amp;N=1204924.239&amp;layers=ch.kantone.cadastralwebmap-farbe,ch.swisstopo.amtliches-strassenverzeichnis,ch.bfs.gebaeude_wohnungs_register,KML||https://tinyurl.com/yy7ya4g9/NE/6458_bdg_erw.kml</t>
  </si>
  <si>
    <t>https://map.geo.admin.ch/?zoom=13&amp;E=2561677.407&amp;N=1204983.345&amp;layers=ch.kantone.cadastralwebmap-farbe,ch.swisstopo.amtliches-strassenverzeichnis,ch.bfs.gebaeude_wohnungs_register,KML||https://tinyurl.com/yy7ya4g9/NE/6458_bdg_erw.kml</t>
  </si>
  <si>
    <t>https://map.geo.admin.ch/?zoom=13&amp;E=2561778.935&amp;N=1204917.837&amp;layers=ch.kantone.cadastralwebmap-farbe,ch.swisstopo.amtliches-strassenverzeichnis,ch.bfs.gebaeude_wohnungs_register,KML||https://tinyurl.com/yy7ya4g9/NE/6458_bdg_erw.kml</t>
  </si>
  <si>
    <t>https://map.geo.admin.ch/?zoom=13&amp;E=2561928.813&amp;N=1204957.775&amp;layers=ch.kantone.cadastralwebmap-farbe,ch.swisstopo.amtliches-strassenverzeichnis,ch.bfs.gebaeude_wohnungs_register,KML||https://tinyurl.com/yy7ya4g9/NE/6458_bdg_erw.kml</t>
  </si>
  <si>
    <t>https://map.geo.admin.ch/?zoom=13&amp;E=2562116&amp;N=1205097&amp;layers=ch.kantone.cadastralwebmap-farbe,ch.swisstopo.amtliches-strassenverzeichnis,ch.bfs.gebaeude_wohnungs_register,KML||https://tinyurl.com/yy7ya4g9/NE/6458_bdg_erw.kml</t>
  </si>
  <si>
    <t>https://map.geo.admin.ch/?zoom=13&amp;E=2562119.715&amp;N=1205010.536&amp;layers=ch.kantone.cadastralwebmap-farbe,ch.swisstopo.amtliches-strassenverzeichnis,ch.bfs.gebaeude_wohnungs_register,KML||https://tinyurl.com/yy7ya4g9/NE/6458_bdg_erw.kml</t>
  </si>
  <si>
    <t>https://map.geo.admin.ch/?zoom=13&amp;E=2562151.767&amp;N=1205006.321&amp;layers=ch.kantone.cadastralwebmap-farbe,ch.swisstopo.amtliches-strassenverzeichnis,ch.bfs.gebaeude_wohnungs_register,KML||https://tinyurl.com/yy7ya4g9/NE/6458_bdg_erw.kml</t>
  </si>
  <si>
    <t>2562639.000 1205250.000</t>
  </si>
  <si>
    <t>https://map.geo.admin.ch/?zoom=13&amp;E=2562639&amp;N=1205250&amp;layers=ch.kantone.cadastralwebmap-farbe,ch.swisstopo.amtliches-strassenverzeichnis,ch.bfs.gebaeude_wohnungs_register,KML||https://tinyurl.com/yy7ya4g9/NE/6458_bdg_erw.kml</t>
  </si>
  <si>
    <t>2562661.000 1205247.000</t>
  </si>
  <si>
    <t>https://map.geo.admin.ch/?zoom=13&amp;E=2562661&amp;N=1205247&amp;layers=ch.kantone.cadastralwebmap-farbe,ch.swisstopo.amtliches-strassenverzeichnis,ch.bfs.gebaeude_wohnungs_register,KML||https://tinyurl.com/yy7ya4g9/NE/6458_bdg_erw.kml</t>
  </si>
  <si>
    <t>https://map.geo.admin.ch/?zoom=13&amp;E=2563617.541&amp;N=1206757.571&amp;layers=ch.kantone.cadastralwebmap-farbe,ch.swisstopo.amtliches-strassenverzeichnis,ch.bfs.gebaeude_wohnungs_register,KML||https://tinyurl.com/yy7ya4g9/NE/6458_bdg_erw.kml</t>
  </si>
  <si>
    <t>https://map.geo.admin.ch/?zoom=13&amp;E=2563606.792&amp;N=1206773.635&amp;layers=ch.kantone.cadastralwebmap-farbe,ch.swisstopo.amtliches-strassenverzeichnis,ch.bfs.gebaeude_wohnungs_register,KML||https://tinyurl.com/yy7ya4g9/NE/6458_bdg_erw.kml</t>
  </si>
  <si>
    <t>https://map.geo.admin.ch/?zoom=13&amp;E=2563637.015&amp;N=1206770.481&amp;layers=ch.kantone.cadastralwebmap-farbe,ch.swisstopo.amtliches-strassenverzeichnis,ch.bfs.gebaeude_wohnungs_register,KML||https://tinyurl.com/yy7ya4g9/NE/6458_bdg_erw.kml</t>
  </si>
  <si>
    <t>https://map.geo.admin.ch/?zoom=13&amp;E=2563652.869&amp;N=1206787.335&amp;layers=ch.kantone.cadastralwebmap-farbe,ch.swisstopo.amtliches-strassenverzeichnis,ch.bfs.gebaeude_wohnungs_register,KML||https://tinyurl.com/yy7ya4g9/NE/6458_bdg_erw.kml</t>
  </si>
  <si>
    <t>https://map.geo.admin.ch/?zoom=13&amp;E=2563628.739&amp;N=1206779.157&amp;layers=ch.kantone.cadastralwebmap-farbe,ch.swisstopo.amtliches-strassenverzeichnis,ch.bfs.gebaeude_wohnungs_register,KML||https://tinyurl.com/yy7ya4g9/NE/6458_bdg_erw.kml</t>
  </si>
  <si>
    <t>https://map.geo.admin.ch/?zoom=13&amp;E=2563594.194&amp;N=1206714.666&amp;layers=ch.kantone.cadastralwebmap-farbe,ch.swisstopo.amtliches-strassenverzeichnis,ch.bfs.gebaeude_wohnungs_register,KML||https://tinyurl.com/yy7ya4g9/NE/6458_bdg_erw.kml</t>
  </si>
  <si>
    <t>https://map.geo.admin.ch/?zoom=13&amp;E=2563932.379&amp;N=1206623.308&amp;layers=ch.kantone.cadastralwebmap-farbe,ch.swisstopo.amtliches-strassenverzeichnis,ch.bfs.gebaeude_wohnungs_register,KML||https://tinyurl.com/yy7ya4g9/NE/6458_bdg_erw.kml</t>
  </si>
  <si>
    <t>https://map.geo.admin.ch/?zoom=13&amp;E=2563837.422&amp;N=1206596.328&amp;layers=ch.kantone.cadastralwebmap-farbe,ch.swisstopo.amtliches-strassenverzeichnis,ch.bfs.gebaeude_wohnungs_register,KML||https://tinyurl.com/yy7ya4g9/NE/6458_bdg_erw.kml</t>
  </si>
  <si>
    <t>https://map.geo.admin.ch/?zoom=13&amp;E=2563889.801&amp;N=1206730.676&amp;layers=ch.kantone.cadastralwebmap-farbe,ch.swisstopo.amtliches-strassenverzeichnis,ch.bfs.gebaeude_wohnungs_register,KML||https://tinyurl.com/yy7ya4g9/NE/6458_bdg_erw.kml</t>
  </si>
  <si>
    <t>https://map.geo.admin.ch/?zoom=13&amp;E=2563922.842&amp;N=1206741.609&amp;layers=ch.kantone.cadastralwebmap-farbe,ch.swisstopo.amtliches-strassenverzeichnis,ch.bfs.gebaeude_wohnungs_register,KML||https://tinyurl.com/yy7ya4g9/NE/6458_bdg_erw.kml</t>
  </si>
  <si>
    <t>https://map.geo.admin.ch/?zoom=13&amp;E=2563648.284&amp;N=1206166.158&amp;layers=ch.kantone.cadastralwebmap-farbe,ch.swisstopo.amtliches-strassenverzeichnis,ch.bfs.gebaeude_wohnungs_register,KML||https://tinyurl.com/yy7ya4g9/NE/6458_bdg_erw.kml</t>
  </si>
  <si>
    <t>2563616.000 1206196.000</t>
  </si>
  <si>
    <t>https://map.geo.admin.ch/?zoom=13&amp;E=2563616&amp;N=1206196&amp;layers=ch.kantone.cadastralwebmap-farbe,ch.swisstopo.amtliches-strassenverzeichnis,ch.bfs.gebaeude_wohnungs_register,KML||https://tinyurl.com/yy7ya4g9/NE/6458_bdg_erw.kml</t>
  </si>
  <si>
    <t>2563603.000 1206199.000</t>
  </si>
  <si>
    <t>https://map.geo.admin.ch/?zoom=13&amp;E=2563603&amp;N=1206199&amp;layers=ch.kantone.cadastralwebmap-farbe,ch.swisstopo.amtliches-strassenverzeichnis,ch.bfs.gebaeude_wohnungs_register,KML||https://tinyurl.com/yy7ya4g9/NE/6458_bdg_erw.kml</t>
  </si>
  <si>
    <t>2563595.000 1206197.000</t>
  </si>
  <si>
    <t>https://map.geo.admin.ch/?zoom=13&amp;E=2563595&amp;N=1206197&amp;layers=ch.kantone.cadastralwebmap-farbe,ch.swisstopo.amtliches-strassenverzeichnis,ch.bfs.gebaeude_wohnungs_register,KML||https://tinyurl.com/yy7ya4g9/NE/6458_bdg_erw.kml</t>
  </si>
  <si>
    <t>https://map.geo.admin.ch/?zoom=13&amp;E=2563865.269&amp;N=1206231.967&amp;layers=ch.kantone.cadastralwebmap-farbe,ch.swisstopo.amtliches-strassenverzeichnis,ch.bfs.gebaeude_wohnungs_register,KML||https://tinyurl.com/yy7ya4g9/NE/6458_bdg_erw.kml</t>
  </si>
  <si>
    <t>https://map.geo.admin.ch/?zoom=13&amp;E=2563880.038&amp;N=1206381.512&amp;layers=ch.kantone.cadastralwebmap-farbe,ch.swisstopo.amtliches-strassenverzeichnis,ch.bfs.gebaeude_wohnungs_register,KML||https://tinyurl.com/yy7ya4g9/NE/6458_bdg_erw.kml</t>
  </si>
  <si>
    <t>https://map.geo.admin.ch/?zoom=13&amp;E=2563292.502&amp;N=1208610.024&amp;layers=ch.kantone.cadastralwebmap-farbe,ch.swisstopo.amtliches-strassenverzeichnis,ch.bfs.gebaeude_wohnungs_register,KML||https://tinyurl.com/yy7ya4g9/NE/6458_bdg_erw.kml</t>
  </si>
  <si>
    <t>https://map.geo.admin.ch/?zoom=13&amp;E=2563520.141&amp;N=1205983.769&amp;layers=ch.kantone.cadastralwebmap-farbe,ch.swisstopo.amtliches-strassenverzeichnis,ch.bfs.gebaeude_wohnungs_register,KML||https://tinyurl.com/yy7ya4g9/NE/6458_bdg_erw.kml</t>
  </si>
  <si>
    <t>2562171.000 1205017.000</t>
  </si>
  <si>
    <t>https://map.geo.admin.ch/?zoom=13&amp;E=2562171&amp;N=1205017&amp;layers=ch.kantone.cadastralwebmap-farbe,ch.swisstopo.amtliches-strassenverzeichnis,ch.bfs.gebaeude_wohnungs_register,KML||https://tinyurl.com/yy7ya4g9/NE/6458_bdg_erw.kml</t>
  </si>
  <si>
    <t>https://map.geo.admin.ch/?zoom=13&amp;E=2559966.882&amp;N=1205415.902&amp;layers=ch.kantone.cadastralwebmap-farbe,ch.swisstopo.amtliches-strassenverzeichnis,ch.bfs.gebaeude_wohnungs_register,KML||https://tinyurl.com/yy7ya4g9/NE/6458_bdg_erw.kml</t>
  </si>
  <si>
    <t>https://map.geo.admin.ch/?zoom=13&amp;E=2560057.48&amp;N=1205439.67&amp;layers=ch.kantone.cadastralwebmap-farbe,ch.swisstopo.amtliches-strassenverzeichnis,ch.bfs.gebaeude_wohnungs_register,KML||https://tinyurl.com/yy7ya4g9/NE/6458_bdg_erw.kml</t>
  </si>
  <si>
    <t>https://map.geo.admin.ch/?zoom=13&amp;E=2559806.62&amp;N=1205362.524&amp;layers=ch.kantone.cadastralwebmap-farbe,ch.swisstopo.amtliches-strassenverzeichnis,ch.bfs.gebaeude_wohnungs_register,KML||https://tinyurl.com/yy7ya4g9/NE/6458_bdg_erw.kml</t>
  </si>
  <si>
    <t>https://map.geo.admin.ch/?zoom=13&amp;E=2561310.4&amp;N=1204504.958&amp;layers=ch.kantone.cadastralwebmap-farbe,ch.swisstopo.amtliches-strassenverzeichnis,ch.bfs.gebaeude_wohnungs_register,KML||https://tinyurl.com/yy7ya4g9/NE/6458_bdg_erw.kml</t>
  </si>
  <si>
    <t>https://map.geo.admin.ch/?zoom=13&amp;E=2559795.791&amp;N=1204261.388&amp;layers=ch.kantone.cadastralwebmap-farbe,ch.swisstopo.amtliches-strassenverzeichnis,ch.bfs.gebaeude_wohnungs_register,KML||https://tinyurl.com/yy7ya4g9/NE/6458_bdg_erw.kml</t>
  </si>
  <si>
    <t>https://map.geo.admin.ch/?zoom=13&amp;E=2559244.501&amp;N=1203673.199&amp;layers=ch.kantone.cadastralwebmap-farbe,ch.swisstopo.amtliches-strassenverzeichnis,ch.bfs.gebaeude_wohnungs_register,KML||https://tinyurl.com/yy7ya4g9/NE/6458_bdg_erw.kml</t>
  </si>
  <si>
    <t>2560820.000 1205418.000</t>
  </si>
  <si>
    <t>https://map.geo.admin.ch/?zoom=13&amp;E=2560820&amp;N=1205418&amp;layers=ch.kantone.cadastralwebmap-farbe,ch.swisstopo.amtliches-strassenverzeichnis,ch.bfs.gebaeude_wohnungs_register,KML||https://tinyurl.com/yy7ya4g9/NE/6458_bdg_erw.kml</t>
  </si>
  <si>
    <t>2560842.000 1205423.000</t>
  </si>
  <si>
    <t>https://map.geo.admin.ch/?zoom=13&amp;E=2560842&amp;N=1205423&amp;layers=ch.kantone.cadastralwebmap-farbe,ch.swisstopo.amtliches-strassenverzeichnis,ch.bfs.gebaeude_wohnungs_register,KML||https://tinyurl.com/yy7ya4g9/NE/6458_bdg_erw.kml</t>
  </si>
  <si>
    <t>https://map.geo.admin.ch/?zoom=13&amp;E=2561426.321&amp;N=1205128.989&amp;layers=ch.kantone.cadastralwebmap-farbe,ch.swisstopo.amtliches-strassenverzeichnis,ch.bfs.gebaeude_wohnungs_register,KML||https://tinyurl.com/yy7ya4g9/NE/6458_bdg_erw.kml</t>
  </si>
  <si>
    <t>https://map.geo.admin.ch/?zoom=13&amp;E=2561261.407&amp;N=1205208.973&amp;layers=ch.kantone.cadastralwebmap-farbe,ch.swisstopo.amtliches-strassenverzeichnis,ch.bfs.gebaeude_wohnungs_register,KML||https://tinyurl.com/yy7ya4g9/NE/6458_bdg_erw.kml</t>
  </si>
  <si>
    <t>2562142.000 1205049.000</t>
  </si>
  <si>
    <t>https://map.geo.admin.ch/?zoom=13&amp;E=2562142&amp;N=1205049&amp;layers=ch.kantone.cadastralwebmap-farbe,ch.swisstopo.amtliches-strassenverzeichnis,ch.bfs.gebaeude_wohnungs_register,KML||https://tinyurl.com/yy7ya4g9/NE/6458_bdg_erw.kml</t>
  </si>
  <si>
    <t>2560176.000 1204655.000</t>
  </si>
  <si>
    <t>https://map.geo.admin.ch/?zoom=13&amp;E=2560176&amp;N=1204655&amp;layers=ch.kantone.cadastralwebmap-farbe,ch.swisstopo.amtliches-strassenverzeichnis,ch.bfs.gebaeude_wohnungs_register,KML||https://tinyurl.com/yy7ya4g9/NE/6458_bdg_erw.kml</t>
  </si>
  <si>
    <t>https://map.geo.admin.ch/?zoom=13&amp;E=2559094.796&amp;N=1204200.595&amp;layers=ch.kantone.cadastralwebmap-farbe,ch.swisstopo.amtliches-strassenverzeichnis,ch.bfs.gebaeude_wohnungs_register,KML||https://tinyurl.com/yy7ya4g9/NE/6458_bdg_erw.kml</t>
  </si>
  <si>
    <t>2560184.000 1204627.000</t>
  </si>
  <si>
    <t>https://map.geo.admin.ch/?zoom=13&amp;E=2560184&amp;N=1204627&amp;layers=ch.kantone.cadastralwebmap-farbe,ch.swisstopo.amtliches-strassenverzeichnis,ch.bfs.gebaeude_wohnungs_register,KML||https://tinyurl.com/yy7ya4g9/NE/6458_bdg_erw.kml</t>
  </si>
  <si>
    <t>2560176.000 1204624.000</t>
  </si>
  <si>
    <t>https://map.geo.admin.ch/?zoom=13&amp;E=2560176&amp;N=1204624&amp;layers=ch.kantone.cadastralwebmap-farbe,ch.swisstopo.amtliches-strassenverzeichnis,ch.bfs.gebaeude_wohnungs_register,KML||https://tinyurl.com/yy7ya4g9/NE/6458_bdg_erw.kml</t>
  </si>
  <si>
    <t>https://map.geo.admin.ch/?zoom=13&amp;E=2561541.798&amp;N=1205481.566&amp;layers=ch.kantone.cadastralwebmap-farbe,ch.swisstopo.amtliches-strassenverzeichnis,ch.bfs.gebaeude_wohnungs_register,KML||https://tinyurl.com/yy7ya4g9/NE/6458_bdg_erw.kml</t>
  </si>
  <si>
    <t>https://map.geo.admin.ch/?zoom=13&amp;E=2561149.294&amp;N=1204594.772&amp;layers=ch.kantone.cadastralwebmap-farbe,ch.swisstopo.amtliches-strassenverzeichnis,ch.bfs.gebaeude_wohnungs_register,KML||https://tinyurl.com/yy7ya4g9/NE/6458_bdg_erw.kml</t>
  </si>
  <si>
    <t>https://map.geo.admin.ch/?zoom=13&amp;E=2561163.461&amp;N=1204887.766&amp;layers=ch.kantone.cadastralwebmap-farbe,ch.swisstopo.amtliches-strassenverzeichnis,ch.bfs.gebaeude_wohnungs_register,KML||https://tinyurl.com/yy7ya4g9/NE/6458_bdg_erw.kml</t>
  </si>
  <si>
    <t>2559261.000 1203694.000</t>
  </si>
  <si>
    <t>https://map.geo.admin.ch/?zoom=13&amp;E=2559261&amp;N=1203694&amp;layers=ch.kantone.cadastralwebmap-farbe,ch.swisstopo.amtliches-strassenverzeichnis,ch.bfs.gebaeude_wohnungs_register,KML||https://tinyurl.com/yy7ya4g9/NE/6458_bdg_erw.kml</t>
  </si>
  <si>
    <t>https://map.geo.admin.ch/?zoom=13&amp;E=2559315.427&amp;N=1203624.084&amp;layers=ch.kantone.cadastralwebmap-farbe,ch.swisstopo.amtliches-strassenverzeichnis,ch.bfs.gebaeude_wohnungs_register,KML||https://tinyurl.com/yy7ya4g9/NE/6458_bdg_erw.kml</t>
  </si>
  <si>
    <t>https://map.geo.admin.ch/?zoom=13&amp;E=2559778.917&amp;N=1204341.714&amp;layers=ch.kantone.cadastralwebmap-farbe,ch.swisstopo.amtliches-strassenverzeichnis,ch.bfs.gebaeude_wohnungs_register,KML||https://tinyurl.com/yy7ya4g9/NE/6458_bdg_erw.kml</t>
  </si>
  <si>
    <t>https://map.geo.admin.ch/?zoom=13&amp;E=2561390.219&amp;N=1204713.657&amp;layers=ch.kantone.cadastralwebmap-farbe,ch.swisstopo.amtliches-strassenverzeichnis,ch.bfs.gebaeude_wohnungs_register,KML||https://tinyurl.com/yy7ya4g9/NE/6458_bdg_erw.kml</t>
  </si>
  <si>
    <t>https://map.geo.admin.ch/?zoom=13&amp;E=2559869.882&amp;N=1204762.556&amp;layers=ch.kantone.cadastralwebmap-farbe,ch.swisstopo.amtliches-strassenverzeichnis,ch.bfs.gebaeude_wohnungs_register,KML||https://tinyurl.com/yy7ya4g9/NE/6458_bdg_erw.kml</t>
  </si>
  <si>
    <t>2561437.000 1204710.000</t>
  </si>
  <si>
    <t>https://map.geo.admin.ch/?zoom=13&amp;E=2561437&amp;N=1204710&amp;layers=ch.kantone.cadastralwebmap-farbe,ch.swisstopo.amtliches-strassenverzeichnis,ch.bfs.gebaeude_wohnungs_register,KML||https://tinyurl.com/yy7ya4g9/NE/6458_bdg_erw.kml</t>
  </si>
  <si>
    <t>2561434.000 1204704.000</t>
  </si>
  <si>
    <t>https://map.geo.admin.ch/?zoom=13&amp;E=2561434&amp;N=1204704&amp;layers=ch.kantone.cadastralwebmap-farbe,ch.swisstopo.amtliches-strassenverzeichnis,ch.bfs.gebaeude_wohnungs_register,KML||https://tinyurl.com/yy7ya4g9/NE/6458_bdg_erw.kml</t>
  </si>
  <si>
    <t>https://map.geo.admin.ch/?zoom=13&amp;E=2562785.182&amp;N=1205547.673&amp;layers=ch.kantone.cadastralwebmap-farbe,ch.swisstopo.amtliches-strassenverzeichnis,ch.bfs.gebaeude_wohnungs_register,KML||https://tinyurl.com/yy7ya4g9/NE/6458_bdg_erw.kml</t>
  </si>
  <si>
    <t>https://map.geo.admin.ch/?zoom=13&amp;E=2559383.425&amp;N=1204304.419&amp;layers=ch.kantone.cadastralwebmap-farbe,ch.swisstopo.amtliches-strassenverzeichnis,ch.bfs.gebaeude_wohnungs_register,KML||https://tinyurl.com/yy7ya4g9/NE/6458_bdg_erw.kml</t>
  </si>
  <si>
    <t>https://map.geo.admin.ch/?zoom=13&amp;E=2561076.607&amp;N=1204610.5&amp;layers=ch.kantone.cadastralwebmap-farbe,ch.swisstopo.amtliches-strassenverzeichnis,ch.bfs.gebaeude_wohnungs_register,KML||https://tinyurl.com/yy7ya4g9/NE/6458_bdg_erw.kml</t>
  </si>
  <si>
    <t>2561094.000 1204642.000</t>
  </si>
  <si>
    <t>https://map.geo.admin.ch/?zoom=13&amp;E=2561094&amp;N=1204642&amp;layers=ch.kantone.cadastralwebmap-farbe,ch.swisstopo.amtliches-strassenverzeichnis,ch.bfs.gebaeude_wohnungs_register,KML||https://tinyurl.com/yy7ya4g9/NE/6458_bdg_erw.kml</t>
  </si>
  <si>
    <t>https://map.geo.admin.ch/?zoom=13&amp;E=2561345.787&amp;N=1204563.837&amp;layers=ch.kantone.cadastralwebmap-farbe,ch.swisstopo.amtliches-strassenverzeichnis,ch.bfs.gebaeude_wohnungs_register,KML||https://tinyurl.com/yy7ya4g9/NE/6458_bdg_erw.kml</t>
  </si>
  <si>
    <t>https://map.geo.admin.ch/?zoom=13&amp;E=2561358.627&amp;N=1204537.655&amp;layers=ch.kantone.cadastralwebmap-farbe,ch.swisstopo.amtliches-strassenverzeichnis,ch.bfs.gebaeude_wohnungs_register,KML||https://tinyurl.com/yy7ya4g9/NE/6458_bdg_erw.kml</t>
  </si>
  <si>
    <t>https://map.geo.admin.ch/?zoom=13&amp;E=2561221.655&amp;N=1204524.358&amp;layers=ch.kantone.cadastralwebmap-farbe,ch.swisstopo.amtliches-strassenverzeichnis,ch.bfs.gebaeude_wohnungs_register,KML||https://tinyurl.com/yy7ya4g9/NE/6458_bdg_erw.kml</t>
  </si>
  <si>
    <t>https://map.geo.admin.ch/?zoom=13&amp;E=2563747.068&amp;N=1206148.995&amp;layers=ch.kantone.cadastralwebmap-farbe,ch.swisstopo.amtliches-strassenverzeichnis,ch.bfs.gebaeude_wohnungs_register,KML||https://tinyurl.com/yy7ya4g9/NE/6458_bdg_erw.kml</t>
  </si>
  <si>
    <t>https://map.geo.admin.ch/?zoom=13&amp;E=2561206.898&amp;N=1205288.604&amp;layers=ch.kantone.cadastralwebmap-farbe,ch.swisstopo.amtliches-strassenverzeichnis,ch.bfs.gebaeude_wohnungs_register,KML||https://tinyurl.com/yy7ya4g9/NE/6458_bdg_erw.kml</t>
  </si>
  <si>
    <t>https://map.geo.admin.ch/?zoom=13&amp;E=2561669.961&amp;N=1204795.449&amp;layers=ch.kantone.cadastralwebmap-farbe,ch.swisstopo.amtliches-strassenverzeichnis,ch.bfs.gebaeude_wohnungs_register,KML||https://tinyurl.com/yy7ya4g9/NE/6458_bdg_erw.kml</t>
  </si>
  <si>
    <t>2559342.000 1204416.000</t>
  </si>
  <si>
    <t>https://map.geo.admin.ch/?zoom=13&amp;E=2559342&amp;N=1204416&amp;layers=ch.kantone.cadastralwebmap-farbe,ch.swisstopo.amtliches-strassenverzeichnis,ch.bfs.gebaeude_wohnungs_register,KML||https://tinyurl.com/yy7ya4g9/NE/6458_bdg_erw.kml</t>
  </si>
  <si>
    <t>https://map.geo.admin.ch/?zoom=13&amp;E=2561538.62&amp;N=1205150.662&amp;layers=ch.kantone.cadastralwebmap-farbe,ch.swisstopo.amtliches-strassenverzeichnis,ch.bfs.gebaeude_wohnungs_register,KML||https://tinyurl.com/yy7ya4g9/NE/6458_bdg_erw.kml</t>
  </si>
  <si>
    <t>https://map.geo.admin.ch/?zoom=13&amp;E=2561451.051&amp;N=1205102.828&amp;layers=ch.kantone.cadastralwebmap-farbe,ch.swisstopo.amtliches-strassenverzeichnis,ch.bfs.gebaeude_wohnungs_register,KML||https://tinyurl.com/yy7ya4g9/NE/6458_bdg_erw.kml</t>
  </si>
  <si>
    <t>https://map.geo.admin.ch/?zoom=13&amp;E=2560692.246&amp;N=1204569.081&amp;layers=ch.kantone.cadastralwebmap-farbe,ch.swisstopo.amtliches-strassenverzeichnis,ch.bfs.gebaeude_wohnungs_register,KML||https://tinyurl.com/yy7ya4g9/NE/6458_bdg_erw.kml</t>
  </si>
  <si>
    <t>https://map.geo.admin.ch/?zoom=13&amp;E=2560680.289&amp;N=1204561.25&amp;layers=ch.kantone.cadastralwebmap-farbe,ch.swisstopo.amtliches-strassenverzeichnis,ch.bfs.gebaeude_wohnungs_register,KML||https://tinyurl.com/yy7ya4g9/NE/6458_bdg_erw.kml</t>
  </si>
  <si>
    <t>https://map.geo.admin.ch/?zoom=13&amp;E=2562008.788&amp;N=1205021.137&amp;layers=ch.kantone.cadastralwebmap-farbe,ch.swisstopo.amtliches-strassenverzeichnis,ch.bfs.gebaeude_wohnungs_register,KML||https://tinyurl.com/yy7ya4g9/NE/6458_bdg_erw.kml</t>
  </si>
  <si>
    <t>https://map.geo.admin.ch/?zoom=13&amp;E=2561492.225&amp;N=1204571.524&amp;layers=ch.kantone.cadastralwebmap-farbe,ch.swisstopo.amtliches-strassenverzeichnis,ch.bfs.gebaeude_wohnungs_register,KML||https://tinyurl.com/yy7ya4g9/NE/6458_bdg_erw.kml</t>
  </si>
  <si>
    <t>https://map.geo.admin.ch/?zoom=13&amp;E=2559360.454&amp;N=1203548.913&amp;layers=ch.kantone.cadastralwebmap-farbe,ch.swisstopo.amtliches-strassenverzeichnis,ch.bfs.gebaeude_wohnungs_register,KML||https://tinyurl.com/yy7ya4g9/NE/6458_bdg_erw.kml</t>
  </si>
  <si>
    <t>2561093.000 1204656.000</t>
  </si>
  <si>
    <t>https://map.geo.admin.ch/?zoom=13&amp;E=2561093&amp;N=1204656&amp;layers=ch.kantone.cadastralwebmap-farbe,ch.swisstopo.amtliches-strassenverzeichnis,ch.bfs.gebaeude_wohnungs_register,KML||https://tinyurl.com/yy7ya4g9/NE/6458_bdg_erw.kml</t>
  </si>
  <si>
    <t>2559287.000 1203611.000</t>
  </si>
  <si>
    <t>https://map.geo.admin.ch/?zoom=13&amp;E=2559287&amp;N=1203611&amp;layers=ch.kantone.cadastralwebmap-farbe,ch.swisstopo.amtliches-strassenverzeichnis,ch.bfs.gebaeude_wohnungs_register,KML||https://tinyurl.com/yy7ya4g9/NE/6458_bdg_erw.kml</t>
  </si>
  <si>
    <t>https://map.geo.admin.ch/?zoom=13&amp;E=2559392&amp;N=1203721&amp;layers=ch.kantone.cadastralwebmap-farbe,ch.swisstopo.amtliches-strassenverzeichnis,ch.bfs.gebaeude_wohnungs_register,KML||https://tinyurl.com/yy7ya4g9/NE/6458_bdg_erw.kml</t>
  </si>
  <si>
    <t>https://map.geo.admin.ch/?zoom=13&amp;E=2561140.875&amp;N=1204951.171&amp;layers=ch.kantone.cadastralwebmap-farbe,ch.swisstopo.amtliches-strassenverzeichnis,ch.bfs.gebaeude_wohnungs_register,KML||https://tinyurl.com/yy7ya4g9/NE/6458_bdg_erw.kml</t>
  </si>
  <si>
    <t>https://map.geo.admin.ch/?zoom=13&amp;E=2563630.219&amp;N=1205973.6&amp;layers=ch.kantone.cadastralwebmap-farbe,ch.swisstopo.amtliches-strassenverzeichnis,ch.bfs.gebaeude_wohnungs_register,KML||https://tinyurl.com/yy7ya4g9/NE/6458_bdg_erw.kml</t>
  </si>
  <si>
    <t>2562510.000 1205253.000</t>
  </si>
  <si>
    <t>https://map.geo.admin.ch/?zoom=13&amp;E=2562510&amp;N=1205253&amp;layers=ch.kantone.cadastralwebmap-farbe,ch.swisstopo.amtliches-strassenverzeichnis,ch.bfs.gebaeude_wohnungs_register,KML||https://tinyurl.com/yy7ya4g9/NE/6458_bdg_erw.kml</t>
  </si>
  <si>
    <t>https://map.geo.admin.ch/?zoom=13&amp;E=2561419.373&amp;N=1204660.299&amp;layers=ch.kantone.cadastralwebmap-farbe,ch.swisstopo.amtliches-strassenverzeichnis,ch.bfs.gebaeude_wohnungs_register,KML||https://tinyurl.com/yy7ya4g9/NE/6458_bdg_erw.kml</t>
  </si>
  <si>
    <t>2559274.000 1203614.000</t>
  </si>
  <si>
    <t>https://map.geo.admin.ch/?zoom=13&amp;E=2559274&amp;N=1203614&amp;layers=ch.kantone.cadastralwebmap-farbe,ch.swisstopo.amtliches-strassenverzeichnis,ch.bfs.gebaeude_wohnungs_register,KML||https://tinyurl.com/yy7ya4g9/NE/6458_bdg_erw.kml</t>
  </si>
  <si>
    <t>https://map.geo.admin.ch/?zoom=13&amp;E=2563920.217&amp;N=1206271.734&amp;layers=ch.kantone.cadastralwebmap-farbe,ch.swisstopo.amtliches-strassenverzeichnis,ch.bfs.gebaeude_wohnungs_register,KML||https://tinyurl.com/yy7ya4g9/NE/6458_bdg_erw.kml</t>
  </si>
  <si>
    <t>https://map.geo.admin.ch/?zoom=13&amp;E=2559396.926&amp;N=1203672.405&amp;layers=ch.kantone.cadastralwebmap-farbe,ch.swisstopo.amtliches-strassenverzeichnis,ch.bfs.gebaeude_wohnungs_register,KML||https://tinyurl.com/yy7ya4g9/NE/6458_bdg_erw.kml</t>
  </si>
  <si>
    <t>https://map.geo.admin.ch/?zoom=13&amp;E=2561301.562&amp;N=1204483.743&amp;layers=ch.kantone.cadastralwebmap-farbe,ch.swisstopo.amtliches-strassenverzeichnis,ch.bfs.gebaeude_wohnungs_register,KML||https://tinyurl.com/yy7ya4g9/NE/6458_bdg_erw.kml</t>
  </si>
  <si>
    <t>https://map.geo.admin.ch/?zoom=13&amp;E=2560807.997&amp;N=1204687.97&amp;layers=ch.kantone.cadastralwebmap-farbe,ch.swisstopo.amtliches-strassenverzeichnis,ch.bfs.gebaeude_wohnungs_register,KML||https://tinyurl.com/yy7ya4g9/NE/6458_bdg_erw.kml</t>
  </si>
  <si>
    <t>https://map.geo.admin.ch/?zoom=13&amp;E=2561151.826&amp;N=1204560.047&amp;layers=ch.kantone.cadastralwebmap-farbe,ch.swisstopo.amtliches-strassenverzeichnis,ch.bfs.gebaeude_wohnungs_register,KML||https://tinyurl.com/yy7ya4g9/NE/6458_bdg_erw.kml</t>
  </si>
  <si>
    <t>2561098.000 1204645.000</t>
  </si>
  <si>
    <t>https://map.geo.admin.ch/?zoom=13&amp;E=2561098&amp;N=1204645&amp;layers=ch.kantone.cadastralwebmap-farbe,ch.swisstopo.amtliches-strassenverzeichnis,ch.bfs.gebaeude_wohnungs_register,KML||https://tinyurl.com/yy7ya4g9/NE/6458_bdg_erw.kml</t>
  </si>
  <si>
    <t>https://map.geo.admin.ch/?zoom=13&amp;E=2561152.707&amp;N=1204647.126&amp;layers=ch.kantone.cadastralwebmap-farbe,ch.swisstopo.amtliches-strassenverzeichnis,ch.bfs.gebaeude_wohnungs_register,KML||https://tinyurl.com/yy7ya4g9/NE/6458_bdg_erw.kml</t>
  </si>
  <si>
    <t>https://map.geo.admin.ch/?zoom=13&amp;E=2559668.916&amp;N=1207444.146&amp;layers=ch.kantone.cadastralwebmap-farbe,ch.swisstopo.amtliches-strassenverzeichnis,ch.bfs.gebaeude_wohnungs_register,KML||https://tinyurl.com/yy7ya4g9/NE/6458_bdg_erw.kml</t>
  </si>
  <si>
    <t>https://map.geo.admin.ch/?zoom=13&amp;E=2561258.646&amp;N=1204744.012&amp;layers=ch.kantone.cadastralwebmap-farbe,ch.swisstopo.amtliches-strassenverzeichnis,ch.bfs.gebaeude_wohnungs_register,KML||https://tinyurl.com/yy7ya4g9/NE/6458_bdg_erw.kml</t>
  </si>
  <si>
    <t>https://map.geo.admin.ch/?zoom=13&amp;E=2559689&amp;N=1207481&amp;layers=ch.kantone.cadastralwebmap-farbe,ch.swisstopo.amtliches-strassenverzeichnis,ch.bfs.gebaeude_wohnungs_register,KML||https://tinyurl.com/yy7ya4g9/NE/6458_bdg_erw.kml</t>
  </si>
  <si>
    <t>2558566.000 1204299.000</t>
  </si>
  <si>
    <t>https://map.geo.admin.ch/?zoom=13&amp;E=2558566&amp;N=1204299&amp;layers=ch.kantone.cadastralwebmap-farbe,ch.swisstopo.amtliches-strassenverzeichnis,ch.bfs.gebaeude_wohnungs_register,KML||https://tinyurl.com/yy7ya4g9/NE/6458_bdg_erw.kml</t>
  </si>
  <si>
    <t>https://map.geo.admin.ch/?zoom=13&amp;E=2563867.843&amp;N=1206615.733&amp;layers=ch.kantone.cadastralwebmap-farbe,ch.swisstopo.amtliches-strassenverzeichnis,ch.bfs.gebaeude_wohnungs_register,KML||https://tinyurl.com/yy7ya4g9/NE/6458_bdg_erw.kml</t>
  </si>
  <si>
    <t>2559308.000 1203678.000</t>
  </si>
  <si>
    <t>https://map.geo.admin.ch/?zoom=13&amp;E=2559308&amp;N=1203678&amp;layers=ch.kantone.cadastralwebmap-farbe,ch.swisstopo.amtliches-strassenverzeichnis,ch.bfs.gebaeude_wohnungs_register,KML||https://tinyurl.com/yy7ya4g9/NE/6458_bdg_erw.kml</t>
  </si>
  <si>
    <t>https://map.geo.admin.ch/?zoom=13&amp;E=2559377.95&amp;N=1203774.357&amp;layers=ch.kantone.cadastralwebmap-farbe,ch.swisstopo.amtliches-strassenverzeichnis,ch.bfs.gebaeude_wohnungs_register,KML||https://tinyurl.com/yy7ya4g9/NE/6458_bdg_erw.kml</t>
  </si>
  <si>
    <t>https://map.geo.admin.ch/?zoom=13&amp;E=2561733.443&amp;N=1205342.961&amp;layers=ch.kantone.cadastralwebmap-farbe,ch.swisstopo.amtliches-strassenverzeichnis,ch.bfs.gebaeude_wohnungs_register,KML||https://tinyurl.com/yy7ya4g9/NE/6458_bdg_erw.kml</t>
  </si>
  <si>
    <t>https://map.geo.admin.ch/?zoom=13&amp;E=2559124.043&amp;N=1204329.527&amp;layers=ch.kantone.cadastralwebmap-farbe,ch.swisstopo.amtliches-strassenverzeichnis,ch.bfs.gebaeude_wohnungs_register,KML||https://tinyurl.com/yy7ya4g9/NE/6458_bdg_erw.kml</t>
  </si>
  <si>
    <t>https://map.geo.admin.ch/?zoom=13&amp;E=2562252.253&amp;N=1205373.768&amp;layers=ch.kantone.cadastralwebmap-farbe,ch.swisstopo.amtliches-strassenverzeichnis,ch.bfs.gebaeude_wohnungs_register,KML||https://tinyurl.com/yy7ya4g9/NE/6458_bdg_erw.kml</t>
  </si>
  <si>
    <t>https://map.geo.admin.ch/?zoom=13&amp;E=2562036.394&amp;N=1205238.614&amp;layers=ch.kantone.cadastralwebmap-farbe,ch.swisstopo.amtliches-strassenverzeichnis,ch.bfs.gebaeude_wohnungs_register,KML||https://tinyurl.com/yy7ya4g9/NE/6458_bdg_erw.kml</t>
  </si>
  <si>
    <t>https://map.geo.admin.ch/?zoom=13&amp;E=2559352.713&amp;N=1203599.155&amp;layers=ch.kantone.cadastralwebmap-farbe,ch.swisstopo.amtliches-strassenverzeichnis,ch.bfs.gebaeude_wohnungs_register,KML||https://tinyurl.com/yy7ya4g9/NE/6458_bdg_erw.kml</t>
  </si>
  <si>
    <t>2561431.000 1204725.000</t>
  </si>
  <si>
    <t>https://map.geo.admin.ch/?zoom=13&amp;E=2561431&amp;N=1204725&amp;layers=ch.kantone.cadastralwebmap-farbe,ch.swisstopo.amtliches-strassenverzeichnis,ch.bfs.gebaeude_wohnungs_register,KML||https://tinyurl.com/yy7ya4g9/NE/6458_bdg_erw.kml</t>
  </si>
  <si>
    <t>2560359.000 1204194.000</t>
  </si>
  <si>
    <t>https://map.geo.admin.ch/?zoom=13&amp;E=2560359&amp;N=1204194&amp;layers=ch.kantone.cadastralwebmap-farbe,ch.swisstopo.amtliches-strassenverzeichnis,ch.bfs.gebaeude_wohnungs_register,KML||https://tinyurl.com/yy7ya4g9/NE/6458_bdg_erw.kml</t>
  </si>
  <si>
    <t>https://map.geo.admin.ch/?zoom=13&amp;E=2561972.552&amp;N=1205296.922&amp;layers=ch.kantone.cadastralwebmap-farbe,ch.swisstopo.amtliches-strassenverzeichnis,ch.bfs.gebaeude_wohnungs_register,KML||https://tinyurl.com/yy7ya4g9/NE/6458_bdg_erw.kml</t>
  </si>
  <si>
    <t>https://map.geo.admin.ch/?zoom=13&amp;E=2561061.142&amp;N=1205022.423&amp;layers=ch.kantone.cadastralwebmap-farbe,ch.swisstopo.amtliches-strassenverzeichnis,ch.bfs.gebaeude_wohnungs_register,KML||https://tinyurl.com/yy7ya4g9/NE/6458_bdg_erw.kml</t>
  </si>
  <si>
    <t>https://map.geo.admin.ch/?zoom=13&amp;E=2561246.039&amp;N=1205171.87&amp;layers=ch.kantone.cadastralwebmap-farbe,ch.swisstopo.amtliches-strassenverzeichnis,ch.bfs.gebaeude_wohnungs_register,KML||https://tinyurl.com/yy7ya4g9/NE/6458_bdg_erw.kml</t>
  </si>
  <si>
    <t>https://map.geo.admin.ch/?zoom=13&amp;E=2561076.342&amp;N=1204548.737&amp;layers=ch.kantone.cadastralwebmap-farbe,ch.swisstopo.amtliches-strassenverzeichnis,ch.bfs.gebaeude_wohnungs_register,KML||https://tinyurl.com/yy7ya4g9/NE/6458_bdg_erw.kml</t>
  </si>
  <si>
    <t>https://map.geo.admin.ch/?zoom=13&amp;E=2559321.625&amp;N=1203653.198&amp;layers=ch.kantone.cadastralwebmap-farbe,ch.swisstopo.amtliches-strassenverzeichnis,ch.bfs.gebaeude_wohnungs_register,KML||https://tinyurl.com/yy7ya4g9/NE/6458_bdg_erw.kml</t>
  </si>
  <si>
    <t>https://map.geo.admin.ch/?zoom=13&amp;E=2561860.076&amp;N=1205162.508&amp;layers=ch.kantone.cadastralwebmap-farbe,ch.swisstopo.amtliches-strassenverzeichnis,ch.bfs.gebaeude_wohnungs_register,KML||https://tinyurl.com/yy7ya4g9/NE/6458_bdg_erw.kml</t>
  </si>
  <si>
    <t>https://map.geo.admin.ch/?zoom=13&amp;E=2560741.893&amp;N=1204462.904&amp;layers=ch.kantone.cadastralwebmap-farbe,ch.swisstopo.amtliches-strassenverzeichnis,ch.bfs.gebaeude_wohnungs_register,KML||https://tinyurl.com/yy7ya4g9/NE/6458_bdg_erw.kml</t>
  </si>
  <si>
    <t>https://map.geo.admin.ch/?zoom=13&amp;E=2563878.969&amp;N=1206243.359&amp;layers=ch.kantone.cadastralwebmap-farbe,ch.swisstopo.amtliches-strassenverzeichnis,ch.bfs.gebaeude_wohnungs_register,KML||https://tinyurl.com/yy7ya4g9/NE/6458_bdg_erw.kml</t>
  </si>
  <si>
    <t>2560840.000 1205378.000</t>
  </si>
  <si>
    <t>https://map.geo.admin.ch/?zoom=13&amp;E=2560840&amp;N=1205378&amp;layers=ch.kantone.cadastralwebmap-farbe,ch.swisstopo.amtliches-strassenverzeichnis,ch.bfs.gebaeude_wohnungs_register,KML||https://tinyurl.com/yy7ya4g9/NE/6458_bdg_erw.kml</t>
  </si>
  <si>
    <t>2562512.000 1205192.000</t>
  </si>
  <si>
    <t>https://map.geo.admin.ch/?zoom=13&amp;E=2562512&amp;N=1205192&amp;layers=ch.kantone.cadastralwebmap-farbe,ch.swisstopo.amtliches-strassenverzeichnis,ch.bfs.gebaeude_wohnungs_register,KML||https://tinyurl.com/yy7ya4g9/NE/6458_bdg_erw.kml</t>
  </si>
  <si>
    <t>2562183.000 1205020.000</t>
  </si>
  <si>
    <t>https://map.geo.admin.ch/?zoom=13&amp;E=2562183&amp;N=1205020&amp;layers=ch.kantone.cadastralwebmap-farbe,ch.swisstopo.amtliches-strassenverzeichnis,ch.bfs.gebaeude_wohnungs_register,KML||https://tinyurl.com/yy7ya4g9/NE/6458_bdg_erw.kml</t>
  </si>
  <si>
    <t>https://map.geo.admin.ch/?zoom=13&amp;E=2562095.608&amp;N=1205043.414&amp;layers=ch.kantone.cadastralwebmap-farbe,ch.swisstopo.amtliches-strassenverzeichnis,ch.bfs.gebaeude_wohnungs_register,KML||https://tinyurl.com/yy7ya4g9/NE/6458_bdg_erw.kml</t>
  </si>
  <si>
    <t>https://map.geo.admin.ch/?zoom=13&amp;E=2561270.915&amp;N=1205017.498&amp;layers=ch.kantone.cadastralwebmap-farbe,ch.swisstopo.amtliches-strassenverzeichnis,ch.bfs.gebaeude_wohnungs_register,KML||https://tinyurl.com/yy7ya4g9/NE/6458_bdg_erw.kml</t>
  </si>
  <si>
    <t>2560349.000 1204164.000</t>
  </si>
  <si>
    <t>https://map.geo.admin.ch/?zoom=13&amp;E=2560349&amp;N=1204164&amp;layers=ch.kantone.cadastralwebmap-farbe,ch.swisstopo.amtliches-strassenverzeichnis,ch.bfs.gebaeude_wohnungs_register,KML||https://tinyurl.com/yy7ya4g9/NE/6458_bdg_erw.kml</t>
  </si>
  <si>
    <t>2559222.000 1203702.000</t>
  </si>
  <si>
    <t>https://map.geo.admin.ch/?zoom=13&amp;E=2559222&amp;N=1203702&amp;layers=ch.kantone.cadastralwebmap-farbe,ch.swisstopo.amtliches-strassenverzeichnis,ch.bfs.gebaeude_wohnungs_register,KML||https://tinyurl.com/yy7ya4g9/NE/6458_bdg_erw.kml</t>
  </si>
  <si>
    <t>2559214.000 1203716.000</t>
  </si>
  <si>
    <t>https://map.geo.admin.ch/?zoom=13&amp;E=2559214&amp;N=1203716&amp;layers=ch.kantone.cadastralwebmap-farbe,ch.swisstopo.amtliches-strassenverzeichnis,ch.bfs.gebaeude_wohnungs_register,KML||https://tinyurl.com/yy7ya4g9/NE/6458_bdg_erw.kml</t>
  </si>
  <si>
    <t>https://map.geo.admin.ch/?zoom=13&amp;E=2559199.628&amp;N=1203826.89&amp;layers=ch.kantone.cadastralwebmap-farbe,ch.swisstopo.amtliches-strassenverzeichnis,ch.bfs.gebaeude_wohnungs_register,KML||https://tinyurl.com/yy7ya4g9/NE/6458_bdg_erw.kml</t>
  </si>
  <si>
    <t>https://map.geo.admin.ch/?zoom=13&amp;E=2562296.061&amp;N=1204898.232&amp;layers=ch.kantone.cadastralwebmap-farbe,ch.swisstopo.amtliches-strassenverzeichnis,ch.bfs.gebaeude_wohnungs_register,KML||https://tinyurl.com/yy7ya4g9/NE/6458_bdg_erw.kml</t>
  </si>
  <si>
    <t>2559364.000 1204418.000</t>
  </si>
  <si>
    <t>https://map.geo.admin.ch/?zoom=13&amp;E=2559364&amp;N=1204418&amp;layers=ch.kantone.cadastralwebmap-farbe,ch.swisstopo.amtliches-strassenverzeichnis,ch.bfs.gebaeude_wohnungs_register,KML||https://tinyurl.com/yy7ya4g9/NE/6458_bdg_erw.kml</t>
  </si>
  <si>
    <t>2559330.000 1204416.000</t>
  </si>
  <si>
    <t>https://map.geo.admin.ch/?zoom=13&amp;E=2559330&amp;N=1204416&amp;layers=ch.kantone.cadastralwebmap-farbe,ch.swisstopo.amtliches-strassenverzeichnis,ch.bfs.gebaeude_wohnungs_register,KML||https://tinyurl.com/yy7ya4g9/NE/6458_bdg_erw.kml</t>
  </si>
  <si>
    <t>https://map.geo.admin.ch/?zoom=13&amp;E=2563992.201&amp;N=1206167.255&amp;layers=ch.kantone.cadastralwebmap-farbe,ch.swisstopo.amtliches-strassenverzeichnis,ch.bfs.gebaeude_wohnungs_register,KML||https://tinyurl.com/yy7ya4g9/NE/6458_bdg_erw.kml</t>
  </si>
  <si>
    <t>https://map.geo.admin.ch/?zoom=13&amp;E=2563970.376&amp;N=1206224.323&amp;layers=ch.kantone.cadastralwebmap-farbe,ch.swisstopo.amtliches-strassenverzeichnis,ch.bfs.gebaeude_wohnungs_register,KML||https://tinyurl.com/yy7ya4g9/NE/6458_bdg_erw.kml</t>
  </si>
  <si>
    <t>https://map.geo.admin.ch/?zoom=13&amp;E=2558427.567&amp;N=1207587.394&amp;layers=ch.kantone.cadastralwebmap-farbe,ch.swisstopo.amtliches-strassenverzeichnis,ch.bfs.gebaeude_wohnungs_register,KML||https://tinyurl.com/yy7ya4g9/NE/6458_bdg_erw.kml</t>
  </si>
  <si>
    <t>https://map.geo.admin.ch/?zoom=13&amp;E=2561369&amp;N=1204955&amp;layers=ch.kantone.cadastralwebmap-farbe,ch.swisstopo.amtliches-strassenverzeichnis,ch.bfs.gebaeude_wohnungs_register,KML||https://tinyurl.com/yy7ya4g9/NE/6458_bdg_erw.kml</t>
  </si>
  <si>
    <t>https://map.geo.admin.ch/?zoom=13&amp;E=2561081.1&amp;N=1204801.1&amp;layers=ch.kantone.cadastralwebmap-farbe,ch.swisstopo.amtliches-strassenverzeichnis,ch.bfs.gebaeude_wohnungs_register,KML||https://tinyurl.com/yy7ya4g9/NE/6458_bdg_erw.kml</t>
  </si>
  <si>
    <t>https://map.geo.admin.ch/?zoom=13&amp;E=2558017&amp;N=1204458&amp;layers=ch.kantone.cadastralwebmap-farbe,ch.swisstopo.amtliches-strassenverzeichnis,ch.bfs.gebaeude_wohnungs_register,KML||https://tinyurl.com/yy7ya4g9/NE/6458_bdg_erw.kml</t>
  </si>
  <si>
    <t>https://map.geo.admin.ch/?zoom=13&amp;E=2565622.98&amp;N=1207117.083&amp;layers=ch.kantone.cadastralwebmap-farbe,ch.swisstopo.amtliches-strassenverzeichnis,ch.bfs.gebaeude_wohnungs_register,KML||https://tinyurl.com/yy7ya4g9/NE/6459_bdg_erw.kml</t>
  </si>
  <si>
    <t>https://map.geo.admin.ch/?zoom=13&amp;E=2565868.595&amp;N=1207126.333&amp;layers=ch.kantone.cadastralwebmap-farbe,ch.swisstopo.amtliches-strassenverzeichnis,ch.bfs.gebaeude_wohnungs_register,KML||https://tinyurl.com/yy7ya4g9/NE/6459_bdg_erw.kml</t>
  </si>
  <si>
    <t>https://map.geo.admin.ch/?zoom=13&amp;E=2565792.978&amp;N=1207577.524&amp;layers=ch.kantone.cadastralwebmap-farbe,ch.swisstopo.amtliches-strassenverzeichnis,ch.bfs.gebaeude_wohnungs_register,KML||https://tinyurl.com/yy7ya4g9/NE/6459_bdg_erw.kml</t>
  </si>
  <si>
    <t>https://map.geo.admin.ch/?zoom=13&amp;E=2565937.349&amp;N=1207324.085&amp;layers=ch.kantone.cadastralwebmap-farbe,ch.swisstopo.amtliches-strassenverzeichnis,ch.bfs.gebaeude_wohnungs_register,KML||https://tinyurl.com/yy7ya4g9/NE/6459_bdg_erw.kml</t>
  </si>
  <si>
    <t>https://map.geo.admin.ch/?zoom=13&amp;E=2565868.856&amp;N=1207228.532&amp;layers=ch.kantone.cadastralwebmap-farbe,ch.swisstopo.amtliches-strassenverzeichnis,ch.bfs.gebaeude_wohnungs_register,KML||https://tinyurl.com/yy7ya4g9/NE/6459_bdg_erw.kml</t>
  </si>
  <si>
    <t>https://map.geo.admin.ch/?zoom=13&amp;E=2565682.774&amp;N=1207089.965&amp;layers=ch.kantone.cadastralwebmap-farbe,ch.swisstopo.amtliches-strassenverzeichnis,ch.bfs.gebaeude_wohnungs_register,KML||https://tinyurl.com/yy7ya4g9/NE/6459_bdg_erw.kml</t>
  </si>
  <si>
    <t>https://map.geo.admin.ch/?zoom=13&amp;E=2565677.971&amp;N=1207080.662&amp;layers=ch.kantone.cadastralwebmap-farbe,ch.swisstopo.amtliches-strassenverzeichnis,ch.bfs.gebaeude_wohnungs_register,KML||https://tinyurl.com/yy7ya4g9/NE/6459_bdg_erw.kml</t>
  </si>
  <si>
    <t>https://map.geo.admin.ch/?zoom=13&amp;E=2565830.889&amp;N=1207124.682&amp;layers=ch.kantone.cadastralwebmap-farbe,ch.swisstopo.amtliches-strassenverzeichnis,ch.bfs.gebaeude_wohnungs_register,KML||https://tinyurl.com/yy7ya4g9/NE/6459_bdg_erw.kml</t>
  </si>
  <si>
    <t>https://map.geo.admin.ch/?zoom=13&amp;E=2565528.816&amp;N=1207028.45&amp;layers=ch.kantone.cadastralwebmap-farbe,ch.swisstopo.amtliches-strassenverzeichnis,ch.bfs.gebaeude_wohnungs_register,KML||https://tinyurl.com/yy7ya4g9/NE/6459_bdg_erw.kml</t>
  </si>
  <si>
    <t>https://map.geo.admin.ch/?zoom=13&amp;E=2565618.671&amp;N=1206996.055&amp;layers=ch.kantone.cadastralwebmap-farbe,ch.swisstopo.amtliches-strassenverzeichnis,ch.bfs.gebaeude_wohnungs_register,KML||https://tinyurl.com/yy7ya4g9/NE/6459_bdg_erw.kml</t>
  </si>
  <si>
    <t>https://map.geo.admin.ch/?zoom=13&amp;E=2566207.083&amp;N=1206913.554&amp;layers=ch.kantone.cadastralwebmap-farbe,ch.swisstopo.amtliches-strassenverzeichnis,ch.bfs.gebaeude_wohnungs_register,KML||https://tinyurl.com/yy7ya4g9/NE/6459_bdg_erw.kml</t>
  </si>
  <si>
    <t>https://map.geo.admin.ch/?zoom=13&amp;E=2565298.837&amp;N=1206981.614&amp;layers=ch.kantone.cadastralwebmap-farbe,ch.swisstopo.amtliches-strassenverzeichnis,ch.bfs.gebaeude_wohnungs_register,KML||https://tinyurl.com/yy7ya4g9/NE/6459_bdg_erw.kml</t>
  </si>
  <si>
    <t>https://map.geo.admin.ch/?zoom=13&amp;E=2565915.829&amp;N=1207243.222&amp;layers=ch.kantone.cadastralwebmap-farbe,ch.swisstopo.amtliches-strassenverzeichnis,ch.bfs.gebaeude_wohnungs_register,KML||https://tinyurl.com/yy7ya4g9/NE/6459_bdg_erw.kml</t>
  </si>
  <si>
    <t>https://map.geo.admin.ch/?zoom=13&amp;E=2565065.625&amp;N=1207149.359&amp;layers=ch.kantone.cadastralwebmap-farbe,ch.swisstopo.amtliches-strassenverzeichnis,ch.bfs.gebaeude_wohnungs_register,KML||https://tinyurl.com/yy7ya4g9/NE/6459_bdg_erw.kml</t>
  </si>
  <si>
    <t>https://map.geo.admin.ch/?zoom=13&amp;E=2565659.058&amp;N=1207218.311&amp;layers=ch.kantone.cadastralwebmap-farbe,ch.swisstopo.amtliches-strassenverzeichnis,ch.bfs.gebaeude_wohnungs_register,KML||https://tinyurl.com/yy7ya4g9/NE/6459_bdg_erw.kml</t>
  </si>
  <si>
    <t>https://map.geo.admin.ch/?zoom=13&amp;E=2566598&amp;N=1209993&amp;layers=ch.kantone.cadastralwebmap-farbe,ch.swisstopo.amtliches-strassenverzeichnis,ch.bfs.gebaeude_wohnungs_register,KML||https://tinyurl.com/yy7ya4g9/NE/6459_bdg_erw.kml</t>
  </si>
  <si>
    <t>https://map.geo.admin.ch/?zoom=13&amp;E=2566612&amp;N=1210000&amp;layers=ch.kantone.cadastralwebmap-farbe,ch.swisstopo.amtliches-strassenverzeichnis,ch.bfs.gebaeude_wohnungs_register,KML||https://tinyurl.com/yy7ya4g9/NE/6459_bdg_erw.kml</t>
  </si>
  <si>
    <t>https://map.geo.admin.ch/?zoom=13&amp;E=2566622&amp;N=1209990&amp;layers=ch.kantone.cadastralwebmap-farbe,ch.swisstopo.amtliches-strassenverzeichnis,ch.bfs.gebaeude_wohnungs_register,KML||https://tinyurl.com/yy7ya4g9/NE/6459_bdg_erw.kml</t>
  </si>
  <si>
    <t>2566853.000 1206655.000</t>
  </si>
  <si>
    <t>https://map.geo.admin.ch/?zoom=13&amp;E=2566853&amp;N=1206655&amp;layers=ch.kantone.cadastralwebmap-farbe,ch.swisstopo.amtliches-strassenverzeichnis,ch.bfs.gebaeude_wohnungs_register,KML||https://tinyurl.com/yy7ya4g9/NE/6461_bdg_erw.kml</t>
  </si>
  <si>
    <t>2566833.000 1206669.000</t>
  </si>
  <si>
    <t>https://map.geo.admin.ch/?zoom=13&amp;E=2566833&amp;N=1206669&amp;layers=ch.kantone.cadastralwebmap-farbe,ch.swisstopo.amtliches-strassenverzeichnis,ch.bfs.gebaeude_wohnungs_register,KML||https://tinyurl.com/yy7ya4g9/NE/6461_bdg_erw.kml</t>
  </si>
  <si>
    <t>https://map.geo.admin.ch/?zoom=13&amp;E=2568075.025&amp;N=1206106.972&amp;layers=ch.kantone.cadastralwebmap-farbe,ch.swisstopo.amtliches-strassenverzeichnis,ch.bfs.gebaeude_wohnungs_register,KML||https://tinyurl.com/yy7ya4g9/NE/6461_bdg_erw.kml</t>
  </si>
  <si>
    <t>https://map.geo.admin.ch/?zoom=13&amp;E=2532338.799&amp;N=1193420.608&amp;layers=ch.kantone.cadastralwebmap-farbe,ch.swisstopo.amtliches-strassenverzeichnis,ch.bfs.gebaeude_wohnungs_register,KML||https://tinyurl.com/yy7ya4g9/NE/6512_bdg_erw.kml</t>
  </si>
  <si>
    <t>https://map.geo.admin.ch/?zoom=13&amp;E=2538636.848&amp;N=1197425.561&amp;layers=ch.kantone.cadastralwebmap-farbe,ch.swisstopo.amtliches-strassenverzeichnis,ch.bfs.gebaeude_wohnungs_register,KML||https://tinyurl.com/yy7ya4g9/NE/6512_bdg_erw.kml</t>
  </si>
  <si>
    <t>https://map.geo.admin.ch/?zoom=13&amp;E=2538556.241&amp;N=1197666.222&amp;layers=ch.kantone.cadastralwebmap-farbe,ch.swisstopo.amtliches-strassenverzeichnis,ch.bfs.gebaeude_wohnungs_register,KML||https://tinyurl.com/yy7ya4g9/NE/6512_bdg_erw.kml</t>
  </si>
  <si>
    <t>https://map.geo.admin.ch/?zoom=13&amp;E=2538432.453&amp;N=1197913.371&amp;layers=ch.kantone.cadastralwebmap-farbe,ch.swisstopo.amtliches-strassenverzeichnis,ch.bfs.gebaeude_wohnungs_register,KML||https://tinyurl.com/yy7ya4g9/NE/6512_bdg_erw.kml</t>
  </si>
  <si>
    <t>https://map.geo.admin.ch/?zoom=13&amp;E=2538636.984&amp;N=1197636.833&amp;layers=ch.kantone.cadastralwebmap-farbe,ch.swisstopo.amtliches-strassenverzeichnis,ch.bfs.gebaeude_wohnungs_register,KML||https://tinyurl.com/yy7ya4g9/NE/6512_bdg_erw.kml</t>
  </si>
  <si>
    <t>https://map.geo.admin.ch/?zoom=13&amp;E=2534862.978&amp;N=1194764.83&amp;layers=ch.kantone.cadastralwebmap-farbe,ch.swisstopo.amtliches-strassenverzeichnis,ch.bfs.gebaeude_wohnungs_register,KML||https://tinyurl.com/yy7ya4g9/NE/6512_bdg_erw.kml</t>
  </si>
  <si>
    <t>https://map.geo.admin.ch/?zoom=13&amp;E=2537079.631&amp;N=1195959.665&amp;layers=ch.kantone.cadastralwebmap-farbe,ch.swisstopo.amtliches-strassenverzeichnis,ch.bfs.gebaeude_wohnungs_register,KML||https://tinyurl.com/yy7ya4g9/NE/6512_bdg_erw.kml</t>
  </si>
  <si>
    <t>https://map.geo.admin.ch/?zoom=13&amp;E=2545741.082&amp;N=1200868.905&amp;layers=ch.kantone.cadastralwebmap-farbe,ch.swisstopo.amtliches-strassenverzeichnis,ch.bfs.gebaeude_wohnungs_register,KML||https://tinyurl.com/yy7ya4g9/NE/6512_bdg_erw.kml</t>
  </si>
  <si>
    <t>https://map.geo.admin.ch/?zoom=13&amp;E=2538613.02&amp;N=1197180.778&amp;layers=ch.kantone.cadastralwebmap-farbe,ch.swisstopo.amtliches-strassenverzeichnis,ch.bfs.gebaeude_wohnungs_register,KML||https://tinyurl.com/yy7ya4g9/NE/6512_bdg_erw.kml</t>
  </si>
  <si>
    <t>https://map.geo.admin.ch/?zoom=13&amp;E=2537235.89&amp;N=1195936.68&amp;layers=ch.kantone.cadastralwebmap-farbe,ch.swisstopo.amtliches-strassenverzeichnis,ch.bfs.gebaeude_wohnungs_register,KML||https://tinyurl.com/yy7ya4g9/NE/6512_bdg_erw.kml</t>
  </si>
  <si>
    <t>https://map.geo.admin.ch/?zoom=13&amp;E=2537277.207&amp;N=1195583.774&amp;layers=ch.kantone.cadastralwebmap-farbe,ch.swisstopo.amtliches-strassenverzeichnis,ch.bfs.gebaeude_wohnungs_register,KML||https://tinyurl.com/yy7ya4g9/NE/6512_bdg_erw.kml</t>
  </si>
  <si>
    <t>https://map.geo.admin.ch/?zoom=13&amp;E=2537016&amp;N=1195684&amp;layers=ch.kantone.cadastralwebmap-farbe,ch.swisstopo.amtliches-strassenverzeichnis,ch.bfs.gebaeude_wohnungs_register,KML||https://tinyurl.com/yy7ya4g9/NE/6512_bdg_erw.kml</t>
  </si>
  <si>
    <t>https://map.geo.admin.ch/?zoom=13&amp;E=2545661.817&amp;N=1200856.081&amp;layers=ch.kantone.cadastralwebmap-farbe,ch.swisstopo.amtliches-strassenverzeichnis,ch.bfs.gebaeude_wohnungs_register,KML||https://tinyurl.com/yy7ya4g9/NE/6512_bdg_erw.kml</t>
  </si>
  <si>
    <t>https://map.geo.admin.ch/?zoom=13&amp;E=2536168.958&amp;N=1196682.209&amp;layers=ch.kantone.cadastralwebmap-farbe,ch.swisstopo.amtliches-strassenverzeichnis,ch.bfs.gebaeude_wohnungs_register,KML||https://tinyurl.com/yy7ya4g9/NE/6512_bdg_erw.kml</t>
  </si>
  <si>
    <t>https://map.geo.admin.ch/?zoom=13&amp;E=2534705.615&amp;N=1195279.063&amp;layers=ch.kantone.cadastralwebmap-farbe,ch.swisstopo.amtliches-strassenverzeichnis,ch.bfs.gebaeude_wohnungs_register,KML||https://tinyurl.com/yy7ya4g9/NE/6512_bdg_erw.kml</t>
  </si>
  <si>
    <t>https://map.geo.admin.ch/?zoom=13&amp;E=2534457&amp;N=1194608&amp;layers=ch.kantone.cadastralwebmap-farbe,ch.swisstopo.amtliches-strassenverzeichnis,ch.bfs.gebaeude_wohnungs_register,KML||https://tinyurl.com/yy7ya4g9/NE/6512_bdg_erw.kml</t>
  </si>
  <si>
    <t>https://map.geo.admin.ch/?zoom=13&amp;E=2532981.92&amp;N=1195918.843&amp;layers=ch.kantone.cadastralwebmap-farbe,ch.swisstopo.amtliches-strassenverzeichnis,ch.bfs.gebaeude_wohnungs_register,KML||https://tinyurl.com/yy7ya4g9/NE/6512_bdg_erw.kml</t>
  </si>
  <si>
    <t>https://map.geo.admin.ch/?zoom=13&amp;E=2538655.204&amp;N=1197078.998&amp;layers=ch.kantone.cadastralwebmap-farbe,ch.swisstopo.amtliches-strassenverzeichnis,ch.bfs.gebaeude_wohnungs_register,KML||https://tinyurl.com/yy7ya4g9/NE/6512_bdg_erw.kml</t>
  </si>
  <si>
    <t>https://map.geo.admin.ch/?zoom=13&amp;E=2537314.343&amp;N=1195964.262&amp;layers=ch.kantone.cadastralwebmap-farbe,ch.swisstopo.amtliches-strassenverzeichnis,ch.bfs.gebaeude_wohnungs_register,KML||https://tinyurl.com/yy7ya4g9/NE/6512_bdg_erw.kml</t>
  </si>
  <si>
    <t>https://map.geo.admin.ch/?zoom=13&amp;E=2540040.807&amp;N=1197838.411&amp;layers=ch.kantone.cadastralwebmap-farbe,ch.swisstopo.amtliches-strassenverzeichnis,ch.bfs.gebaeude_wohnungs_register,KML||https://tinyurl.com/yy7ya4g9/NE/6512_bdg_erw.kml</t>
  </si>
  <si>
    <t>https://map.geo.admin.ch/?zoom=13&amp;E=2538398&amp;N=1197161&amp;layers=ch.kantone.cadastralwebmap-farbe,ch.swisstopo.amtliches-strassenverzeichnis,ch.bfs.gebaeude_wohnungs_register,KML||https://tinyurl.com/yy7ya4g9/NE/6512_bdg_erw.kml</t>
  </si>
  <si>
    <t>https://map.geo.admin.ch/?zoom=13&amp;E=2542829&amp;N=1199637&amp;layers=ch.kantone.cadastralwebmap-farbe,ch.swisstopo.amtliches-strassenverzeichnis,ch.bfs.gebaeude_wohnungs_register,KML||https://tinyurl.com/yy7ya4g9/NE/6512_bdg_erw.kml</t>
  </si>
  <si>
    <t>https://map.geo.admin.ch/?zoom=13&amp;E=2533440&amp;N=1195750&amp;layers=ch.kantone.cadastralwebmap-farbe,ch.swisstopo.amtliches-strassenverzeichnis,ch.bfs.gebaeude_wohnungs_register,KML||https://tinyurl.com/yy7ya4g9/NE/6512_bdg_erw.kml</t>
  </si>
  <si>
    <t>https://map.geo.admin.ch/?zoom=13&amp;E=2542241&amp;N=1198837&amp;layers=ch.kantone.cadastralwebmap-farbe,ch.swisstopo.amtliches-strassenverzeichnis,ch.bfs.gebaeude_wohnungs_register,KML||https://tinyurl.com/yy7ya4g9/NE/6512_bdg_erw.kml</t>
  </si>
  <si>
    <t>https://map.geo.admin.ch/?zoom=13&amp;E=2535718&amp;N=1196471&amp;layers=ch.kantone.cadastralwebmap-farbe,ch.swisstopo.amtliches-strassenverzeichnis,ch.bfs.gebaeude_wohnungs_register,KML||https://tinyurl.com/yy7ya4g9/NE/6512_bdg_erw.kml</t>
  </si>
  <si>
    <t>https://map.geo.admin.ch/?zoom=13&amp;E=2534458&amp;N=1196087&amp;layers=ch.kantone.cadastralwebmap-farbe,ch.swisstopo.amtliches-strassenverzeichnis,ch.bfs.gebaeude_wohnungs_register,KML||https://tinyurl.com/yy7ya4g9/NE/6512_bdg_erw.kml</t>
  </si>
  <si>
    <t>https://map.geo.admin.ch/?zoom=13&amp;E=2545588&amp;N=1200566&amp;layers=ch.kantone.cadastralwebmap-farbe,ch.swisstopo.amtliches-strassenverzeichnis,ch.bfs.gebaeude_wohnungs_register,KML||https://tinyurl.com/yy7ya4g9/NE/6512_bdg_erw.kml</t>
  </si>
  <si>
    <t>https://map.geo.admin.ch/?zoom=13&amp;E=2545579&amp;N=1200571&amp;layers=ch.kantone.cadastralwebmap-farbe,ch.swisstopo.amtliches-strassenverzeichnis,ch.bfs.gebaeude_wohnungs_register,KML||https://tinyurl.com/yy7ya4g9/NE/6512_bdg_erw.kml</t>
  </si>
  <si>
    <t>https://map.geo.admin.ch/?zoom=13&amp;E=2545569&amp;N=1200576&amp;layers=ch.kantone.cadastralwebmap-farbe,ch.swisstopo.amtliches-strassenverzeichnis,ch.bfs.gebaeude_wohnungs_register,KML||https://tinyurl.com/yy7ya4g9/NE/6512_bdg_erw.kml</t>
  </si>
  <si>
    <t>https://map.geo.admin.ch/?zoom=13&amp;E=2545561&amp;N=1200581&amp;layers=ch.kantone.cadastralwebmap-farbe,ch.swisstopo.amtliches-strassenverzeichnis,ch.bfs.gebaeude_wohnungs_register,KML||https://tinyurl.com/yy7ya4g9/NE/6512_bdg_erw.kml</t>
  </si>
  <si>
    <t>https://map.geo.admin.ch/?zoom=13&amp;E=2545580&amp;N=1200592&amp;layers=ch.kantone.cadastralwebmap-farbe,ch.swisstopo.amtliches-strassenverzeichnis,ch.bfs.gebaeude_wohnungs_register,KML||https://tinyurl.com/yy7ya4g9/NE/6512_bdg_erw.kml</t>
  </si>
  <si>
    <t>https://map.geo.admin.ch/?zoom=13&amp;E=2545588&amp;N=1200587&amp;layers=ch.kantone.cadastralwebmap-farbe,ch.swisstopo.amtliches-strassenverzeichnis,ch.bfs.gebaeude_wohnungs_register,KML||https://tinyurl.com/yy7ya4g9/NE/6512_bdg_erw.kml</t>
  </si>
  <si>
    <t>https://map.geo.admin.ch/?zoom=13&amp;E=2545596&amp;N=1200582&amp;layers=ch.kantone.cadastralwebmap-farbe,ch.swisstopo.amtliches-strassenverzeichnis,ch.bfs.gebaeude_wohnungs_register,KML||https://tinyurl.com/yy7ya4g9/NE/6512_bdg_erw.kml</t>
  </si>
  <si>
    <t>https://map.geo.admin.ch/?zoom=13&amp;E=2545606&amp;N=1200578&amp;layers=ch.kantone.cadastralwebmap-farbe,ch.swisstopo.amtliches-strassenverzeichnis,ch.bfs.gebaeude_wohnungs_register,KML||https://tinyurl.com/yy7ya4g9/NE/6512_bdg_erw.kml</t>
  </si>
  <si>
    <t>https://map.geo.admin.ch/?zoom=13&amp;E=2538859&amp;N=1197525&amp;layers=ch.kantone.cadastralwebmap-farbe,ch.swisstopo.amtliches-strassenverzeichnis,ch.bfs.gebaeude_wohnungs_register,KML||https://tinyurl.com/yy7ya4g9/NE/6512_bdg_erw.kml</t>
  </si>
  <si>
    <t>https://map.geo.admin.ch/?zoom=13&amp;E=2536158&amp;N=1196454&amp;layers=ch.kantone.cadastralwebmap-farbe,ch.swisstopo.amtliches-strassenverzeichnis,ch.bfs.gebaeude_wohnungs_register,KML||https://tinyurl.com/yy7ya4g9/NE/6512_bdg_erw.kml</t>
  </si>
  <si>
    <t>https://map.geo.admin.ch/?zoom=13&amp;E=2535333&amp;N=1194888&amp;layers=ch.kantone.cadastralwebmap-farbe,ch.swisstopo.amtliches-strassenverzeichnis,ch.bfs.gebaeude_wohnungs_register,KML||https://tinyurl.com/yy7ya4g9/NE/6512_bdg_erw.kml</t>
  </si>
  <si>
    <t>https://map.geo.admin.ch/?zoom=13&amp;E=2535852&amp;N=1196233&amp;layers=ch.kantone.cadastralwebmap-farbe,ch.swisstopo.amtliches-strassenverzeichnis,ch.bfs.gebaeude_wohnungs_register,KML||https://tinyurl.com/yy7ya4g9/NE/6512_bdg_erw.kml</t>
  </si>
  <si>
    <t>https://map.geo.admin.ch/?zoom=13&amp;E=2535848&amp;N=1196236&amp;layers=ch.kantone.cadastralwebmap-farbe,ch.swisstopo.amtliches-strassenverzeichnis,ch.bfs.gebaeude_wohnungs_register,KML||https://tinyurl.com/yy7ya4g9/NE/6512_bdg_erw.kml</t>
  </si>
  <si>
    <t>https://map.geo.admin.ch/?zoom=13&amp;E=2535844&amp;N=1196240&amp;layers=ch.kantone.cadastralwebmap-farbe,ch.swisstopo.amtliches-strassenverzeichnis,ch.bfs.gebaeude_wohnungs_register,KML||https://tinyurl.com/yy7ya4g9/NE/6512_bdg_erw.kml</t>
  </si>
  <si>
    <t>https://map.geo.admin.ch/?zoom=13&amp;E=2535840&amp;N=1196244&amp;layers=ch.kantone.cadastralwebmap-farbe,ch.swisstopo.amtliches-strassenverzeichnis,ch.bfs.gebaeude_wohnungs_register,KML||https://tinyurl.com/yy7ya4g9/NE/6512_bdg_erw.kml</t>
  </si>
  <si>
    <t>https://map.geo.admin.ch/?zoom=13&amp;E=2535949&amp;N=1196289&amp;layers=ch.kantone.cadastralwebmap-farbe,ch.swisstopo.amtliches-strassenverzeichnis,ch.bfs.gebaeude_wohnungs_register,KML||https://tinyurl.com/yy7ya4g9/NE/6512_bdg_erw.kml</t>
  </si>
  <si>
    <t>https://map.geo.admin.ch/?zoom=13&amp;E=2535939&amp;N=1196290&amp;layers=ch.kantone.cadastralwebmap-farbe,ch.swisstopo.amtliches-strassenverzeichnis,ch.bfs.gebaeude_wohnungs_register,KML||https://tinyurl.com/yy7ya4g9/NE/6512_bdg_erw.kml</t>
  </si>
  <si>
    <t>2532330.000 1193277.000</t>
  </si>
  <si>
    <t>https://map.geo.admin.ch/?zoom=13&amp;E=2532330&amp;N=1193277&amp;layers=ch.kantone.cadastralwebmap-farbe,ch.swisstopo.amtliches-strassenverzeichnis,ch.bfs.gebaeude_wohnungs_register,KML||https://tinyurl.com/yy7ya4g9/NE/6512_bdg_erw.kml</t>
  </si>
  <si>
    <t>https://map.geo.admin.ch/?zoom=13&amp;E=2537622&amp;N=1197278&amp;layers=ch.kantone.cadastralwebmap-farbe,ch.swisstopo.amtliches-strassenverzeichnis,ch.bfs.gebaeude_wohnungs_register,KML||https://tinyurl.com/yy7ya4g9/NE/6512_bdg_erw.kml</t>
  </si>
  <si>
    <t>https://map.geo.admin.ch/?zoom=13&amp;E=2541572.455&amp;N=1198729.854&amp;layers=ch.kantone.cadastralwebmap-farbe,ch.swisstopo.amtliches-strassenverzeichnis,ch.bfs.gebaeude_wohnungs_register,KML||https://tinyurl.com/yy7ya4g9/NE/6512_bdg_erw.kml</t>
  </si>
  <si>
    <t>https://map.geo.admin.ch/?zoom=13&amp;E=2541556&amp;N=1198745&amp;layers=ch.kantone.cadastralwebmap-farbe,ch.swisstopo.amtliches-strassenverzeichnis,ch.bfs.gebaeude_wohnungs_register,KML||https://tinyurl.com/yy7ya4g9/NE/6512_bdg_erw.kml</t>
  </si>
  <si>
    <t>https://map.geo.admin.ch/?zoom=13&amp;E=2541860&amp;N=1199000&amp;layers=ch.kantone.cadastralwebmap-farbe,ch.swisstopo.amtliches-strassenverzeichnis,ch.bfs.gebaeude_wohnungs_register,KML||https://tinyurl.com/yy7ya4g9/NE/6512_bdg_erw.kml</t>
  </si>
  <si>
    <t>https://map.geo.admin.ch/?zoom=13&amp;E=2534964&amp;N=1194922&amp;layers=ch.kantone.cadastralwebmap-farbe,ch.swisstopo.amtliches-strassenverzeichnis,ch.bfs.gebaeude_wohnungs_register,KML||https://tinyurl.com/yy7ya4g9/NE/6512_bdg_erw.kml</t>
  </si>
  <si>
    <t>https://map.geo.admin.ch/?zoom=13&amp;E=2534932&amp;N=1194891&amp;layers=ch.kantone.cadastralwebmap-farbe,ch.swisstopo.amtliches-strassenverzeichnis,ch.bfs.gebaeude_wohnungs_register,KML||https://tinyurl.com/yy7ya4g9/NE/6512_bdg_erw.kml</t>
  </si>
  <si>
    <t>2538900.000 1197543.000</t>
  </si>
  <si>
    <t>https://map.geo.admin.ch/?zoom=13&amp;E=2538900&amp;N=1197543&amp;layers=ch.kantone.cadastralwebmap-farbe,ch.swisstopo.amtliches-strassenverzeichnis,ch.bfs.gebaeude_wohnungs_register,KML||https://tinyurl.com/yy7ya4g9/NE/6512_bdg_erw.kml</t>
  </si>
  <si>
    <t>https://map.geo.admin.ch/?zoom=13&amp;E=2534893&amp;N=1195502&amp;layers=ch.kantone.cadastralwebmap-farbe,ch.swisstopo.amtliches-strassenverzeichnis,ch.bfs.gebaeude_wohnungs_register,KML||https://tinyurl.com/yy7ya4g9/NE/6512_bdg_erw.kml</t>
  </si>
  <si>
    <t>https://map.geo.admin.ch/?zoom=13&amp;E=2534505&amp;N=1194470&amp;layers=ch.kantone.cadastralwebmap-farbe,ch.swisstopo.amtliches-strassenverzeichnis,ch.bfs.gebaeude_wohnungs_register,KML||https://tinyurl.com/yy7ya4g9/NE/6512_bdg_erw.kml</t>
  </si>
  <si>
    <t>https://map.geo.admin.ch/?zoom=13&amp;E=2534465&amp;N=1194244&amp;layers=ch.kantone.cadastralwebmap-farbe,ch.swisstopo.amtliches-strassenverzeichnis,ch.bfs.gebaeude_wohnungs_register,KML||https://tinyurl.com/yy7ya4g9/NE/6512_bdg_erw.kml</t>
  </si>
  <si>
    <t>https://map.geo.admin.ch/?zoom=13&amp;E=2540041&amp;N=1197838&amp;layers=ch.kantone.cadastralwebmap-farbe,ch.swisstopo.amtliches-strassenverzeichnis,ch.bfs.gebaeude_wohnungs_register,KML||https://tinyurl.com/yy7ya4g9/NE/6512_bdg_erw.kml</t>
  </si>
  <si>
    <t>https://map.geo.admin.ch/?zoom=13&amp;E=2532556&amp;N=1193584&amp;layers=ch.kantone.cadastralwebmap-farbe,ch.swisstopo.amtliches-strassenverzeichnis,ch.bfs.gebaeude_wohnungs_register,KML||https://tinyurl.com/yy7ya4g9/NE/6512_bdg_erw.kml</t>
  </si>
  <si>
    <t>https://map.geo.admin.ch/?zoom=13&amp;E=2532555&amp;N=1193583&amp;layers=ch.kantone.cadastralwebmap-farbe,ch.swisstopo.amtliches-strassenverzeichnis,ch.bfs.gebaeude_wohnungs_register,KML||https://tinyurl.com/yy7ya4g9/NE/6512_bdg_erw.kml</t>
  </si>
  <si>
    <t>https://map.geo.admin.ch/?zoom=13&amp;E=2532551&amp;N=1193582&amp;layers=ch.kantone.cadastralwebmap-farbe,ch.swisstopo.amtliches-strassenverzeichnis,ch.bfs.gebaeude_wohnungs_register,KML||https://tinyurl.com/yy7ya4g9/NE/6512_bdg_erw.kml</t>
  </si>
  <si>
    <t>https://map.geo.admin.ch/?zoom=13&amp;E=2535605&amp;N=1195257&amp;layers=ch.kantone.cadastralwebmap-farbe,ch.swisstopo.amtliches-strassenverzeichnis,ch.bfs.gebaeude_wohnungs_register,KML||https://tinyurl.com/yy7ya4g9/NE/6512_bdg_erw.kml</t>
  </si>
  <si>
    <t>https://map.geo.admin.ch/?zoom=13&amp;E=2535574&amp;N=1195234&amp;layers=ch.kantone.cadastralwebmap-farbe,ch.swisstopo.amtliches-strassenverzeichnis,ch.bfs.gebaeude_wohnungs_register,KML||https://tinyurl.com/yy7ya4g9/NE/6512_bdg_erw.kml</t>
  </si>
  <si>
    <t>https://map.geo.admin.ch/?zoom=13&amp;E=2535287&amp;N=1194770&amp;layers=ch.kantone.cadastralwebmap-farbe,ch.swisstopo.amtliches-strassenverzeichnis,ch.bfs.gebaeude_wohnungs_register,KML||https://tinyurl.com/yy7ya4g9/NE/6512_bdg_erw.kml</t>
  </si>
  <si>
    <t>2540679.000 1198602.000</t>
  </si>
  <si>
    <t>https://map.geo.admin.ch/?zoom=13&amp;E=2540679&amp;N=1198602&amp;layers=ch.kantone.cadastralwebmap-farbe,ch.swisstopo.amtliches-strassenverzeichnis,ch.bfs.gebaeude_wohnungs_register,KML||https://tinyurl.com/yy7ya4g9/NE/6512_bdg_erw.kml</t>
  </si>
  <si>
    <t>https://map.geo.admin.ch/?zoom=13&amp;E=2534895&amp;N=1195498&amp;layers=ch.kantone.cadastralwebmap-farbe,ch.swisstopo.amtliches-strassenverzeichnis,ch.bfs.gebaeude_wohnungs_register,KML||https://tinyurl.com/yy7ya4g9/NE/6512_bdg_erw.kml</t>
  </si>
  <si>
    <t>https://map.geo.admin.ch/?zoom=13&amp;E=2542293&amp;N=1202008&amp;layers=ch.kantone.cadastralwebmap-farbe,ch.swisstopo.amtliches-strassenverzeichnis,ch.bfs.gebaeude_wohnungs_register,KML||https://tinyurl.com/yy7ya4g9/NE/6512_bdg_erw.kml</t>
  </si>
  <si>
    <t>https://map.geo.admin.ch/?zoom=13&amp;E=2534755&amp;N=1194407&amp;layers=ch.kantone.cadastralwebmap-farbe,ch.swisstopo.amtliches-strassenverzeichnis,ch.bfs.gebaeude_wohnungs_register,KML||https://tinyurl.com/yy7ya4g9/NE/6512_bdg_erw.kml</t>
  </si>
  <si>
    <t>2543645.250 1212940.875</t>
  </si>
  <si>
    <t>https://map.geo.admin.ch/?zoom=13&amp;E=2543645.25&amp;N=1212940.875&amp;layers=ch.kantone.cadastralwebmap-farbe,ch.swisstopo.amtliches-strassenverzeichnis,ch.bfs.gebaeude_wohnungs_register,KML||https://tinyurl.com/yy7ya4g9/NE/6436_bdg_erw.kml</t>
  </si>
  <si>
    <t>31: Aucun bâtiment dans la MO pour l'EGID 191994186</t>
  </si>
  <si>
    <t>Obsolete in GWR</t>
  </si>
  <si>
    <t>2552416.000 1202619.000</t>
  </si>
  <si>
    <t>https://map.geo.admin.ch/?zoom=13&amp;E=2552416&amp;N=1202619&amp;layers=ch.kantone.cadastralwebmap-farbe,ch.swisstopo.amtliches-strassenverzeichnis,ch.bfs.gebaeude_wohnungs_register,KML||https://tinyurl.com/yy7ya4g9/NE/6413_bdg_erw.kml</t>
  </si>
  <si>
    <t>2552836.000 1202453.000</t>
  </si>
  <si>
    <t>https://map.geo.admin.ch/?zoom=13&amp;E=2552836&amp;N=1202453&amp;layers=ch.kantone.cadastralwebmap-farbe,ch.swisstopo.amtliches-strassenverzeichnis,ch.bfs.gebaeude_wohnungs_register,KML||https://tinyurl.com/yy7ya4g9/NE/6413_bdg_erw.kml</t>
  </si>
  <si>
    <t>2551825.000 1203139.000</t>
  </si>
  <si>
    <t>https://map.geo.admin.ch/?zoom=13&amp;E=2551825&amp;N=1203139&amp;layers=ch.kantone.cadastralwebmap-farbe,ch.swisstopo.amtliches-strassenverzeichnis,ch.bfs.gebaeude_wohnungs_register,KML||https://tinyurl.com/yy7ya4g9/NE/6413_bdg_erw.kml</t>
  </si>
  <si>
    <t>2541082.833 1207490.173</t>
  </si>
  <si>
    <t>https://map.geo.admin.ch/?zoom=13&amp;E=2541082.833&amp;N=1207490.173&amp;layers=ch.kantone.cadastralwebmap-farbe,ch.swisstopo.amtliches-strassenverzeichnis,ch.bfs.gebaeude_wohnungs_register,KML||https://tinyurl.com/yy7ya4g9/NE/6434_bdg_erw.kml</t>
  </si>
  <si>
    <t>2567800.000 1206694.999</t>
  </si>
  <si>
    <t>https://map.geo.admin.ch/?zoom=13&amp;E=2567800&amp;N=1206694.999&amp;layers=ch.kantone.cadastralwebmap-farbe,ch.swisstopo.amtliches-strassenverzeichnis,ch.bfs.gebaeude_wohnungs_register,KML||https://tinyurl.com/yy7ya4g9/NE/6461_bdg_erw.kml</t>
  </si>
  <si>
    <t>2531016.000 1196821.000</t>
  </si>
  <si>
    <t>https://map.geo.admin.ch/?zoom=13&amp;E=2531016&amp;N=1196821&amp;layers=ch.kantone.cadastralwebmap-farbe,ch.swisstopo.amtliches-strassenverzeichnis,ch.bfs.gebaeude_wohnungs_register,KML||https://tinyurl.com/yy7ya4g9/NE/6512_bdg_erw.kml</t>
  </si>
  <si>
    <t>2534583.000 1194512.000</t>
  </si>
  <si>
    <t>https://map.geo.admin.ch/?zoom=13&amp;E=2534583&amp;N=1194512&amp;layers=ch.kantone.cadastralwebmap-farbe,ch.swisstopo.amtliches-strassenverzeichnis,ch.bfs.gebaeude_wohnungs_register,KML||https://tinyurl.com/yy7ya4g9/NE/6512_bdg_erw.kml</t>
  </si>
  <si>
    <t>2535861.000 1196278.000</t>
  </si>
  <si>
    <t>https://map.geo.admin.ch/?zoom=13&amp;E=2535861&amp;N=1196278&amp;layers=ch.kantone.cadastralwebmap-farbe,ch.swisstopo.amtliches-strassenverzeichnis,ch.bfs.gebaeude_wohnungs_register,KML||https://tinyurl.com/yy7ya4g9/NE/6512_bdg_erw.kml</t>
  </si>
  <si>
    <t>2539159.000 1197361.000</t>
  </si>
  <si>
    <t>https://map.geo.admin.ch/?zoom=13&amp;E=2539159&amp;N=1197361&amp;layers=ch.kantone.cadastralwebmap-farbe,ch.swisstopo.amtliches-strassenverzeichnis,ch.bfs.gebaeude_wohnungs_register,KML||https://tinyurl.com/yy7ya4g9/NE/6512_bdg_erw.kml</t>
  </si>
  <si>
    <t>42: la catégorie 1020 n'est pas cohérente avec le topic Objets divers de la MO&lt;/br&gt;62: 3 bâtiments du RegBL (1479122, 1479123, 1479124) à l'intérieur du même polygone de la MO</t>
  </si>
  <si>
    <t>31: Aucun bâtiment dans la MO pour l'EGID 191792204</t>
  </si>
  <si>
    <t>31: Aucun bâtiment dans la MO pour l'EGID 191793712</t>
  </si>
  <si>
    <t>31: Aucun bâtiment dans la MO pour l'EGID 191993629</t>
  </si>
  <si>
    <t>31: Aucun bâtiment dans la MO pour l'EGID 191940191</t>
  </si>
  <si>
    <t>31: Aucun bâtiment dans la MO pour l'EGID 191940196</t>
  </si>
  <si>
    <t>31: Aucun bâtiment dans la MO pour l'EGID 191985997</t>
  </si>
  <si>
    <t>35: Obsolète dans le RegBL. Le bâtiment de la MO est déjà lié au bâtiment ayant l'EGID 1474166</t>
  </si>
  <si>
    <t>35: Obsolète dans le RegBL. Le bâtiment de la MO est déjà lié au bâtiment ayant l'EGID 1474392</t>
  </si>
  <si>
    <t>35: Obsolète dans le RegBL. Le bâtiment de la MO est déjà lié au bâtiment ayant l'EGID 1474516</t>
  </si>
  <si>
    <t>35: Obsolète dans le RegBL. Le bâtiment de la MO est déjà lié au bâtiment ayant l'EGID 1474571</t>
  </si>
  <si>
    <t>35: Obsolète dans le RegBL. Le bâtiment de la MO est déjà lié au bâtiment ayant l'EGID 1475489</t>
  </si>
  <si>
    <t>35: Obsolète dans le RegBL. Le bâtiment de la MO est déjà lié au bâtiment ayant l'EGID 1474622</t>
  </si>
  <si>
    <t>35: Obsolète dans le RegBL. Le bâtiment de la MO est déjà lié au bâtiment ayant l'EGID 1474976</t>
  </si>
  <si>
    <t>35: Obsolète dans le RegBL. Le bâtiment de la MO est déjà lié au bâtiment ayant l'EGID 1475716</t>
  </si>
  <si>
    <t>35: Obsolète dans le RegBL. Le bâtiment de la MO est déjà lié au bâtiment ayant l'EGID 1475016</t>
  </si>
  <si>
    <t>35: Obsolète dans le RegBL. Le bâtiment de la MO est déjà lié au bâtiment ayant l'EGID 1475209</t>
  </si>
  <si>
    <t>35: Obsolète dans le RegBL. Le bâtiment de la MO est déjà lié au bâtiment ayant l'EGID 1475233</t>
  </si>
  <si>
    <t>35: Obsolète dans le RegBL. Le bâtiment de la MO est déjà lié au bâtiment ayant l'EGID 1475562</t>
  </si>
  <si>
    <t>35: Obsolète dans le RegBL. Le bâtiment de la MO est déjà lié au bâtiment ayant l'EGID 1475312</t>
  </si>
  <si>
    <t>35: Obsolète dans le RegBL. Le bâtiment de la MO est déjà lié au bâtiment ayant l'EGID 1475529</t>
  </si>
  <si>
    <t>35: Obsolète dans le RegBL. Le bâtiment de la MO est déjà lié au bâtiment ayant l'EGID 1475628</t>
  </si>
  <si>
    <t>35: Obsolète dans le RegBL. Le bâtiment de la MO est déjà lié au bâtiment ayant l'EGID 1474402</t>
  </si>
  <si>
    <t>35: Obsolète dans le RegBL. Le bâtiment de la MO est déjà lié au bâtiment ayant l'EGID 3131236</t>
  </si>
  <si>
    <t>35: Obsolète dans le RegBL. Le bâtiment de la MO est déjà lié au bâtiment ayant l'EGID 1475644</t>
  </si>
  <si>
    <t>35: Obsolète dans le RegBL. Le bâtiment de la MO est déjà lié au bâtiment ayant l'EGID 1475679</t>
  </si>
  <si>
    <t>35: Obsolète dans le RegBL. Le bâtiment de la MO est déjà lié au bâtiment ayant l'EGID 1474439</t>
  </si>
  <si>
    <t>35: Obsolète dans le RegBL. Le bâtiment de la MO est déjà lié au bâtiment ayant l'EGID 1475731</t>
  </si>
  <si>
    <t>35: Obsolète dans le RegBL. Le bâtiment de la MO est déjà lié au bâtiment ayant l'EGID 1475519</t>
  </si>
  <si>
    <t>35: Obsolète dans le RegBL. Le bâtiment de la MO est déjà lié au bâtiment ayant l'EGID 191778718</t>
  </si>
  <si>
    <t>35: Obsolète dans le RegBL. Le bâtiment de la MO est déjà lié au bâtiment ayant l'EGID 1475297</t>
  </si>
  <si>
    <t>35: Obsolète dans le RegBL. Le bâtiment de la MO est déjà lié au bâtiment ayant l'EGID 1463450</t>
  </si>
  <si>
    <t>35: Obsolète dans le RegBL. Le bâtiment de la MO est déjà lié au bâtiment ayant l'EGID 1464036</t>
  </si>
  <si>
    <t>35: Obsolète dans le RegBL. Le bâtiment de la MO est déjà lié au bâtiment ayant l'EGID 3114021</t>
  </si>
  <si>
    <t>35: Obsolète dans le RegBL. Le bâtiment de la MO est déjà lié au bâtiment ayant l'EGID 3114032</t>
  </si>
  <si>
    <t>35: Obsolète dans le RegBL. Le bâtiment de la MO est déjà lié au bâtiment ayant l'EGID 1464034</t>
  </si>
  <si>
    <t>35: Obsolète dans le RegBL. Le bâtiment de la MO est déjà lié au bâtiment ayant l'EGID 1465867</t>
  </si>
  <si>
    <t>35: Obsolète dans le RegBL. Le bâtiment de la MO est déjà lié au bâtiment ayant l'EGID 1466177</t>
  </si>
  <si>
    <t>35: Obsolète dans le RegBL. Le bâtiment de la MO est déjà lié au bâtiment ayant l'EGID 1478635</t>
  </si>
  <si>
    <t>35: Obsolète dans le RegBL. Le bâtiment de la MO est déjà lié au bâtiment ayant l'EGID 1478724</t>
  </si>
  <si>
    <t>35: Obsolète dans le RegBL. Le bâtiment de la MO est déjà lié au bâtiment ayant l'EGID 1478731</t>
  </si>
  <si>
    <t>35: Obsolète dans le RegBL. Le bâtiment de la MO est déjà lié au bâtiment ayant l'EGID 1478787</t>
  </si>
  <si>
    <t>35: Obsolète dans le RegBL. Le bâtiment de la MO est déjà lié au bâtiment ayant l'EGID 1478838</t>
  </si>
  <si>
    <t>35: Obsolète dans le RegBL. Le bâtiment de la MO est déjà lié au bâtiment ayant l'EGID 1478846</t>
  </si>
  <si>
    <t>35: Obsolète dans le RegBL. Le bâtiment de la MO est déjà lié au bâtiment ayant l'EGID 1478861</t>
  </si>
  <si>
    <t>35: Obsolète dans le RegBL. Le bâtiment de la MO est déjà lié au bâtiment ayant l'EGID 1478864</t>
  </si>
  <si>
    <t>35: Obsolète dans le RegBL. Le bâtiment de la MO est déjà lié au bâtiment ayant l'EGID 1479032</t>
  </si>
  <si>
    <t>35: Obsolète dans le RegBL. Le bâtiment de la MO est déjà lié au bâtiment ayant l'EGID 1479064</t>
  </si>
  <si>
    <t>35: Obsolète dans le RegBL. Le bâtiment de la MO est déjà lié au bâtiment ayant l'EGID 1479089</t>
  </si>
  <si>
    <t>35: Obsolète dans le RegBL. Le bâtiment de la MO est déjà lié au bâtiment ayant l'EGID 1479125</t>
  </si>
  <si>
    <t>35: Obsolète dans le RegBL. Le bâtiment de la MO est déjà lié au bâtiment ayant l'EGID 1479128</t>
  </si>
  <si>
    <t>35: Obsolète dans le RegBL. Le bâtiment de la MO est déjà lié au bâtiment ayant l'EGID 1479130</t>
  </si>
  <si>
    <t>35: Obsolète dans le RegBL. Le bâtiment de la MO est déjà lié au bâtiment ayant l'EGID 1479134</t>
  </si>
  <si>
    <t>35: Obsolète dans le RegBL. Le bâtiment de la MO est déjà lié au bâtiment ayant l'EGID 1479136</t>
  </si>
  <si>
    <t>35: Obsolète dans le RegBL. Le bâtiment de la MO est déjà lié au bâtiment ayant l'EGID 2248040</t>
  </si>
  <si>
    <t>35: Obsolète dans le RegBL. Le bâtiment de la MO est déjà lié au bâtiment ayant l'EGID 1479140</t>
  </si>
  <si>
    <t>35: Obsolète dans le RegBL. Le bâtiment de la MO est déjà lié au bâtiment ayant l'EGID 2248005</t>
  </si>
  <si>
    <t>35: Obsolète dans le RegBL. Le bâtiment de la MO est déjà lié au bâtiment ayant l'EGID 1479346</t>
  </si>
  <si>
    <t>35: Obsolète dans le RegBL. Le bâtiment de la MO est déjà lié au bâtiment ayant l'EGID 1479434</t>
  </si>
  <si>
    <t>35: Obsolète dans le RegBL. Le bâtiment de la MO est déjà lié au bâtiment ayant l'EGID 1479436</t>
  </si>
  <si>
    <t>35: Obsolète dans le RegBL. Le bâtiment de la MO est déjà lié au bâtiment ayant l'EGID 1479582</t>
  </si>
  <si>
    <t>35: Obsolète dans le RegBL. Le bâtiment de la MO est déjà lié au bâtiment ayant l'EGID 1479700</t>
  </si>
  <si>
    <t>35: Obsolète dans le RegBL. Le bâtiment de la MO est déjà lié au bâtiment ayant l'EGID 2247962</t>
  </si>
  <si>
    <t>35: Obsolète dans le RegBL. Le bâtiment de la MO est déjà lié au bâtiment ayant l'EGID 1479785</t>
  </si>
  <si>
    <t>35: Obsolète dans le RegBL. Le bâtiment de la MO est déjà lié au bâtiment ayant l'EGID 2248015</t>
  </si>
  <si>
    <t>35: Obsolète dans le RegBL. Le bâtiment de la MO est déjà lié au bâtiment ayant l'EGID 1479894</t>
  </si>
  <si>
    <t>35: Obsolète dans le RegBL. Le bâtiment de la MO est déjà lié au bâtiment ayant l'EGID 1479896</t>
  </si>
  <si>
    <t>35: Obsolète dans le RegBL. Le bâtiment de la MO est déjà lié au bâtiment ayant l'EGID 1480079</t>
  </si>
  <si>
    <t>35: Obsolète dans le RegBL. Le bâtiment de la MO est déjà lié au bâtiment ayant l'EGID 1480126</t>
  </si>
  <si>
    <t>35: Obsolète dans le RegBL. Le bâtiment de la MO est déjà lié au bâtiment ayant l'EGID 1480216</t>
  </si>
  <si>
    <t>35: Obsolète dans le RegBL. Le bâtiment de la MO est déjà lié au bâtiment ayant l'EGID 1480279</t>
  </si>
  <si>
    <t>35: Obsolète dans le RegBL. Le bâtiment de la MO est déjà lié au bâtiment ayant l'EGID 1480285</t>
  </si>
  <si>
    <t>35: Obsolète dans le RegBL. Le bâtiment de la MO est déjà lié au bâtiment ayant l'EGID 1480297</t>
  </si>
  <si>
    <t>35: Obsolète dans le RegBL. Le bâtiment de la MO est déjà lié au bâtiment ayant l'EGID 1480354</t>
  </si>
  <si>
    <t>35: Obsolète dans le RegBL. Le bâtiment de la MO est déjà lié au bâtiment ayant l'EGID 2248219</t>
  </si>
  <si>
    <t>35: Obsolète dans le RegBL. Le bâtiment de la MO est déjà lié au bâtiment ayant l'EGID 1480382</t>
  </si>
  <si>
    <t>35: Obsolète dans le RegBL. Le bâtiment de la MO est déjà lié au bâtiment ayant l'EGID 1480445</t>
  </si>
  <si>
    <t>35: Obsolète dans le RegBL. Le bâtiment de la MO est déjà lié au bâtiment ayant l'EGID 1480444</t>
  </si>
  <si>
    <t>35: Obsolète dans le RegBL. Le bâtiment de la MO est déjà lié au bâtiment ayant l'EGID 1480450</t>
  </si>
  <si>
    <t>35: Obsolète dans le RegBL. Le bâtiment de la MO est déjà lié au bâtiment ayant l'EGID 2247960</t>
  </si>
  <si>
    <t>35: Obsolète dans le RegBL. Le bâtiment de la MO est déjà lié au bâtiment ayant l'EGID 1480496</t>
  </si>
  <si>
    <t>35: Obsolète dans le RegBL. Le bâtiment de la MO est déjà lié au bâtiment ayant l'EGID 1480571</t>
  </si>
  <si>
    <t>35: Obsolète dans le RegBL. Le bâtiment de la MO est déjà lié au bâtiment ayant l'EGID 2248271</t>
  </si>
  <si>
    <t>35: Obsolète dans le RegBL. Le bâtiment de la MO est déjà lié au bâtiment ayant l'EGID 190206934</t>
  </si>
  <si>
    <t>35: Obsolète dans le RegBL. Le bâtiment de la MO est déjà lié au bâtiment ayant l'EGID 1480598</t>
  </si>
  <si>
    <t>35: Obsolète dans le RegBL. Le bâtiment de la MO est déjà lié au bâtiment ayant l'EGID 1480584</t>
  </si>
  <si>
    <t>35: Obsolète dans le RegBL. Le bâtiment de la MO est déjà lié au bâtiment ayant l'EGID 1480623</t>
  </si>
  <si>
    <t>35: Obsolète dans le RegBL. Le bâtiment de la MO est déjà lié au bâtiment ayant l'EGID 2248202</t>
  </si>
  <si>
    <t>35: Obsolète dans le RegBL. Le bâtiment de la MO est déjà lié au bâtiment ayant l'EGID 1480618</t>
  </si>
  <si>
    <t>35: Obsolète dans le RegBL. Le bâtiment de la MO est déjà lié au bâtiment ayant l'EGID 1481819</t>
  </si>
  <si>
    <t>35: Obsolète dans le RegBL. Le bâtiment de la MO est déjà lié au bâtiment ayant l'EGID 2248561</t>
  </si>
  <si>
    <t>35: Obsolète dans le RegBL. Le bâtiment de la MO est déjà lié au bâtiment ayant l'EGID 1480702</t>
  </si>
  <si>
    <t>35: Obsolète dans le RegBL. Le bâtiment de la MO est déjà lié au bâtiment ayant l'EGID 1480721</t>
  </si>
  <si>
    <t>35: Obsolète dans le RegBL. Le bâtiment de la MO est déjà lié au bâtiment ayant l'EGID 191920861</t>
  </si>
  <si>
    <t>35: Obsolète dans le RegBL. Le bâtiment de la MO est déjà lié au bâtiment ayant l'EGID 2248357</t>
  </si>
  <si>
    <t>35: Obsolète dans le RegBL. Le bâtiment de la MO est déjà lié au bâtiment ayant l'EGID 9081273</t>
  </si>
  <si>
    <t>35: Obsolète dans le RegBL. Le bâtiment de la MO est déjà lié au bâtiment ayant l'EGID 1480894</t>
  </si>
  <si>
    <t>35: Obsolète dans le RegBL. Le bâtiment de la MO est déjà lié au bâtiment ayant l'EGID 1480896</t>
  </si>
  <si>
    <t>35: Obsolète dans le RegBL. Le bâtiment de la MO est déjà lié au bâtiment ayant l'EGID 1480984</t>
  </si>
  <si>
    <t>35: Obsolète dans le RegBL. Le bâtiment de la MO est déjà lié au bâtiment ayant l'EGID 1481273</t>
  </si>
  <si>
    <t>35: Obsolète dans le RegBL. Le bâtiment de la MO est déjà lié au bâtiment ayant l'EGID 1481265</t>
  </si>
  <si>
    <t>35: Obsolète dans le RegBL. Le bâtiment de la MO est déjà lié au bâtiment ayant l'EGID 1481267</t>
  </si>
  <si>
    <t>35: Obsolète dans le RegBL. Le bâtiment de la MO est déjà lié au bâtiment ayant l'EGID 1481269</t>
  </si>
  <si>
    <t>35: Obsolète dans le RegBL. Le bâtiment de la MO est déjà lié au bâtiment ayant l'EGID 1481271</t>
  </si>
  <si>
    <t>35: Obsolète dans le RegBL. Le bâtiment de la MO est déjà lié au bâtiment ayant l'EGID 1481260</t>
  </si>
  <si>
    <t>35: Obsolète dans le RegBL. Le bâtiment de la MO est déjà lié au bâtiment ayant l'EGID 1481292</t>
  </si>
  <si>
    <t>35: Obsolète dans le RegBL. Le bâtiment de la MO est déjà lié au bâtiment ayant l'EGID 2248247</t>
  </si>
  <si>
    <t>35: Obsolète dans le RegBL. Le bâtiment de la MO est déjà lié au bâtiment ayant l'EGID 1481319</t>
  </si>
  <si>
    <t>35: Obsolète dans le RegBL. Le bâtiment de la MO est déjà lié au bâtiment ayant l'EGID 1481526</t>
  </si>
  <si>
    <t>35: Obsolète dans le RegBL. Le bâtiment de la MO est déjà lié au bâtiment ayant l'EGID 1481525</t>
  </si>
  <si>
    <t>35: Obsolète dans le RegBL. Le bâtiment de la MO est déjà lié au bâtiment ayant l'EGID 1481544</t>
  </si>
  <si>
    <t>35: Obsolète dans le RegBL. Le bâtiment de la MO est déjà lié au bâtiment ayant l'EGID 1481557</t>
  </si>
  <si>
    <t>35: Obsolète dans le RegBL. Le bâtiment de la MO est déjà lié au bâtiment ayant l'EGID 1481722</t>
  </si>
  <si>
    <t>35: Obsolète dans le RegBL. Le bâtiment de la MO est déjà lié au bâtiment ayant l'EGID 1481459</t>
  </si>
  <si>
    <t>35: Obsolète dans le RegBL. Le bâtiment de la MO est déjà lié au bâtiment ayant l'EGID 1480897</t>
  </si>
  <si>
    <t>35: Obsolète dans le RegBL. Le bâtiment de la MO est déjà lié au bâtiment ayant l'EGID 2247929</t>
  </si>
  <si>
    <t>35: Obsolète dans le RegBL. Le bâtiment de la MO est déjà lié au bâtiment ayant l'EGID 2247931</t>
  </si>
  <si>
    <t>35: Obsolète dans le RegBL. Le bâtiment de la MO est déjà lié au bâtiment ayant l'EGID 2247937</t>
  </si>
  <si>
    <t>35: Obsolète dans le RegBL. Le bâtiment de la MO est déjà lié au bâtiment ayant l'EGID 2247947</t>
  </si>
  <si>
    <t>35: Obsolète dans le RegBL. Le bâtiment de la MO est déjà lié au bâtiment ayant l'EGID 2247953</t>
  </si>
  <si>
    <t>35: Obsolète dans le RegBL. Le bâtiment de la MO est déjà lié au bâtiment ayant l'EGID 1481297</t>
  </si>
  <si>
    <t>35: Obsolète dans le RegBL. Le bâtiment de la MO est déjà lié au bâtiment ayant l'EGID 1478868</t>
  </si>
  <si>
    <t>35: Obsolète dans le RegBL. Le bâtiment de la MO est déjà lié au bâtiment ayant l'EGID 2247984</t>
  </si>
  <si>
    <t>35: Obsolète dans le RegBL. Le bâtiment de la MO est déjà lié au bâtiment ayant l'EGID 1479892</t>
  </si>
  <si>
    <t>35: Obsolète dans le RegBL. Le bâtiment de la MO est déjà lié au bâtiment ayant l'EGID 2247979</t>
  </si>
  <si>
    <t>35: Obsolète dans le RegBL. Le bâtiment de la MO est déjà lié au bâtiment ayant l'EGID 1478574</t>
  </si>
  <si>
    <t>35: Obsolète dans le RegBL. Le bâtiment de la MO est déjà lié au bâtiment ayant l'EGID 2248020</t>
  </si>
  <si>
    <t>35: Obsolète dans le RegBL. Le bâtiment de la MO est déjà lié au bâtiment ayant l'EGID 2247956</t>
  </si>
  <si>
    <t>35: Obsolète dans le RegBL. Le bâtiment de la MO est déjà lié au bâtiment ayant l'EGID 2248030</t>
  </si>
  <si>
    <t>35: Obsolète dans le RegBL. Le bâtiment de la MO est déjà lié au bâtiment ayant l'EGID 2248043</t>
  </si>
  <si>
    <t>35: Obsolète dans le RegBL. Le bâtiment de la MO est déjà lié au bâtiment ayant l'EGID 2248095</t>
  </si>
  <si>
    <t>35: Obsolète dans le RegBL. Le bâtiment de la MO est déjà lié au bâtiment ayant l'EGID 1478736</t>
  </si>
  <si>
    <t>35: Obsolète dans le RegBL. Le bâtiment de la MO est déjà lié au bâtiment ayant l'EGID 1480564</t>
  </si>
  <si>
    <t>35: Obsolète dans le RegBL. Le bâtiment de la MO est déjà lié au bâtiment ayant l'EGID 2248153</t>
  </si>
  <si>
    <t>35: Obsolète dans le RegBL. Le bâtiment de la MO est déjà lié au bâtiment ayant l'EGID 2248425</t>
  </si>
  <si>
    <t>35: Obsolète dans le RegBL. Le bâtiment de la MO est déjà lié au bâtiment ayant l'EGID 1478735</t>
  </si>
  <si>
    <t>35: Obsolète dans le RegBL. Le bâtiment de la MO est déjà lié au bâtiment ayant l'EGID 2248409</t>
  </si>
  <si>
    <t>35: Obsolète dans le RegBL. Le bâtiment de la MO est déjà lié au bâtiment ayant l'EGID 2248512</t>
  </si>
  <si>
    <t>35: Obsolète dans le RegBL. Le bâtiment de la MO est déjà lié au bâtiment ayant l'EGID 2248230</t>
  </si>
  <si>
    <t>35: Obsolète dans le RegBL. Le bâtiment de la MO est déjà lié au bâtiment ayant l'EGID 2248277</t>
  </si>
  <si>
    <t>35: Obsolète dans le RegBL. Le bâtiment de la MO est déjà lié au bâtiment ayant l'EGID 2248666</t>
  </si>
  <si>
    <t>35: Obsolète dans le RegBL. Le bâtiment de la MO est déjà lié au bâtiment ayant l'EGID 1479912</t>
  </si>
  <si>
    <t>35: Obsolète dans le RegBL. Le bâtiment de la MO est déjà lié au bâtiment ayant l'EGID 1480707</t>
  </si>
  <si>
    <t>35: Obsolète dans le RegBL. Le bâtiment de la MO est déjà lié au bâtiment ayant l'EGID 2248329</t>
  </si>
  <si>
    <t>35: Obsolète dans le RegBL. Le bâtiment de la MO est déjà lié au bâtiment ayant l'EGID 1479888</t>
  </si>
  <si>
    <t>35: Obsolète dans le RegBL. Le bâtiment de la MO est déjà lié au bâtiment ayant l'EGID 2248352</t>
  </si>
  <si>
    <t>35: Obsolète dans le RegBL. Le bâtiment de la MO est déjà lié au bâtiment ayant l'EGID 2248353</t>
  </si>
  <si>
    <t>35: Obsolète dans le RegBL. Le bâtiment de la MO est déjà lié au bâtiment ayant l'EGID 1480769</t>
  </si>
  <si>
    <t>35: Obsolète dans le RegBL. Le bâtiment de la MO est déjà lié au bâtiment ayant l'EGID 1480464</t>
  </si>
  <si>
    <t>35: Obsolète dans le RegBL. Le bâtiment de la MO est déjà lié au bâtiment ayant l'EGID 1478842</t>
  </si>
  <si>
    <t>35: Obsolète dans le RegBL. Le bâtiment de la MO est déjà lié au bâtiment ayant l'EGID 1479783</t>
  </si>
  <si>
    <t>35: Obsolète dans le RegBL. Le bâtiment de la MO est déjà lié au bâtiment ayant l'EGID 2248211</t>
  </si>
  <si>
    <t>35: Obsolète dans le RegBL. Le bâtiment de la MO est déjà lié au bâtiment ayant l'EGID 1480983</t>
  </si>
  <si>
    <t>35: Obsolète dans le RegBL. Le bâtiment de la MO est déjà lié au bâtiment ayant l'EGID 1480616</t>
  </si>
  <si>
    <t>35: Obsolète dans le RegBL. Le bâtiment de la MO est déjà lié au bâtiment ayant l'EGID 1481547</t>
  </si>
  <si>
    <t>35: Obsolète dans le RegBL. Le bâtiment de la MO est déjà lié au bâtiment ayant l'EGID 2248498</t>
  </si>
  <si>
    <t>35: Obsolète dans le RegBL. Le bâtiment de la MO est déjà lié au bâtiment ayant l'EGID 1480476</t>
  </si>
  <si>
    <t>35: Obsolète dans le RegBL. Le bâtiment de la MO est déjà lié au bâtiment ayant l'EGID 1480287</t>
  </si>
  <si>
    <t>35: Obsolète dans le RegBL. Le bâtiment de la MO est déjà lié au bâtiment ayant l'EGID 1480408</t>
  </si>
  <si>
    <t>35: Obsolète dans le RegBL. Le bâtiment de la MO est déjà lié au bâtiment ayant l'EGID 1480348</t>
  </si>
  <si>
    <t>35: Obsolète dans le RegBL. Le bâtiment de la MO est déjà lié au bâtiment ayant l'EGID 1485498</t>
  </si>
  <si>
    <t>35: Obsolète dans le RegBL. Le bâtiment de la MO est déjà lié au bâtiment ayant l'EGID 1480580</t>
  </si>
  <si>
    <t>35: Obsolète dans le RegBL. Le bâtiment de la MO est déjà lié au bâtiment ayant l'EGID 1481289</t>
  </si>
  <si>
    <t>35: Obsolète dans le RegBL. Le bâtiment de la MO est déjà lié au bâtiment ayant l'EGID 2248575</t>
  </si>
  <si>
    <t>35: Obsolète dans le RegBL. Le bâtiment de la MO est déjà lié au bâtiment ayant l'EGID 2248231</t>
  </si>
  <si>
    <t>35: Obsolète dans le RegBL. Le bâtiment de la MO est déjà lié au bâtiment ayant l'EGID 2248021</t>
  </si>
  <si>
    <t>35: Obsolète dans le RegBL. Le bâtiment de la MO est déjà lié au bâtiment ayant l'EGID 190054727</t>
  </si>
  <si>
    <t>35: Obsolète dans le RegBL. Le bâtiment de la MO est déjà lié au bâtiment ayant l'EGID 190054954</t>
  </si>
  <si>
    <t>35: Obsolète dans le RegBL. Le bâtiment de la MO est déjà lié au bâtiment ayant l'EGID 190206517</t>
  </si>
  <si>
    <t>35: Obsolète dans le RegBL. Le bâtiment de la MO est déjà lié au bâtiment ayant l'EGID 1479661</t>
  </si>
  <si>
    <t>35: Obsolète dans le RegBL. Le bâtiment de la MO est déjà lié au bâtiment ayant l'EGID 190203288</t>
  </si>
  <si>
    <t>35: Obsolète dans le RegBL. Le bâtiment de la MO est déjà lié au bâtiment ayant l'EGID 1479483</t>
  </si>
  <si>
    <t>35: Obsolète dans le RegBL. Le bâtiment de la MO est déjà lié au bâtiment ayant l'EGID 1479838</t>
  </si>
  <si>
    <t>35: Obsolète dans le RegBL. Le bâtiment de la MO est déjà lié au bâtiment ayant l'EGID 1480321</t>
  </si>
  <si>
    <t>35: Obsolète dans le RegBL. Le bâtiment de la MO est déjà lié au bâtiment ayant l'EGID 1478856</t>
  </si>
  <si>
    <t>35: Obsolète dans le RegBL. Le bâtiment de la MO est déjà lié au bâtiment ayant l'EGID 2248209</t>
  </si>
  <si>
    <t>35: Obsolète dans le RegBL. Le bâtiment de la MO est déjà lié au bâtiment ayant l'EGID 1479752</t>
  </si>
  <si>
    <t>35: Obsolète dans le RegBL. Le bâtiment de la MO est déjà lié au bâtiment ayant l'EGID 1481545</t>
  </si>
  <si>
    <t>35: Obsolète dans le RegBL. Le bâtiment de la MO est déjà lié au bâtiment ayant l'EGID 1480793</t>
  </si>
  <si>
    <t>35: Obsolète dans le RegBL. Le bâtiment de la MO est déjà lié au bâtiment ayant l'EGID 1479798</t>
  </si>
  <si>
    <t>35: Obsolète dans le RegBL. Le bâtiment de la MO est déjà lié au bâtiment ayant l'EGID 190215224</t>
  </si>
  <si>
    <t>35: Obsolète dans le RegBL. Le bâtiment de la MO est déjà lié au bâtiment ayant l'EGID 190556108</t>
  </si>
  <si>
    <t>35: Obsolète dans le RegBL. Le bâtiment de la MO est déjà lié au bâtiment ayant l'EGID 191202910</t>
  </si>
  <si>
    <t>35: Obsolète dans le RegBL. Le bâtiment de la MO est déjà lié au bâtiment ayant l'EGID 191292573</t>
  </si>
  <si>
    <t>35: Obsolète dans le RegBL. Le bâtiment de la MO est déjà lié au bâtiment ayant l'EGID 1485459</t>
  </si>
  <si>
    <t>35: Obsolète dans le RegBL. Le bâtiment de la MO est déjà lié au bâtiment ayant l'EGID 9051166</t>
  </si>
  <si>
    <t>35: Obsolète dans le RegBL. Le bâtiment de la MO est déjà lié au bâtiment ayant l'EGID 1480361</t>
  </si>
  <si>
    <t>35: Obsolète dans le RegBL. Le bâtiment de la MO est déjà lié au bâtiment ayant l'EGID 1466099</t>
  </si>
  <si>
    <t>35: Obsolète dans le RegBL. Le bâtiment de la MO est déjà lié au bâtiment ayant l'EGID 1485931</t>
  </si>
  <si>
    <t>35: Obsolète dans le RegBL. Le bâtiment de la MO est déjà lié au bâtiment ayant l'EGID 1486367</t>
  </si>
  <si>
    <t>35: Obsolète dans le RegBL. Le bâtiment de la MO est déjà lié au bâtiment ayant l'EGID 1486432</t>
  </si>
  <si>
    <t>35: Obsolète dans le RegBL. Le bâtiment de la MO est déjà lié au bâtiment ayant l'EGID 1486451</t>
  </si>
  <si>
    <t>35: Obsolète dans le RegBL. Le bâtiment de la MO est déjà lié au bâtiment ayant l'EGID 1486811</t>
  </si>
  <si>
    <t>35: Obsolète dans le RegBL. Le bâtiment de la MO est déjà lié au bâtiment ayant l'EGID 1487491</t>
  </si>
  <si>
    <t>35: Obsolète dans le RegBL. Le bâtiment de la MO est déjà lié au bâtiment ayant l'EGID 3114437</t>
  </si>
  <si>
    <t>35: Obsolète dans le RegBL. Le bâtiment de la MO est déjà lié au bâtiment ayant l'EGID 1487975</t>
  </si>
  <si>
    <t>35: Obsolète dans le RegBL. Le bâtiment de la MO est déjà lié au bâtiment ayant l'EGID 1486585</t>
  </si>
  <si>
    <t>35: Obsolète dans le RegBL. Le bâtiment de la MO est déjà lié au bâtiment ayant l'EGID 3114435</t>
  </si>
  <si>
    <t>35: Obsolète dans le RegBL. Le bâtiment de la MO est déjà lié au bâtiment ayant l'EGID 1487883</t>
  </si>
  <si>
    <t>35: Obsolète dans le RegBL. Le bâtiment de la MO est déjà lié au bâtiment ayant l'EGID 1487743</t>
  </si>
  <si>
    <t>35: Obsolète dans le RegBL. Le bâtiment de la MO est déjà lié au bâtiment ayant l'EGID 1487966</t>
  </si>
  <si>
    <t>35: Obsolète dans le RegBL. Le bâtiment de la MO est déjà lié au bâtiment ayant l'EGID 1485770</t>
  </si>
  <si>
    <t>35: Obsolète dans le RegBL. Le bâtiment de la MO est déjà lié au bâtiment ayant l'EGID 1487045</t>
  </si>
  <si>
    <t>35: Obsolète dans le RegBL. Le bâtiment de la MO est déjà lié au bâtiment ayant l'EGID 1487465</t>
  </si>
  <si>
    <t>35: Obsolète dans le RegBL. Le bâtiment de la MO est déjà lié au bâtiment ayant l'EGID 9031521</t>
  </si>
  <si>
    <t>35: Obsolète dans le RegBL. Le bâtiment de la MO est déjà lié au bâtiment ayant l'EGID 1486832</t>
  </si>
  <si>
    <t>35: Obsolète dans le RegBL. Le bâtiment de la MO est déjà lié au bâtiment ayant l'EGID 190271569</t>
  </si>
  <si>
    <t>35: Obsolète dans le RegBL. Le bâtiment de la MO est déjà lié au bâtiment ayant l'EGID 191608096</t>
  </si>
  <si>
    <t>35: Obsolète dans le RegBL. Le bâtiment de la MO est déjà lié au bâtiment ayant l'EGID 1488150</t>
  </si>
  <si>
    <t>35: Obsolète dans le RegBL. Le bâtiment de la MO est déjà lié au bâtiment ayant l'EGID 191792880</t>
  </si>
  <si>
    <t>35: Obsolète dans le RegBL. Le bâtiment de la MO est déjà lié au bâtiment ayant l'EGID 191811715</t>
  </si>
  <si>
    <t>35: Obsolète dans le RegBL. Le bâtiment de la MO est déjà lié au bâtiment ayant l'EGID 191823515</t>
  </si>
  <si>
    <t>35: Obsolète dans le RegBL. Le bâtiment de la MO est déjà lié au bâtiment ayant l'EGID 190048027</t>
  </si>
  <si>
    <t>35: Obsolète dans le RegBL. Le bâtiment de la MO est déjà lié au bâtiment ayant l'EGID 1488319</t>
  </si>
  <si>
    <t>35: Obsolète dans le RegBL. Le bâtiment de la MO est déjà lié au bâtiment ayant l'EGID 1488345</t>
  </si>
  <si>
    <t>35: Obsolète dans le RegBL. Le bâtiment de la MO est déjà lié au bâtiment ayant l'EGID 191871646</t>
  </si>
  <si>
    <t>35: Obsolète dans le RegBL. Le bâtiment de la MO est déjà lié au bâtiment ayant l'EGID 1487481</t>
  </si>
  <si>
    <t>35: Obsolète dans le RegBL. Le bâtiment de la MO est déjà lié au bâtiment ayant l'EGID 1485695</t>
  </si>
  <si>
    <t>35: Obsolète dans le RegBL. Le bâtiment de la MO est déjà lié au bâtiment ayant l'EGID 1487248</t>
  </si>
  <si>
    <t>35: Obsolète dans le RegBL. Le bâtiment de la MO est déjà lié au bâtiment ayant l'EGID 1487250</t>
  </si>
  <si>
    <t>35: Obsolète dans le RegBL. Le bâtiment de la MO est déjà lié au bâtiment ayant l'EGID 191449772</t>
  </si>
  <si>
    <t>35: Obsolète dans le RegBL. Le bâtiment de la MO est déjà lié au bâtiment ayant l'EGID 1487597</t>
  </si>
  <si>
    <t>2546988.460 1211843.224</t>
  </si>
  <si>
    <t>https://map.geo.admin.ch/?zoom=13&amp;E=2546988.46&amp;N=1211843.224&amp;layers=ch.kantone.cadastralwebmap-farbe,ch.swisstopo.amtliches-strassenverzeichnis,ch.bfs.gebaeude_wohnungs_register,KML||https://tinyurl.com/yy7ya4g9/NE/6436_bdg_erw.kml</t>
  </si>
  <si>
    <t>2559869.000 1204748.000</t>
  </si>
  <si>
    <t>https://map.geo.admin.ch/?zoom=13&amp;E=2559869&amp;N=1204748&amp;layers=ch.kantone.cadastralwebmap-farbe,ch.swisstopo.amtliches-strassenverzeichnis,ch.bfs.gebaeude_wohnungs_register,KML||https://tinyurl.com/yy7ya4g9/NE/6458_bdg_erw.kml</t>
  </si>
  <si>
    <t>2563604.000 1206185.000</t>
  </si>
  <si>
    <t>https://map.geo.admin.ch/?zoom=13&amp;E=2563604&amp;N=1206185&amp;layers=ch.kantone.cadastralwebmap-farbe,ch.swisstopo.amtliches-strassenverzeichnis,ch.bfs.gebaeude_wohnungs_register,KML||https://tinyurl.com/yy7ya4g9/NE/6458_bdg_erw.kml</t>
  </si>
  <si>
    <t>2563600.000 1206190.000</t>
  </si>
  <si>
    <t>https://map.geo.admin.ch/?zoom=13&amp;E=2563600&amp;N=1206190&amp;layers=ch.kantone.cadastralwebmap-farbe,ch.swisstopo.amtliches-strassenverzeichnis,ch.bfs.gebaeude_wohnungs_register,KML||https://tinyurl.com/yy7ya4g9/NE/6458_bdg_erw.kml</t>
  </si>
  <si>
    <t>62: 6 bâtiments du RegBL (1475582, 1475601, 190927509, 190927551, 190927552, 190927554) à l'intérieur du même polygone de la MO</t>
  </si>
  <si>
    <t>2548622.054 1193313.176</t>
  </si>
  <si>
    <t>https://map.geo.admin.ch/?zoom=13&amp;E=2548622.054&amp;N=1193313.176&amp;layers=ch.kantone.cadastralwebmap-farbe,ch.swisstopo.amtliches-strassenverzeichnis,ch.bfs.gebaeude_wohnungs_register,KML||https://tinyurl.com/yy7ya4g9/NE/6417_bdg_erw.kml</t>
  </si>
  <si>
    <t>2565930.000 1207818.000</t>
  </si>
  <si>
    <t>2533618.000 1195878.000</t>
  </si>
  <si>
    <t>https://map.geo.admin.ch/?zoom=13&amp;E=2533618&amp;N=1195878&amp;layers=ch.kantone.cadastralwebmap-farbe,ch.swisstopo.amtliches-strassenverzeichnis,ch.bfs.gebaeude_wohnungs_register,KML||https://tinyurl.com/yy7ya4g9/NE/6512_bdg_erw.kml</t>
  </si>
  <si>
    <t>31: Aucun bâtiment dans la MO pour l'EGID 1466626</t>
  </si>
  <si>
    <t>31: Aucun bâtiment dans la MO pour l'EGID 191962250</t>
  </si>
  <si>
    <t>2544568.000 1213619.000</t>
  </si>
  <si>
    <t>https://map.geo.admin.ch/?zoom=13&amp;E=2544568&amp;N=1213619&amp;layers=ch.kantone.cadastralwebmap-farbe,ch.swisstopo.amtliches-strassenverzeichnis,ch.bfs.gebaeude_wohnungs_register,KML||https://tinyurl.com/yy7ya4g9/NE/6436_bdg_erw.kml</t>
  </si>
  <si>
    <t>31: Aucun bâtiment dans la MO pour l'EGID 191968408</t>
  </si>
  <si>
    <t>2548556.000 1214501.000</t>
  </si>
  <si>
    <t>https://map.geo.admin.ch/?zoom=13&amp;E=2548556&amp;N=1214501&amp;layers=ch.kantone.cadastralwebmap-farbe,ch.swisstopo.amtliches-strassenverzeichnis,ch.bfs.gebaeude_wohnungs_register,KML||https://tinyurl.com/yy7ya4g9/NE/6436_bdg_erw.kml</t>
  </si>
  <si>
    <t>2565931.000 1207824.000</t>
  </si>
  <si>
    <t>2545452.000 1200743.000</t>
  </si>
  <si>
    <t>https://map.geo.admin.ch/?zoom=13&amp;E=2545452&amp;N=1200743&amp;layers=ch.kantone.cadastralwebmap-farbe,ch.swisstopo.amtliches-strassenverzeichnis,ch.bfs.gebaeude_wohnungs_register,KML||https://tinyurl.com/yy7ya4g9/NE/6512_bdg_erw.kml</t>
  </si>
  <si>
    <t>2532502.000 1193268.000</t>
  </si>
  <si>
    <t>https://map.geo.admin.ch/?zoom=13&amp;E=2532502&amp;N=1193268&amp;layers=ch.kantone.cadastralwebmap-farbe,ch.swisstopo.amtliches-strassenverzeichnis,ch.bfs.gebaeude_wohnungs_register,KML||https://tinyurl.com/yy7ya4g9/NE/6512_bdg_erw.kml</t>
  </si>
  <si>
    <t>31: Aucun bâtiment dans la MO pour l'EGID 192000002</t>
  </si>
  <si>
    <t>31: Aucun bâtiment dans la MO pour l'EGID 191963690</t>
  </si>
  <si>
    <t>31: Aucun bâtiment dans la MO pour l'EGID 191969749</t>
  </si>
  <si>
    <t>2564912.500 1207686.249</t>
  </si>
  <si>
    <t>https://map.geo.admin.ch/?zoom=13&amp;E=2564912.5&amp;N=1207686.249&amp;layers=ch.kantone.cadastralwebmap-farbe,ch.swisstopo.amtliches-strassenverzeichnis,ch.bfs.gebaeude_wohnungs_register,KML||https://tinyurl.com/yy7ya4g9/NE/6454_bdg_erw.kml</t>
  </si>
  <si>
    <t>2556871.000 1203568.000</t>
  </si>
  <si>
    <t>https://map.geo.admin.ch/?zoom=13&amp;E=2556871&amp;N=1203568&amp;layers=ch.kantone.cadastralwebmap-farbe,ch.swisstopo.amtliches-strassenverzeichnis,ch.bfs.gebaeude_wohnungs_register,KML||https://tinyurl.com/yy7ya4g9/NE/6458_bdg_erw.kml</t>
  </si>
  <si>
    <t>52: l'EGID de la MO 1463610ne correspond pas à l'EGID du RegBL 192000307&lt;/br&gt;62: 8 bâtiments du RegBL (192000307, 192000313, 192000315, 192000317, 192000319, 192000320, 192000323, 192000324) à l'intérieur du même polygone de la MO</t>
  </si>
  <si>
    <t>52: l'EGID de la MO 1463610ne correspond pas à l'EGID du RegBL 192000313&lt;/br&gt;62: 8 bâtiments du RegBL (192000307, 192000313, 192000315, 192000317, 192000319, 192000320, 192000323, 192000324) à l'intérieur du même polygone de la MO</t>
  </si>
  <si>
    <t>52: l'EGID de la MO 1463610ne correspond pas à l'EGID du RegBL 192000315&lt;/br&gt;62: 8 bâtiments du RegBL (192000307, 192000313, 192000315, 192000317, 192000319, 192000320, 192000323, 192000324) à l'intérieur du même polygone de la MO</t>
  </si>
  <si>
    <t>52: l'EGID de la MO 1463610ne correspond pas à l'EGID du RegBL 192000317&lt;/br&gt;62: 8 bâtiments du RegBL (192000307, 192000313, 192000315, 192000317, 192000319, 192000320, 192000323, 192000324) à l'intérieur du même polygone de la MO</t>
  </si>
  <si>
    <t>52: l'EGID de la MO 1463610ne correspond pas à l'EGID du RegBL 192000319&lt;/br&gt;62: 8 bâtiments du RegBL (192000307, 192000313, 192000315, 192000317, 192000319, 192000320, 192000323, 192000324) à l'intérieur du même polygone de la MO</t>
  </si>
  <si>
    <t>52: l'EGID de la MO 1463610ne correspond pas à l'EGID du RegBL 192000320&lt;/br&gt;62: 8 bâtiments du RegBL (192000307, 192000313, 192000315, 192000317, 192000319, 192000320, 192000323, 192000324) à l'intérieur du même polygone de la MO</t>
  </si>
  <si>
    <t>52: l'EGID de la MO 1463610ne correspond pas à l'EGID du RegBL 192000323&lt;/br&gt;62: 8 bâtiments du RegBL (192000307, 192000313, 192000315, 192000317, 192000319, 192000320, 192000323, 192000324) à l'intérieur du même polygone de la MO</t>
  </si>
  <si>
    <t>52: l'EGID de la MO 1463610ne correspond pas à l'EGID du RegBL 192000324&lt;/br&gt;62: 8 bâtiments du RegBL (192000307, 192000313, 192000315, 192000317, 192000319, 192000320, 192000323, 192000324) à l'intérieur du même polygone de la MO</t>
  </si>
  <si>
    <t>2532500.000 1193570.000</t>
  </si>
  <si>
    <t>https://map.geo.admin.ch/?zoom=13&amp;E=2532500&amp;N=1193570&amp;layers=ch.kantone.cadastralwebmap-farbe,ch.swisstopo.amtliches-strassenverzeichnis,ch.bfs.gebaeude_wohnungs_register,KML||https://tinyurl.com/yy7ya4g9/NE/6512_bdg_erw.kml</t>
  </si>
  <si>
    <t>2545249.000 1200769.000</t>
  </si>
  <si>
    <t>https://map.geo.admin.ch/?zoom=13&amp;E=2545249&amp;N=1200769&amp;layers=ch.kantone.cadastralwebmap-farbe,ch.swisstopo.amtliches-strassenverzeichnis,ch.bfs.gebaeude_wohnungs_register,KML||https://tinyurl.com/yy7ya4g9/NE/6512_bdg_erw.kml</t>
  </si>
  <si>
    <t>2537483.000 1197303.000</t>
  </si>
  <si>
    <t>https://map.geo.admin.ch/?zoom=13&amp;E=2537483&amp;N=1197303&amp;layers=ch.kantone.cadastralwebmap-farbe,ch.swisstopo.amtliches-strassenverzeichnis,ch.bfs.gebaeude_wohnungs_register,KML||https://tinyurl.com/yy7ya4g9/NE/6512_bdg_erw.kml</t>
  </si>
  <si>
    <t>31: Aucun bâtiment dans la MO pour l'EGID 191725101</t>
  </si>
  <si>
    <t>31: Aucun bâtiment dans la MO pour l'EGID 191961984</t>
  </si>
  <si>
    <t>31: Aucun bâtiment dans la MO pour l'EGID 191984159</t>
  </si>
  <si>
    <t>35: Obsolète dans le RegBL. Le bâtiment de la MO est déjà lié au bâtiment ayant l'EGID 1488163</t>
  </si>
  <si>
    <t>Bâtiment souterrain</t>
  </si>
  <si>
    <t>2554522.133 1216492.084</t>
  </si>
  <si>
    <t>https://map.geo.admin.ch/?zoom=13&amp;E=2554522.133&amp;N=1216492.084&amp;layers=ch.kantone.cadastralwebmap-farbe,ch.swisstopo.amtliches-strassenverzeichnis,ch.bfs.gebaeude_wohnungs_register,KML||https://tinyurl.com/yy7ya4g9/NE/6421_bdg_erw.kml</t>
  </si>
  <si>
    <t>2552671.159 1216853.451</t>
  </si>
  <si>
    <t>https://map.geo.admin.ch/?zoom=13&amp;E=2552671.159&amp;N=1216853.451&amp;layers=ch.kantone.cadastralwebmap-farbe,ch.swisstopo.amtliches-strassenverzeichnis,ch.bfs.gebaeude_wohnungs_register,KML||https://tinyurl.com/yy7ya4g9/NE/6421_bdg_erw.kml</t>
  </si>
  <si>
    <t>2544902.000 1207907.000</t>
  </si>
  <si>
    <t>https://map.geo.admin.ch/?zoom=13&amp;E=2544902&amp;N=1207907&amp;layers=ch.kantone.cadastralwebmap-farbe,ch.swisstopo.amtliches-strassenverzeichnis,ch.bfs.gebaeude_wohnungs_register,KML||https://tinyurl.com/yy7ya4g9/NE/6435_bdg_erw.kml</t>
  </si>
  <si>
    <t>2572482.000 1212282.000</t>
  </si>
  <si>
    <t>https://map.geo.admin.ch/?zoom=13&amp;E=2572482&amp;N=1212282&amp;layers=ch.kantone.cadastralwebmap-farbe,ch.swisstopo.amtliches-strassenverzeichnis,ch.bfs.gebaeude_wohnungs_register,KML||https://tinyurl.com/yy7ya4g9/NE/6455_bdg_erw.kml</t>
  </si>
  <si>
    <t>2557224.000 1203979.000</t>
  </si>
  <si>
    <t>https://map.geo.admin.ch/?zoom=13&amp;E=2557224&amp;N=1203979&amp;layers=ch.kantone.cadastralwebmap-farbe,ch.swisstopo.amtliches-strassenverzeichnis,ch.bfs.gebaeude_wohnungs_register,KML||https://tinyurl.com/yy7ya4g9/NE/6458_bdg_erw.kml</t>
  </si>
  <si>
    <t>2535718.000 1195193.000</t>
  </si>
  <si>
    <t>https://map.geo.admin.ch/?zoom=13&amp;E=2535718&amp;N=1195193&amp;layers=ch.kantone.cadastralwebmap-farbe,ch.swisstopo.amtliches-strassenverzeichnis,ch.bfs.gebaeude_wohnungs_register,KML||https://tinyurl.com/yy7ya4g9/NE/6512_bdg_erw.kml</t>
  </si>
  <si>
    <t>31: Aucun bâtiment dans la MO pour l'EGID 502329989</t>
  </si>
  <si>
    <t>31: Aucun bâtiment dans la MO pour l'EGID 502330018</t>
  </si>
  <si>
    <t>35: Obsolète dans le RegBL. Le bâtiment de la MO est déjà lié au bâtiment ayant l'EGID 191863949</t>
  </si>
  <si>
    <t>2556061.966 1202400.172</t>
  </si>
  <si>
    <t>https://map.geo.admin.ch/?zoom=13&amp;E=2556061.966&amp;N=1202400.172&amp;layers=ch.kantone.cadastralwebmap-farbe,ch.swisstopo.amtliches-strassenverzeichnis,ch.bfs.gebaeude_wohnungs_register,KML||https://tinyurl.com/yy7ya4g9/NE/6416_bdg_erw.kml</t>
  </si>
  <si>
    <t>2556069.789 1202412.793</t>
  </si>
  <si>
    <t>https://map.geo.admin.ch/?zoom=13&amp;E=2556069.789&amp;N=1202412.793&amp;layers=ch.kantone.cadastralwebmap-farbe,ch.swisstopo.amtliches-strassenverzeichnis,ch.bfs.gebaeude_wohnungs_register,KML||https://tinyurl.com/yy7ya4g9/NE/6416_bdg_erw.kml</t>
  </si>
  <si>
    <t>2555969.975 1202347.943</t>
  </si>
  <si>
    <t>https://map.geo.admin.ch/?zoom=13&amp;E=2555969.975&amp;N=1202347.943&amp;layers=ch.kantone.cadastralwebmap-farbe,ch.swisstopo.amtliches-strassenverzeichnis,ch.bfs.gebaeude_wohnungs_register,KML||https://tinyurl.com/yy7ya4g9/NE/6416_bdg_erw.kml</t>
  </si>
  <si>
    <t>2555989.819 1202349.085</t>
  </si>
  <si>
    <t>https://map.geo.admin.ch/?zoom=13&amp;E=2555989.819&amp;N=1202349.085&amp;layers=ch.kantone.cadastralwebmap-farbe,ch.swisstopo.amtliches-strassenverzeichnis,ch.bfs.gebaeude_wohnungs_register,KML||https://tinyurl.com/yy7ya4g9/NE/6416_bdg_erw.kml</t>
  </si>
  <si>
    <t>2556050.952 1202398.623</t>
  </si>
  <si>
    <t>https://map.geo.admin.ch/?zoom=13&amp;E=2556050.952&amp;N=1202398.623&amp;layers=ch.kantone.cadastralwebmap-farbe,ch.swisstopo.amtliches-strassenverzeichnis,ch.bfs.gebaeude_wohnungs_register,KML||https://tinyurl.com/yy7ya4g9/NE/6416_bdg_erw.kml</t>
  </si>
  <si>
    <t>2553496.347 1216847.201</t>
  </si>
  <si>
    <t>https://map.geo.admin.ch/?zoom=13&amp;E=2553496.347&amp;N=1216847.201&amp;layers=ch.kantone.cadastralwebmap-farbe,ch.swisstopo.amtliches-strassenverzeichnis,ch.bfs.gebaeude_wohnungs_register,KML||https://tinyurl.com/yy7ya4g9/NE/6421_bdg_erw.kml</t>
  </si>
  <si>
    <t>2550962.000 1209756.875</t>
  </si>
  <si>
    <t>https://map.geo.admin.ch/?zoom=13&amp;E=2550962&amp;N=1209756.875&amp;layers=ch.kantone.cadastralwebmap-farbe,ch.swisstopo.amtliches-strassenverzeichnis,ch.bfs.gebaeude_wohnungs_register,KML||https://tinyurl.com/yy7ya4g9/NE/6423_bdg_erw.kml</t>
  </si>
  <si>
    <t>2573005.000 1212385.000</t>
  </si>
  <si>
    <t>https://map.geo.admin.ch/?zoom=13&amp;E=2573005&amp;N=1212385&amp;layers=ch.kantone.cadastralwebmap-farbe,ch.swisstopo.amtliches-strassenverzeichnis,ch.bfs.gebaeude_wohnungs_register,KML||https://tinyurl.com/yy7ya4g9/NE/6455_bdg_erw.kml</t>
  </si>
  <si>
    <t>2563406.000 1206158.000</t>
  </si>
  <si>
    <t>https://map.geo.admin.ch/?zoom=13&amp;E=2563406&amp;N=1206158&amp;layers=ch.kantone.cadastralwebmap-farbe,ch.swisstopo.amtliches-strassenverzeichnis,ch.bfs.gebaeude_wohnungs_register,KML||https://tinyurl.com/yy7ya4g9/NE/6458_bdg_erw.kml</t>
  </si>
  <si>
    <t>2563874.000 1206924.500</t>
  </si>
  <si>
    <t>https://map.geo.admin.ch/?zoom=13&amp;E=2563874&amp;N=1206924.5&amp;layers=ch.kantone.cadastralwebmap-farbe,ch.swisstopo.amtliches-strassenverzeichnis,ch.bfs.gebaeude_wohnungs_register,KML||https://tinyurl.com/yy7ya4g9/NE/6458_bdg_erw.kml</t>
  </si>
  <si>
    <t>2563879.250 1206951.750</t>
  </si>
  <si>
    <t>https://map.geo.admin.ch/?zoom=13&amp;E=2563879.25&amp;N=1206951.75&amp;layers=ch.kantone.cadastralwebmap-farbe,ch.swisstopo.amtliches-strassenverzeichnis,ch.bfs.gebaeude_wohnungs_register,KML||https://tinyurl.com/yy7ya4g9/NE/6458_bdg_erw.kml</t>
  </si>
  <si>
    <t>2556752.750 1203502.625</t>
  </si>
  <si>
    <t>https://map.geo.admin.ch/?zoom=13&amp;E=2556752.75&amp;N=1203502.625&amp;layers=ch.kantone.cadastralwebmap-farbe,ch.swisstopo.amtliches-strassenverzeichnis,ch.bfs.gebaeude_wohnungs_register,KML||https://tinyurl.com/yy7ya4g9/NE/6458_bdg_erw.kml</t>
  </si>
  <si>
    <t>2563892.500 1206962.125</t>
  </si>
  <si>
    <t>https://map.geo.admin.ch/?zoom=13&amp;E=2563892.5&amp;N=1206962.125&amp;layers=ch.kantone.cadastralwebmap-farbe,ch.swisstopo.amtliches-strassenverzeichnis,ch.bfs.gebaeude_wohnungs_register,KML||https://tinyurl.com/yy7ya4g9/NE/6458_bdg_erw.kml</t>
  </si>
  <si>
    <t>2556739.708 1203527.291</t>
  </si>
  <si>
    <t>https://map.geo.admin.ch/?zoom=13&amp;E=2556739.708&amp;N=1203527.291&amp;layers=ch.kantone.cadastralwebmap-farbe,ch.swisstopo.amtliches-strassenverzeichnis,ch.bfs.gebaeude_wohnungs_register,KML||https://tinyurl.com/yy7ya4g9/NE/6458_bdg_erw.kml</t>
  </si>
  <si>
    <t>2556842.750 1203524.916</t>
  </si>
  <si>
    <t>https://map.geo.admin.ch/?zoom=13&amp;E=2556842.75&amp;N=1203524.916&amp;layers=ch.kantone.cadastralwebmap-farbe,ch.swisstopo.amtliches-strassenverzeichnis,ch.bfs.gebaeude_wohnungs_register,KML||https://tinyurl.com/yy7ya4g9/NE/6458_bdg_erw.kml</t>
  </si>
  <si>
    <t>2529730.000 1200224.000</t>
  </si>
  <si>
    <t>https://map.geo.admin.ch/?zoom=13&amp;E=2529730&amp;N=1200224&amp;layers=ch.kantone.cadastralwebmap-farbe,ch.swisstopo.amtliches-strassenverzeichnis,ch.bfs.gebaeude_wohnungs_register,KML||https://tinyurl.com/yy7ya4g9/NE/6512_bdg_erw.kml</t>
  </si>
  <si>
    <t>2534707.000 1194769.000</t>
  </si>
  <si>
    <t>https://map.geo.admin.ch/?zoom=13&amp;E=2534707&amp;N=1194769&amp;layers=ch.kantone.cadastralwebmap-farbe,ch.swisstopo.amtliches-strassenverzeichnis,ch.bfs.gebaeude_wohnungs_register,KML||https://tinyurl.com/yy7ya4g9/NE/6512_bdg_erw.kml</t>
  </si>
  <si>
    <t>2532360.000 1193645.000</t>
  </si>
  <si>
    <t>https://map.geo.admin.ch/?zoom=13&amp;E=2532360&amp;N=1193645&amp;layers=ch.kantone.cadastralwebmap-farbe,ch.swisstopo.amtliches-strassenverzeichnis,ch.bfs.gebaeude_wohnungs_register,KML||https://tinyurl.com/yy7ya4g9/NE/6512_bdg_erw.kml</t>
  </si>
  <si>
    <t>31: Aucun bâtiment dans la MO pour l'EGID 502332538</t>
  </si>
  <si>
    <t>31: Aucun bâtiment dans la MO pour l'EGID 191876605&lt;/br&gt;33: Le bâtiment 191876605 has GSTAT '1003 im Bau'</t>
  </si>
  <si>
    <t>31: Aucun bâtiment dans la MO pour l'EGID 191950412&lt;/br&gt;33: Le bâtiment 191950412 has GSTAT '1003 im Bau'</t>
  </si>
  <si>
    <t>31: Aucun bâtiment dans la MO pour l'EGID 191950419&lt;/br&gt;33: Le bâtiment 191950419 has GSTAT '1003 im Bau'</t>
  </si>
  <si>
    <t>31: Aucun bâtiment dans la MO pour l'EGID 191950426&lt;/br&gt;33: Le bâtiment 191950426 has GSTAT '1003 im Bau'</t>
  </si>
  <si>
    <t>31: Aucun bâtiment dans la MO pour l'EGID 191950785&lt;/br&gt;33: Le bâtiment 191950785 has GSTAT '1003 im Bau'</t>
  </si>
  <si>
    <t>31: Aucun bâtiment dans la MO pour l'EGID 191951013&lt;/br&gt;33: Le bâtiment 191951013 has GSTAT '1003 im Bau'</t>
  </si>
  <si>
    <t>31: Aucun bâtiment dans la MO pour l'EGID 191952854&lt;/br&gt;33: Le bâtiment 191952854 has GSTAT '1003 im Bau'</t>
  </si>
  <si>
    <t>31: Aucun bâtiment dans la MO pour l'EGID 191952855&lt;/br&gt;33: Le bâtiment 191952855 has GSTAT '1003 im Bau'</t>
  </si>
  <si>
    <t>31: Aucun bâtiment dans la MO pour l'EGID 191952857&lt;/br&gt;33: Le bâtiment 191952857 has GSTAT '1003 im Bau'</t>
  </si>
  <si>
    <t>31: Aucun bâtiment dans la MO pour l'EGID 191952858&lt;/br&gt;33: Le bâtiment 191952858 has GSTAT '1003 im Bau'</t>
  </si>
  <si>
    <t>31: Aucun bâtiment dans la MO pour l'EGID 191952859&lt;/br&gt;33: Le bâtiment 191952859 has GSTAT '1003 im Bau'</t>
  </si>
  <si>
    <t>31: Aucun bâtiment dans la MO pour l'EGID 191965287&lt;/br&gt;33: Le bâtiment 191965287 has GSTAT '1003 im Bau'</t>
  </si>
  <si>
    <t>31: Aucun bâtiment dans la MO pour l'EGID 191999969&lt;/br&gt;33: Le bâtiment 191999969 has GSTAT '1003 im Bau'</t>
  </si>
  <si>
    <t>31: Aucun bâtiment dans la MO pour l'EGID 191999974&lt;/br&gt;33: Le bâtiment 191999974 has GSTAT '1003 im Bau'</t>
  </si>
  <si>
    <t>31: Aucun bâtiment dans la MO pour l'EGID 191955453&lt;/br&gt;33: Le bâtiment 191955453 has GSTAT '1003 im Bau'</t>
  </si>
  <si>
    <t>35: Obsolète dans le RegBL. Le bâtiment de la MO est déjà lié au bâtiment ayant l'EGID 1486622</t>
  </si>
  <si>
    <t>2546490.479 1202172.701</t>
  </si>
  <si>
    <t>https://map.geo.admin.ch/?zoom=13&amp;E=2546490.479&amp;N=1202172.701&amp;layers=ch.kantone.cadastralwebmap-farbe,ch.swisstopo.amtliches-strassenverzeichnis,ch.bfs.gebaeude_wohnungs_register,KML||https://tinyurl.com/yy7ya4g9/NE/6433_bdg_erw.kml</t>
  </si>
  <si>
    <t>2545506.065 1211245.150</t>
  </si>
  <si>
    <t>https://map.geo.admin.ch/?zoom=13&amp;E=2545506.065&amp;N=1211245.15&amp;layers=ch.kantone.cadastralwebmap-farbe,ch.swisstopo.amtliches-strassenverzeichnis,ch.bfs.gebaeude_wohnungs_register,KML||https://tinyurl.com/yy7ya4g9/NE/6436_bdg_erw.kml</t>
  </si>
  <si>
    <t>31: Aucun bâtiment dans la MO pour l'EGID 502355830</t>
  </si>
  <si>
    <t>2547060.000 1211990.000</t>
  </si>
  <si>
    <t>https://map.geo.admin.ch/?zoom=13&amp;E=2547060&amp;N=1211990&amp;layers=ch.kantone.cadastralwebmap-farbe,ch.swisstopo.amtliches-strassenverzeichnis,ch.bfs.gebaeude_wohnungs_register,KML||https://tinyurl.com/yy7ya4g9/NE/6436_bdg_erw.kml</t>
  </si>
  <si>
    <t>35: Obsolète dans le RegBL. Le bâtiment de la MO est déjà lié au bâtiment ayant l'EGID 1474284</t>
  </si>
  <si>
    <t>2555045.000 1216228.000</t>
  </si>
  <si>
    <t>https://map.geo.admin.ch/?zoom=13&amp;E=2555045&amp;N=1216228&amp;layers=ch.kantone.cadastralwebmap-farbe,ch.swisstopo.amtliches-strassenverzeichnis,ch.bfs.gebaeude_wohnungs_register,KML||https://tinyurl.com/yy7ya4g9/NE/6421_bdg_erw.kml</t>
  </si>
  <si>
    <t>2555063.000 1216242.000</t>
  </si>
  <si>
    <t>https://map.geo.admin.ch/?zoom=13&amp;E=2555063&amp;N=1216242&amp;layers=ch.kantone.cadastralwebmap-farbe,ch.swisstopo.amtliches-strassenverzeichnis,ch.bfs.gebaeude_wohnungs_register,KML||https://tinyurl.com/yy7ya4g9/NE/6421_bdg_erw.kml</t>
  </si>
  <si>
    <t>2553374.750 1216146.375</t>
  </si>
  <si>
    <t>https://map.geo.admin.ch/?zoom=13&amp;E=2553374.75&amp;N=1216146.375&amp;layers=ch.kantone.cadastralwebmap-farbe,ch.swisstopo.amtliches-strassenverzeichnis,ch.bfs.gebaeude_wohnungs_register,KML||https://tinyurl.com/yy7ya4g9/NE/6421_bdg_erw.kml</t>
  </si>
  <si>
    <t>2553538.946 1217258.640</t>
  </si>
  <si>
    <t>https://map.geo.admin.ch/?zoom=13&amp;E=2553538.946&amp;N=1217258.64&amp;layers=ch.kantone.cadastralwebmap-farbe,ch.swisstopo.amtliches-strassenverzeichnis,ch.bfs.gebaeude_wohnungs_register,KML||https://tinyurl.com/yy7ya4g9/NE/6421_bdg_erw.kml</t>
  </si>
  <si>
    <t>31: Aucun bâtiment dans la MO pour l'EGID 191705188</t>
  </si>
  <si>
    <t>31: Aucun bâtiment dans la MO pour l'EGID 191705374</t>
  </si>
  <si>
    <t>31: Aucun bâtiment dans la MO pour l'EGID 191994996</t>
  </si>
  <si>
    <t>31: Aucun bâtiment dans la MO pour l'EGID 502331639</t>
  </si>
  <si>
    <t>2543610.000 1212917.000</t>
  </si>
  <si>
    <t>https://map.geo.admin.ch/?zoom=13&amp;E=2543610&amp;N=1212917&amp;layers=ch.kantone.cadastralwebmap-farbe,ch.swisstopo.amtliches-strassenverzeichnis,ch.bfs.gebaeude_wohnungs_register,KML||https://tinyurl.com/yy7ya4g9/NE/6436_bdg_erw.kml</t>
  </si>
  <si>
    <t>2567655.216 1209548.495</t>
  </si>
  <si>
    <t>https://map.geo.admin.ch/?zoom=13&amp;E=2567655.216&amp;N=1209548.495&amp;layers=ch.kantone.cadastralwebmap-farbe,ch.swisstopo.amtliches-strassenverzeichnis,ch.bfs.gebaeude_wohnungs_register,KML||https://tinyurl.com/yy7ya4g9/NE/6451_bdg_erw.kml</t>
  </si>
  <si>
    <t>31: Aucun bâtiment dans la MO pour l'EGID 192005258</t>
  </si>
  <si>
    <t>2554386.000 1203464.000</t>
  </si>
  <si>
    <t>https://map.geo.admin.ch/?zoom=13&amp;E=2554386&amp;N=1203464&amp;layers=ch.kantone.cadastralwebmap-farbe,ch.swisstopo.amtliches-strassenverzeichnis,ch.bfs.gebaeude_wohnungs_register,KML||https://tinyurl.com/yy7ya4g9/NE/6413_bdg_erw.kml</t>
  </si>
  <si>
    <t>2554669.000 1203436.000</t>
  </si>
  <si>
    <t>31: Aucun bâtiment dans la MO pour l'EGID 191783993</t>
  </si>
  <si>
    <t>2552539.164 1216831.149</t>
  </si>
  <si>
    <t>https://map.geo.admin.ch/?zoom=13&amp;E=2552539.164&amp;N=1216831.149&amp;layers=ch.kantone.cadastralwebmap-farbe,ch.swisstopo.amtliches-strassenverzeichnis,ch.bfs.gebaeude_wohnungs_register,KML||https://tinyurl.com/yy7ya4g9/NE/6421_bdg_erw.kml</t>
  </si>
  <si>
    <t>2553550.500 1218271.625</t>
  </si>
  <si>
    <t>https://map.geo.admin.ch/?zoom=13&amp;E=2553550.5&amp;N=1218271.625&amp;layers=ch.kantone.cadastralwebmap-farbe,ch.swisstopo.amtliches-strassenverzeichnis,ch.bfs.gebaeude_wohnungs_register,KML||https://tinyurl.com/yy7ya4g9/NE/6421_bdg_erw.kml</t>
  </si>
  <si>
    <t>2569138.632 1209754.447</t>
  </si>
  <si>
    <t>https://map.geo.admin.ch/?zoom=13&amp;E=2569138.632&amp;N=1209754.447&amp;layers=ch.kantone.cadastralwebmap-farbe,ch.swisstopo.amtliches-strassenverzeichnis,ch.bfs.gebaeude_wohnungs_register,KML||https://tinyurl.com/yy7ya4g9/NE/6451_bdg_erw.kml</t>
  </si>
  <si>
    <t>31: Aucun bâtiment dans la MO pour l'EGID 502353695</t>
  </si>
  <si>
    <t>2568193.376 1209883.572</t>
  </si>
  <si>
    <t>https://map.geo.admin.ch/?zoom=13&amp;E=2568193.376&amp;N=1209883.572&amp;layers=ch.kantone.cadastralwebmap-farbe,ch.swisstopo.amtliches-strassenverzeichnis,ch.bfs.gebaeude_wohnungs_register,KML||https://tinyurl.com/yy7ya4g9/NE/6451_bdg_erw.kml</t>
  </si>
  <si>
    <t>2564907.719 1207687.097</t>
  </si>
  <si>
    <t>https://map.geo.admin.ch/?zoom=13&amp;E=2564907.719&amp;N=1207687.097&amp;layers=ch.kantone.cadastralwebmap-farbe,ch.swisstopo.amtliches-strassenverzeichnis,ch.bfs.gebaeude_wohnungs_register,KML||https://tinyurl.com/yy7ya4g9/NE/6454_bdg_erw.kml</t>
  </si>
  <si>
    <t>2558118.432 1204723.842</t>
  </si>
  <si>
    <t>https://map.geo.admin.ch/?zoom=13&amp;E=2558118.432&amp;N=1204723.842&amp;layers=ch.kantone.cadastralwebmap-farbe,ch.swisstopo.amtliches-strassenverzeichnis,ch.bfs.gebaeude_wohnungs_register,KML||https://tinyurl.com/yy7ya4g9/NE/6458_bdg_erw.kml</t>
  </si>
  <si>
    <t>2558116.103 1204715.786</t>
  </si>
  <si>
    <t>https://map.geo.admin.ch/?zoom=13&amp;E=2558116.103&amp;N=1204715.786&amp;layers=ch.kantone.cadastralwebmap-farbe,ch.swisstopo.amtliches-strassenverzeichnis,ch.bfs.gebaeude_wohnungs_register,KML||https://tinyurl.com/yy7ya4g9/NE/6458_bdg_erw.kml</t>
  </si>
  <si>
    <t>2559711.768 1203896.321</t>
  </si>
  <si>
    <t>https://map.geo.admin.ch/?zoom=13&amp;E=2559711.768&amp;N=1203896.321&amp;layers=ch.kantone.cadastralwebmap-farbe,ch.swisstopo.amtliches-strassenverzeichnis,ch.bfs.gebaeude_wohnungs_register,KML||https://tinyurl.com/yy7ya4g9/NE/6458_bdg_erw.kml</t>
  </si>
  <si>
    <t>2562770.337 1205582.618</t>
  </si>
  <si>
    <t>https://map.geo.admin.ch/?zoom=13&amp;E=2562770.337&amp;N=1205582.618&amp;layers=ch.kantone.cadastralwebmap-farbe,ch.swisstopo.amtliches-strassenverzeichnis,ch.bfs.gebaeude_wohnungs_register,KML||https://tinyurl.com/yy7ya4g9/NE/6458_bdg_erw.kml</t>
  </si>
  <si>
    <t>2556854.780 1203512.258</t>
  </si>
  <si>
    <t>https://map.geo.admin.ch/?zoom=13&amp;E=2556854.78&amp;N=1203512.258&amp;layers=ch.kantone.cadastralwebmap-farbe,ch.swisstopo.amtliches-strassenverzeichnis,ch.bfs.gebaeude_wohnungs_register,KML||https://tinyurl.com/yy7ya4g9/NE/6458_bdg_erw.kml</t>
  </si>
  <si>
    <t>2557366.455 1204189.884</t>
  </si>
  <si>
    <t>https://map.geo.admin.ch/?zoom=13&amp;E=2557366.455&amp;N=1204189.884&amp;layers=ch.kantone.cadastralwebmap-farbe,ch.swisstopo.amtliches-strassenverzeichnis,ch.bfs.gebaeude_wohnungs_register,KML||https://tinyurl.com/yy7ya4g9/NE/6458_bdg_erw.kml</t>
  </si>
  <si>
    <t>2558280.672 1204497.771</t>
  </si>
  <si>
    <t>https://map.geo.admin.ch/?zoom=13&amp;E=2558280.672&amp;N=1204497.771&amp;layers=ch.kantone.cadastralwebmap-farbe,ch.swisstopo.amtliches-strassenverzeichnis,ch.bfs.gebaeude_wohnungs_register,KML||https://tinyurl.com/yy7ya4g9/NE/6458_bdg_erw.kml</t>
  </si>
  <si>
    <t>2558273.387 1204495.917</t>
  </si>
  <si>
    <t>https://map.geo.admin.ch/?zoom=13&amp;E=2558273.387&amp;N=1204495.917&amp;layers=ch.kantone.cadastralwebmap-farbe,ch.swisstopo.amtliches-strassenverzeichnis,ch.bfs.gebaeude_wohnungs_register,KML||https://tinyurl.com/yy7ya4g9/NE/6458_bdg_erw.kml</t>
  </si>
  <si>
    <t>2558267.491 1204494.415</t>
  </si>
  <si>
    <t>https://map.geo.admin.ch/?zoom=13&amp;E=2558267.491&amp;N=1204494.415&amp;layers=ch.kantone.cadastralwebmap-farbe,ch.swisstopo.amtliches-strassenverzeichnis,ch.bfs.gebaeude_wohnungs_register,KML||https://tinyurl.com/yy7ya4g9/NE/6458_bdg_erw.kml</t>
  </si>
  <si>
    <t>2559371.516 1204912.234</t>
  </si>
  <si>
    <t>https://map.geo.admin.ch/?zoom=13&amp;E=2559371.516&amp;N=1204912.234&amp;layers=ch.kantone.cadastralwebmap-farbe,ch.swisstopo.amtliches-strassenverzeichnis,ch.bfs.gebaeude_wohnungs_register,KML||https://tinyurl.com/yy7ya4g9/NE/6458_bdg_erw.kml</t>
  </si>
  <si>
    <t>2562813.882 1205709.294</t>
  </si>
  <si>
    <t>https://map.geo.admin.ch/?zoom=13&amp;E=2562813.882&amp;N=1205709.294&amp;layers=ch.kantone.cadastralwebmap-farbe,ch.swisstopo.amtliches-strassenverzeichnis,ch.bfs.gebaeude_wohnungs_register,KML||https://tinyurl.com/yy7ya4g9/NE/6458_bdg_erw.kml</t>
  </si>
  <si>
    <t>2527123.513 1196322.761</t>
  </si>
  <si>
    <t>https://map.geo.admin.ch/?zoom=13&amp;E=2527123.513&amp;N=1196322.761&amp;layers=ch.kantone.cadastralwebmap-farbe,ch.swisstopo.amtliches-strassenverzeichnis,ch.bfs.gebaeude_wohnungs_register,KML||https://tinyurl.com/yy7ya4g9/NE/6511_bdg_erw.kml</t>
  </si>
  <si>
    <t>2527100.063 1196312.377</t>
  </si>
  <si>
    <t>https://map.geo.admin.ch/?zoom=13&amp;E=2527100.063&amp;N=1196312.377&amp;layers=ch.kantone.cadastralwebmap-farbe,ch.swisstopo.amtliches-strassenverzeichnis,ch.bfs.gebaeude_wohnungs_register,KML||https://tinyurl.com/yy7ya4g9/NE/6511_bdg_erw.kml</t>
  </si>
  <si>
    <t>62: 3 bâtiments du RegBL (502357945, 502357947, 502357948) à l'intérieur du même polygone de la MO</t>
  </si>
  <si>
    <t>61: 2 polygones de la MO ont le même EGID du RegBL&lt;/br&gt;62: 2 bâtiments du RegBL (502356170, 502356211) à l'intérieur du même polygone de la MO</t>
  </si>
  <si>
    <t>31: Aucun bâtiment dans la MO pour l'EGID 502353747</t>
  </si>
  <si>
    <t>31: Aucun bâtiment dans la MO pour l'EGID 502359026</t>
  </si>
  <si>
    <t>35: Obsolète dans le RegBL. Le bâtiment de la MO est déjà lié au bâtiment ayant l'EGID 1479547</t>
  </si>
  <si>
    <t>35: Obsolète dans le RegBL. Le bâtiment de la MO est déjà lié au bâtiment ayant l'EGID 9006782</t>
  </si>
  <si>
    <t>35: Obsolète dans le RegBL. Le bâtiment de la MO est déjà lié au bâtiment ayant l'EGID 9016245</t>
  </si>
  <si>
    <t>35: Obsolète dans le RegBL. Le bâtiment de la MO est déjà lié au bâtiment ayant l'EGID 191703013</t>
  </si>
  <si>
    <t>35: Obsolète dans le RegBL. Le bâtiment de la MO est déjà lié au bâtiment ayant l'EGID 191948829</t>
  </si>
  <si>
    <t>2553708.926 1217381.147</t>
  </si>
  <si>
    <t>https://map.geo.admin.ch/?zoom=13&amp;E=2553708.926&amp;N=1217381.147&amp;layers=ch.kantone.cadastralwebmap-farbe,ch.swisstopo.amtliches-strassenverzeichnis,ch.bfs.gebaeude_wohnungs_register,KML||https://tinyurl.com/yy7ya4g9/NE/6421_bdg_erw.kml</t>
  </si>
  <si>
    <t>2553932.694 1217534.192</t>
  </si>
  <si>
    <t>https://map.geo.admin.ch/?zoom=13&amp;E=2553932.694&amp;N=1217534.192&amp;layers=ch.kantone.cadastralwebmap-farbe,ch.swisstopo.amtliches-strassenverzeichnis,ch.bfs.gebaeude_wohnungs_register,KML||https://tinyurl.com/yy7ya4g9/NE/6421_bdg_erw.kml</t>
  </si>
  <si>
    <t>2543668.000 1212934.000</t>
  </si>
  <si>
    <t>https://map.geo.admin.ch/?zoom=13&amp;E=2543668&amp;N=1212934&amp;layers=ch.kantone.cadastralwebmap-farbe,ch.swisstopo.amtliches-strassenverzeichnis,ch.bfs.gebaeude_wohnungs_register,KML||https://tinyurl.com/yy7ya4g9/NE/6436_bdg_erw.kml</t>
  </si>
  <si>
    <t>2565667.750 1207001.375</t>
  </si>
  <si>
    <t>https://map.geo.admin.ch/?zoom=13&amp;E=2565667.75&amp;N=1207001.375&amp;layers=ch.kantone.cadastralwebmap-farbe,ch.swisstopo.amtliches-strassenverzeichnis,ch.bfs.gebaeude_wohnungs_register,KML||https://tinyurl.com/yy7ya4g9/NE/6459_bdg_erw.kml</t>
  </si>
  <si>
    <t>31: Aucun bâtiment dans la MO pour l'EGID 502330077</t>
  </si>
  <si>
    <t>31: Aucun bâtiment dans la MO pour l'EGID 502331202</t>
  </si>
  <si>
    <t>31: Aucun bâtiment dans la MO pour l'EGID 192009345</t>
  </si>
  <si>
    <t>2551133.122 1214849.860</t>
  </si>
  <si>
    <t>https://map.geo.admin.ch/?zoom=13&amp;E=2551133.122&amp;N=1214849.86&amp;layers=ch.kantone.cadastralwebmap-farbe,ch.swisstopo.amtliches-strassenverzeichnis,ch.bfs.gebaeude_wohnungs_register,KML||https://tinyurl.com/yy7ya4g9/NE/6421_bdg_erw.kml</t>
  </si>
  <si>
    <t>2559851.437 1208407.091</t>
  </si>
  <si>
    <t>https://map.geo.admin.ch/?zoom=13&amp;E=2559851.437&amp;N=1208407.091&amp;layers=ch.kantone.cadastralwebmap-farbe,ch.swisstopo.amtliches-strassenverzeichnis,ch.bfs.gebaeude_wohnungs_register,KML||https://tinyurl.com/yy7ya4g9/NE/6458_bdg_erw.kml</t>
  </si>
  <si>
    <t>31: Aucun bâtiment dans la MO pour l'EGID 502331107</t>
  </si>
  <si>
    <t>31: Aucun bâtiment dans la MO pour l'EGID 502357595</t>
  </si>
  <si>
    <t>2554392.301 1216708.894</t>
  </si>
  <si>
    <t>https://map.geo.admin.ch/?zoom=13&amp;E=2554392.301&amp;N=1216708.894&amp;layers=ch.kantone.cadastralwebmap-farbe,ch.swisstopo.amtliches-strassenverzeichnis,ch.bfs.gebaeude_wohnungs_register,KML||https://tinyurl.com/yy7ya4g9/NE/6421_bdg_erw.kml</t>
  </si>
  <si>
    <t>2565615.792 1208101.207</t>
  </si>
  <si>
    <t>https://map.geo.admin.ch/?zoom=13&amp;E=2565615.792&amp;N=1208101.207&amp;layers=ch.kantone.cadastralwebmap-farbe,ch.swisstopo.amtliches-strassenverzeichnis,ch.bfs.gebaeude_wohnungs_register,KML||https://tinyurl.com/yy7ya4g9/NE/6459_bdg_erw.kml</t>
  </si>
  <si>
    <t>2565843.158 1206995.682</t>
  </si>
  <si>
    <t>2565858.799 1207010.905</t>
  </si>
  <si>
    <t>2565887.751 1207039.014</t>
  </si>
  <si>
    <t>https://map.geo.admin.ch/?zoom=13&amp;E=2565887.751&amp;N=1207039.014&amp;layers=ch.kantone.cadastralwebmap-farbe,ch.swisstopo.amtliches-strassenverzeichnis,ch.bfs.gebaeude_wohnungs_register,KML||https://tinyurl.com/yy7ya4g9/NE/6459_bdg_erw.kml</t>
  </si>
  <si>
    <t>2565957.415 1207382.236</t>
  </si>
  <si>
    <t>https://map.geo.admin.ch/?zoom=13&amp;E=2565957.415&amp;N=1207382.236&amp;layers=ch.kantone.cadastralwebmap-farbe,ch.swisstopo.amtliches-strassenverzeichnis,ch.bfs.gebaeude_wohnungs_register,KML||https://tinyurl.com/yy7ya4g9/NE/6459_bdg_erw.kml</t>
  </si>
  <si>
    <t>2565133.771 1206930.499</t>
  </si>
  <si>
    <t>https://map.geo.admin.ch/?zoom=13&amp;E=2565133.771&amp;N=1206930.499&amp;layers=ch.kantone.cadastralwebmap-farbe,ch.swisstopo.amtliches-strassenverzeichnis,ch.bfs.gebaeude_wohnungs_register,KML||https://tinyurl.com/yy7ya4g9/NE/6459_bdg_erw.kml</t>
  </si>
  <si>
    <t>31: Aucun bâtiment dans la MO pour l'EGID 502331118</t>
  </si>
  <si>
    <t>31: Aucun bâtiment dans la MO pour l'EGID 504167002</t>
  </si>
  <si>
    <t>2556617.500 1200377.625</t>
  </si>
  <si>
    <t>2543749.000 1213069.125</t>
  </si>
  <si>
    <t>https://map.geo.admin.ch/?zoom=13&amp;E=2543749&amp;N=1213069.125&amp;layers=ch.kantone.cadastralwebmap-farbe,ch.swisstopo.amtliches-strassenverzeichnis,ch.bfs.gebaeude_wohnungs_register,KML||https://tinyurl.com/yy7ya4g9/NE/6436_bdg_erw.kml</t>
  </si>
  <si>
    <t>31: Aucun bâtiment dans la MO pour l'EGID 192011991</t>
  </si>
  <si>
    <t>35: Obsolète dans le RegBL. Le bâtiment de la MO est déjà lié au bâtiment ayant l'EGID 1485905</t>
  </si>
  <si>
    <t>2554441.289 1216855.650</t>
  </si>
  <si>
    <t>https://map.geo.admin.ch/?zoom=13&amp;E=2554441.289&amp;N=1216855.65&amp;layers=ch.kantone.cadastralwebmap-farbe,ch.swisstopo.amtliches-strassenverzeichnis,ch.bfs.gebaeude_wohnungs_register,KML||https://tinyurl.com/yy7ya4g9/NE/6421_bdg_erw.kml</t>
  </si>
  <si>
    <t>2568228.606 1206690.480</t>
  </si>
  <si>
    <t>https://map.geo.admin.ch/?zoom=13&amp;E=2568228.606&amp;N=1206690.48&amp;layers=ch.kantone.cadastralwebmap-farbe,ch.swisstopo.amtliches-strassenverzeichnis,ch.bfs.gebaeude_wohnungs_register,KML||https://tinyurl.com/yy7ya4g9/NE/6461_bdg_erw.kml</t>
  </si>
  <si>
    <t>2567629.830 1206947.136</t>
  </si>
  <si>
    <t>https://map.geo.admin.ch/?zoom=13&amp;E=2567629.83&amp;N=1206947.136&amp;layers=ch.kantone.cadastralwebmap-farbe,ch.swisstopo.amtliches-strassenverzeichnis,ch.bfs.gebaeude_wohnungs_register,KML||https://tinyurl.com/yy7ya4g9/NE/6461_bdg_erw.kml</t>
  </si>
  <si>
    <t>2567604.090 1206944.264</t>
  </si>
  <si>
    <t>https://map.geo.admin.ch/?zoom=13&amp;E=2567604.09&amp;N=1206944.264&amp;layers=ch.kantone.cadastralwebmap-farbe,ch.swisstopo.amtliches-strassenverzeichnis,ch.bfs.gebaeude_wohnungs_register,KML||https://tinyurl.com/yy7ya4g9/NE/6461_bdg_erw.kml</t>
  </si>
  <si>
    <t>31: Aucun bâtiment dans la MO pour l'EGID 502331616</t>
  </si>
  <si>
    <t>31: Aucun bâtiment dans la MO pour l'EGID 191978026</t>
  </si>
  <si>
    <t>31: Aucun bâtiment dans la MO pour l'EGID 191855977</t>
  </si>
  <si>
    <t>31: Aucun bâtiment dans la MO pour l'EGID 191857603</t>
  </si>
  <si>
    <t>31: Aucun bâtiment dans la MO pour l'EGID 191857689</t>
  </si>
  <si>
    <t>2548498.000 1201067.875</t>
  </si>
  <si>
    <t>https://map.geo.admin.ch/?zoom=13&amp;E=2548498&amp;N=1201067.875&amp;layers=ch.kantone.cadastralwebmap-farbe,ch.swisstopo.amtliches-strassenverzeichnis,ch.bfs.gebaeude_wohnungs_register,KML||https://tinyurl.com/yy7ya4g9/NE/6413_bdg_erw.kml</t>
  </si>
  <si>
    <t>2564129.609 1206812.304</t>
  </si>
  <si>
    <t>https://map.geo.admin.ch/?zoom=13&amp;E=2564129.609&amp;N=1206812.304&amp;layers=ch.kantone.cadastralwebmap-farbe,ch.swisstopo.amtliches-strassenverzeichnis,ch.bfs.gebaeude_wohnungs_register,KML||https://tinyurl.com/yy7ya4g9/NE/6454_bdg_erw.kml</t>
  </si>
  <si>
    <t>2572391.566 1212008.848</t>
  </si>
  <si>
    <t>https://map.geo.admin.ch/?zoom=13&amp;E=2572391.566&amp;N=1212008.848&amp;layers=ch.kantone.cadastralwebmap-farbe,ch.swisstopo.amtliches-strassenverzeichnis,ch.bfs.gebaeude_wohnungs_register,KML||https://tinyurl.com/yy7ya4g9/NE/6455_bdg_erw.kml</t>
  </si>
  <si>
    <t>2571997.390 1211872.941</t>
  </si>
  <si>
    <t>https://map.geo.admin.ch/?zoom=13&amp;E=2571997.39&amp;N=1211872.941&amp;layers=ch.kantone.cadastralwebmap-farbe,ch.swisstopo.amtliches-strassenverzeichnis,ch.bfs.gebaeude_wohnungs_register,KML||https://tinyurl.com/yy7ya4g9/NE/6455_bdg_erw.kml</t>
  </si>
  <si>
    <t>2568592.754 1206478.280</t>
  </si>
  <si>
    <t>https://map.geo.admin.ch/?zoom=13&amp;E=2568592.754&amp;N=1206478.28&amp;layers=ch.kantone.cadastralwebmap-farbe,ch.swisstopo.amtliches-strassenverzeichnis,ch.bfs.gebaeude_wohnungs_register,KML||https://tinyurl.com/yy7ya4g9/NE/6461_bdg_erw.kml</t>
  </si>
  <si>
    <t>2567582.884 1207966.774</t>
  </si>
  <si>
    <t>https://map.geo.admin.ch/?zoom=13&amp;E=2567582.884&amp;N=1207966.774&amp;layers=ch.kantone.cadastralwebmap-farbe,ch.swisstopo.amtliches-strassenverzeichnis,ch.bfs.gebaeude_wohnungs_register,KML||https://tinyurl.com/yy7ya4g9/NE/6461_bdg_erw.kml</t>
  </si>
  <si>
    <t>2568672.035 1207463.541</t>
  </si>
  <si>
    <t>https://map.geo.admin.ch/?zoom=13&amp;E=2568672.035&amp;N=1207463.541&amp;layers=ch.kantone.cadastralwebmap-farbe,ch.swisstopo.amtliches-strassenverzeichnis,ch.bfs.gebaeude_wohnungs_register,KML||https://tinyurl.com/yy7ya4g9/NE/6461_bdg_erw.kml</t>
  </si>
  <si>
    <t>2568789.021 1207763.834</t>
  </si>
  <si>
    <t>https://map.geo.admin.ch/?zoom=13&amp;E=2568789.021&amp;N=1207763.834&amp;layers=ch.kantone.cadastralwebmap-farbe,ch.swisstopo.amtliches-strassenverzeichnis,ch.bfs.gebaeude_wohnungs_register,KML||https://tinyurl.com/yy7ya4g9/NE/6461_bdg_erw.kml</t>
  </si>
  <si>
    <t>2567422.508 1206343.881</t>
  </si>
  <si>
    <t>https://map.geo.admin.ch/?zoom=13&amp;E=2567422.508&amp;N=1206343.881&amp;layers=ch.kantone.cadastralwebmap-farbe,ch.swisstopo.amtliches-strassenverzeichnis,ch.bfs.gebaeude_wohnungs_register,KML||https://tinyurl.com/yy7ya4g9/NE/6461_bdg_erw.kml</t>
  </si>
  <si>
    <t>2567384.012 1206346.600</t>
  </si>
  <si>
    <t>https://map.geo.admin.ch/?zoom=13&amp;E=2567384.012&amp;N=1206346.6&amp;layers=ch.kantone.cadastralwebmap-farbe,ch.swisstopo.amtliches-strassenverzeichnis,ch.bfs.gebaeude_wohnungs_register,KML||https://tinyurl.com/yy7ya4g9/NE/6461_bdg_erw.kml</t>
  </si>
  <si>
    <t>2568591.182 1206475.878</t>
  </si>
  <si>
    <t>https://map.geo.admin.ch/?zoom=13&amp;E=2568591.182&amp;N=1206475.878&amp;layers=ch.kantone.cadastralwebmap-farbe,ch.swisstopo.amtliches-strassenverzeichnis,ch.bfs.gebaeude_wohnungs_register,KML||https://tinyurl.com/yy7ya4g9/NE/6461_bdg_erw.kml</t>
  </si>
  <si>
    <t>2537051.000 1196098.000</t>
  </si>
  <si>
    <t>https://map.geo.admin.ch/?zoom=13&amp;E=2537051&amp;N=1196098&amp;layers=ch.kantone.cadastralwebmap-farbe,ch.swisstopo.amtliches-strassenverzeichnis,ch.bfs.gebaeude_wohnungs_register,KML||https://tinyurl.com/yy7ya4g9/NE/6512_bdg_erw.kml</t>
  </si>
  <si>
    <t>2532424.000 1193199.000</t>
  </si>
  <si>
    <t>https://map.geo.admin.ch/?zoom=13&amp;E=2532424&amp;N=1193199&amp;layers=ch.kantone.cadastralwebmap-farbe,ch.swisstopo.amtliches-strassenverzeichnis,ch.bfs.gebaeude_wohnungs_register,KML||https://tinyurl.com/yy7ya4g9/NE/6512_bdg_erw.kml</t>
  </si>
  <si>
    <t>2532774.177 1195800.467</t>
  </si>
  <si>
    <t>https://map.geo.admin.ch/?zoom=13&amp;E=2532774.177&amp;N=1195800.467&amp;layers=ch.kantone.cadastralwebmap-farbe,ch.swisstopo.amtliches-strassenverzeichnis,ch.bfs.gebaeude_wohnungs_register,KML||https://tinyurl.com/yy7ya4g9/NE/6512_bdg_erw.kml</t>
  </si>
  <si>
    <t>2532768.064 1195797.946</t>
  </si>
  <si>
    <t>https://map.geo.admin.ch/?zoom=13&amp;E=2532768.064&amp;N=1195797.946&amp;layers=ch.kantone.cadastralwebmap-farbe,ch.swisstopo.amtliches-strassenverzeichnis,ch.bfs.gebaeude_wohnungs_register,KML||https://tinyurl.com/yy7ya4g9/NE/6512_bdg_erw.kml</t>
  </si>
  <si>
    <t>2545780.641 1200552.840</t>
  </si>
  <si>
    <t>https://map.geo.admin.ch/?zoom=13&amp;E=2545780.641&amp;N=1200552.84&amp;layers=ch.kantone.cadastralwebmap-farbe,ch.swisstopo.amtliches-strassenverzeichnis,ch.bfs.gebaeude_wohnungs_register,KML||https://tinyurl.com/yy7ya4g9/NE/6512_bdg_erw.kml</t>
  </si>
  <si>
    <t>2529895.413 1194453.055</t>
  </si>
  <si>
    <t>https://map.geo.admin.ch/?zoom=13&amp;E=2529895.413&amp;N=1194453.055&amp;layers=ch.kantone.cadastralwebmap-farbe,ch.swisstopo.amtliches-strassenverzeichnis,ch.bfs.gebaeude_wohnungs_register,KML||https://tinyurl.com/yy7ya4g9/NE/6512_bdg_erw.kml</t>
  </si>
  <si>
    <t>31: Aucun bâtiment dans la MO pour l'EGID 192013431</t>
  </si>
  <si>
    <t>31: Aucun bâtiment dans la MO pour l'EGID 502361274</t>
  </si>
  <si>
    <t>31: Aucun bâtiment dans la MO pour l'EGID 504169785</t>
  </si>
  <si>
    <t>31: Aucun bâtiment dans la MO pour l'EGID 504169148</t>
  </si>
  <si>
    <t>31: Aucun bâtiment dans la MO pour l'EGID 504169256</t>
  </si>
  <si>
    <t>31: Aucun bâtiment dans la MO pour l'EGID 504169341</t>
  </si>
  <si>
    <t>31: Aucun bâtiment dans la MO pour l'EGID 504169343</t>
  </si>
  <si>
    <t>31: Aucun bâtiment dans la MO pour l'EGID 191960555</t>
  </si>
  <si>
    <t>31: Aucun bâtiment dans la MO pour l'EGID 191963698</t>
  </si>
  <si>
    <t>31: Aucun bâtiment dans la MO pour l'EGID 192007769</t>
  </si>
  <si>
    <t>31: Aucun bâtiment dans la MO pour l'EGID 504170863</t>
  </si>
  <si>
    <t>31: Aucun bâtiment dans la MO pour l'EGID 504170864</t>
  </si>
  <si>
    <t>35: Obsolète dans le RegBL. Le bâtiment de la MO est déjà lié au bâtiment ayant l'EGID 191835714</t>
  </si>
  <si>
    <t>35: Obsolète dans le RegBL. Le bâtiment de la MO est déjà lié au bâtiment ayant l'EGID 191815595</t>
  </si>
  <si>
    <t>2554539.000 1214542.000</t>
  </si>
  <si>
    <t>https://map.geo.admin.ch/?zoom=13&amp;E=2554539&amp;N=1214542&amp;layers=ch.kantone.cadastralwebmap-farbe,ch.swisstopo.amtliches-strassenverzeichnis,ch.bfs.gebaeude_wohnungs_register,KML||https://tinyurl.com/yy7ya4g9/NE/6421_bdg_erw.kml</t>
  </si>
  <si>
    <t>2554573.638 1217794.199</t>
  </si>
  <si>
    <t>https://map.geo.admin.ch/?zoom=13&amp;E=2554573.638&amp;N=1217794.199&amp;layers=ch.kantone.cadastralwebmap-farbe,ch.swisstopo.amtliches-strassenverzeichnis,ch.bfs.gebaeude_wohnungs_register,KML||https://tinyurl.com/yy7ya4g9/NE/6421_bdg_erw.kml</t>
  </si>
  <si>
    <t>2554746.936 1217829.125</t>
  </si>
  <si>
    <t>https://map.geo.admin.ch/?zoom=13&amp;E=2554746.936&amp;N=1217829.125&amp;layers=ch.kantone.cadastralwebmap-farbe,ch.swisstopo.amtliches-strassenverzeichnis,ch.bfs.gebaeude_wohnungs_register,KML||https://tinyurl.com/yy7ya4g9/NE/6421_bdg_erw.kml</t>
  </si>
  <si>
    <t>2540315.000 1207194.000</t>
  </si>
  <si>
    <t>2541343.000 1207521.000</t>
  </si>
  <si>
    <t>https://map.geo.admin.ch/?zoom=13&amp;E=2541343&amp;N=1207521&amp;layers=ch.kantone.cadastralwebmap-farbe,ch.swisstopo.amtliches-strassenverzeichnis,ch.bfs.gebaeude_wohnungs_register,KML||https://tinyurl.com/yy7ya4g9/NE/6434_bdg_erw.kml</t>
  </si>
  <si>
    <t>2540311.127 1207185.065</t>
  </si>
  <si>
    <t>31: Aucun bâtiment dans la MO pour l'EGID 191963244</t>
  </si>
  <si>
    <t>31: Aucun bâtiment dans la MO pour l'EGID 502331156</t>
  </si>
  <si>
    <t>31: Aucun bâtiment dans la MO pour l'EGID 502331672</t>
  </si>
  <si>
    <t>31: Aucun bâtiment dans la MO pour l'EGID 191919307</t>
  </si>
  <si>
    <t>Faubourg de la Gare</t>
  </si>
  <si>
    <t>25a</t>
  </si>
  <si>
    <t>CH684349877820</t>
  </si>
  <si>
    <t>14694</t>
  </si>
  <si>
    <t>4694</t>
  </si>
  <si>
    <t>Rue de l'Areuse</t>
  </si>
  <si>
    <t>8.1</t>
  </si>
  <si>
    <t>Noiraigue</t>
  </si>
  <si>
    <t>CH959508786836</t>
  </si>
  <si>
    <t>1076</t>
  </si>
  <si>
    <t>1314</t>
  </si>
  <si>
    <t>2553826.737 1200022.621</t>
  </si>
  <si>
    <t>https://map.geo.admin.ch/?zoom=13&amp;E=2553826.737&amp;N=1200022.621&amp;layers=ch.kantone.cadastralwebmap-farbe,ch.swisstopo.amtliches-strassenverzeichnis,ch.bfs.gebaeude_wohnungs_register,KML||https://tinyurl.com/yy7ya4g9/NE/6404_bdg_erw.kml</t>
  </si>
  <si>
    <t>2554289.749 1200021.374</t>
  </si>
  <si>
    <t>https://map.geo.admin.ch/?zoom=13&amp;E=2554289.749&amp;N=1200021.374&amp;layers=ch.kantone.cadastralwebmap-farbe,ch.swisstopo.amtliches-strassenverzeichnis,ch.bfs.gebaeude_wohnungs_register,KML||https://tinyurl.com/yy7ya4g9/NE/6404_bdg_erw.kml</t>
  </si>
  <si>
    <t>2554226.457 1200073.084</t>
  </si>
  <si>
    <t>https://map.geo.admin.ch/?zoom=13&amp;E=2554226.457&amp;N=1200073.084&amp;layers=ch.kantone.cadastralwebmap-farbe,ch.swisstopo.amtliches-strassenverzeichnis,ch.bfs.gebaeude_wohnungs_register,KML||https://tinyurl.com/yy7ya4g9/NE/6404_bdg_erw.kml</t>
  </si>
  <si>
    <t>2554309.555 1199978.359</t>
  </si>
  <si>
    <t>https://map.geo.admin.ch/?zoom=13&amp;E=2554309.555&amp;N=1199978.359&amp;layers=ch.kantone.cadastralwebmap-farbe,ch.swisstopo.amtliches-strassenverzeichnis,ch.bfs.gebaeude_wohnungs_register,KML||https://tinyurl.com/yy7ya4g9/NE/6404_bdg_erw.kml</t>
  </si>
  <si>
    <t>2554056.896 1199909.791</t>
  </si>
  <si>
    <t>https://map.geo.admin.ch/?zoom=13&amp;E=2554056.896&amp;N=1199909.791&amp;layers=ch.kantone.cadastralwebmap-farbe,ch.swisstopo.amtliches-strassenverzeichnis,ch.bfs.gebaeude_wohnungs_register,KML||https://tinyurl.com/yy7ya4g9/NE/6404_bdg_erw.kml</t>
  </si>
  <si>
    <t>2554116.253 1201118.637</t>
  </si>
  <si>
    <t>https://map.geo.admin.ch/?zoom=13&amp;E=2554116.253&amp;N=1201118.637&amp;layers=ch.kantone.cadastralwebmap-farbe,ch.swisstopo.amtliches-strassenverzeichnis,ch.bfs.gebaeude_wohnungs_register,KML||https://tinyurl.com/yy7ya4g9/NE/6404_bdg_erw.kml</t>
  </si>
  <si>
    <t>2554392.611 1200073.728</t>
  </si>
  <si>
    <t>https://map.geo.admin.ch/?zoom=13&amp;E=2554392.611&amp;N=1200073.728&amp;layers=ch.kantone.cadastralwebmap-farbe,ch.swisstopo.amtliches-strassenverzeichnis,ch.bfs.gebaeude_wohnungs_register,KML||https://tinyurl.com/yy7ya4g9/NE/6404_bdg_erw.kml</t>
  </si>
  <si>
    <t>2554972.983 1200546.577</t>
  </si>
  <si>
    <t>https://map.geo.admin.ch/?zoom=13&amp;E=2554972.983&amp;N=1200546.577&amp;layers=ch.kantone.cadastralwebmap-farbe,ch.swisstopo.amtliches-strassenverzeichnis,ch.bfs.gebaeude_wohnungs_register,KML||https://tinyurl.com/yy7ya4g9/NE/6404_bdg_erw.kml</t>
  </si>
  <si>
    <t>https://map.geo.admin.ch/?zoom=13&amp;E=2556617&amp;N=1200377.375&amp;layers=ch.kantone.cadastralwebmap-farbe,ch.swisstopo.amtliches-strassenverzeichnis,ch.bfs.gebaeude_wohnungs_register,KML||https://tinyurl.com/yy7ya4g9/NE/6404_bdg_erw.kml</t>
  </si>
  <si>
    <t>https://map.geo.admin.ch/?zoom=13&amp;E=2556617&amp;N=1200377.875&amp;layers=ch.kantone.cadastralwebmap-farbe,ch.swisstopo.amtliches-strassenverzeichnis,ch.bfs.gebaeude_wohnungs_register,KML||https://tinyurl.com/yy7ya4g9/NE/6404_bdg_erw.kml</t>
  </si>
  <si>
    <t>https://map.geo.admin.ch/?zoom=13&amp;E=2556617.5&amp;N=1200377.625&amp;layers=ch.kantone.cadastralwebmap-farbe,ch.swisstopo.amtliches-strassenverzeichnis,ch.bfs.gebaeude_wohnungs_register,KML||https://tinyurl.com/yy7ya4g9/NE/6404_bdg_erw.kml</t>
  </si>
  <si>
    <t>2553687.250 1200189.125</t>
  </si>
  <si>
    <t>https://map.geo.admin.ch/?zoom=13&amp;E=2553687.25&amp;N=1200189.125&amp;layers=ch.kantone.cadastralwebmap-farbe,ch.swisstopo.amtliches-strassenverzeichnis,ch.bfs.gebaeude_wohnungs_register,KML||https://tinyurl.com/yy7ya4g9/NE/6404_bdg_erw.kml</t>
  </si>
  <si>
    <t>2557277.979 1202709.185</t>
  </si>
  <si>
    <t>https://map.geo.admin.ch/?zoom=13&amp;E=2557277.979&amp;N=1202709.185&amp;layers=ch.kantone.cadastralwebmap-farbe,ch.swisstopo.amtliches-strassenverzeichnis,ch.bfs.gebaeude_wohnungs_register,KML||https://tinyurl.com/yy7ya4g9/NE/6416_bdg_erw.kml</t>
  </si>
  <si>
    <t>2557331.000 1202819.000</t>
  </si>
  <si>
    <t>https://map.geo.admin.ch/?zoom=13&amp;E=2557331&amp;N=1202819&amp;layers=ch.kantone.cadastralwebmap-farbe,ch.swisstopo.amtliches-strassenverzeichnis,ch.bfs.gebaeude_wohnungs_register,KML||https://tinyurl.com/yy7ya4g9/NE/6416_bdg_erw.kml</t>
  </si>
  <si>
    <t>2557327.000 1202812.000</t>
  </si>
  <si>
    <t>https://map.geo.admin.ch/?zoom=13&amp;E=2557327&amp;N=1202812&amp;layers=ch.kantone.cadastralwebmap-farbe,ch.swisstopo.amtliches-strassenverzeichnis,ch.bfs.gebaeude_wohnungs_register,KML||https://tinyurl.com/yy7ya4g9/NE/6416_bdg_erw.kml</t>
  </si>
  <si>
    <t>2557347.761 1202905.263</t>
  </si>
  <si>
    <t>https://map.geo.admin.ch/?zoom=13&amp;E=2557347.761&amp;N=1202905.263&amp;layers=ch.kantone.cadastralwebmap-farbe,ch.swisstopo.amtliches-strassenverzeichnis,ch.bfs.gebaeude_wohnungs_register,KML||https://tinyurl.com/yy7ya4g9/NE/6416_bdg_erw.kml</t>
  </si>
  <si>
    <t>2557323.284 1202970.607</t>
  </si>
  <si>
    <t>https://map.geo.admin.ch/?zoom=13&amp;E=2557323.284&amp;N=1202970.607&amp;layers=ch.kantone.cadastralwebmap-farbe,ch.swisstopo.amtliches-strassenverzeichnis,ch.bfs.gebaeude_wohnungs_register,KML||https://tinyurl.com/yy7ya4g9/NE/6416_bdg_erw.kml</t>
  </si>
  <si>
    <t>2557321.157 1202859.421</t>
  </si>
  <si>
    <t>https://map.geo.admin.ch/?zoom=13&amp;E=2557321.157&amp;N=1202859.421&amp;layers=ch.kantone.cadastralwebmap-farbe,ch.swisstopo.amtliches-strassenverzeichnis,ch.bfs.gebaeude_wohnungs_register,KML||https://tinyurl.com/yy7ya4g9/NE/6416_bdg_erw.kml</t>
  </si>
  <si>
    <t>2557359.000 1202800.000</t>
  </si>
  <si>
    <t>https://map.geo.admin.ch/?zoom=13&amp;E=2557359&amp;N=1202800&amp;layers=ch.kantone.cadastralwebmap-farbe,ch.swisstopo.amtliches-strassenverzeichnis,ch.bfs.gebaeude_wohnungs_register,KML||https://tinyurl.com/yy7ya4g9/NE/6416_bdg_erw.kml</t>
  </si>
  <si>
    <t>2554522.543 1202008.957</t>
  </si>
  <si>
    <t>https://map.geo.admin.ch/?zoom=13&amp;E=2554522.543&amp;N=1202008.957&amp;layers=ch.kantone.cadastralwebmap-farbe,ch.swisstopo.amtliches-strassenverzeichnis,ch.bfs.gebaeude_wohnungs_register,KML||https://tinyurl.com/yy7ya4g9/NE/6416_bdg_erw.kml</t>
  </si>
  <si>
    <t>2555927.033 1201792.692</t>
  </si>
  <si>
    <t>https://map.geo.admin.ch/?zoom=13&amp;E=2555927.033&amp;N=1201792.692&amp;layers=ch.kantone.cadastralwebmap-farbe,ch.swisstopo.amtliches-strassenverzeichnis,ch.bfs.gebaeude_wohnungs_register,KML||https://tinyurl.com/yy7ya4g9/NE/6416_bdg_erw.kml</t>
  </si>
  <si>
    <t>2555851.960 1201826.626</t>
  </si>
  <si>
    <t>https://map.geo.admin.ch/?zoom=13&amp;E=2555851.96&amp;N=1201826.626&amp;layers=ch.kantone.cadastralwebmap-farbe,ch.swisstopo.amtliches-strassenverzeichnis,ch.bfs.gebaeude_wohnungs_register,KML||https://tinyurl.com/yy7ya4g9/NE/6416_bdg_erw.kml</t>
  </si>
  <si>
    <t>2556022.124 1201730.895</t>
  </si>
  <si>
    <t>https://map.geo.admin.ch/?zoom=13&amp;E=2556022.124&amp;N=1201730.895&amp;layers=ch.kantone.cadastralwebmap-farbe,ch.swisstopo.amtliches-strassenverzeichnis,ch.bfs.gebaeude_wohnungs_register,KML||https://tinyurl.com/yy7ya4g9/NE/6416_bdg_erw.kml</t>
  </si>
  <si>
    <t>2556321.889 1201783.818</t>
  </si>
  <si>
    <t>https://map.geo.admin.ch/?zoom=13&amp;E=2556321.889&amp;N=1201783.818&amp;layers=ch.kantone.cadastralwebmap-farbe,ch.swisstopo.amtliches-strassenverzeichnis,ch.bfs.gebaeude_wohnungs_register,KML||https://tinyurl.com/yy7ya4g9/NE/6416_bdg_erw.kml</t>
  </si>
  <si>
    <t>2554545.340 1201923.942</t>
  </si>
  <si>
    <t>https://map.geo.admin.ch/?zoom=13&amp;E=2554545.34&amp;N=1201923.942&amp;layers=ch.kantone.cadastralwebmap-farbe,ch.swisstopo.amtliches-strassenverzeichnis,ch.bfs.gebaeude_wohnungs_register,KML||https://tinyurl.com/yy7ya4g9/NE/6416_bdg_erw.kml</t>
  </si>
  <si>
    <t>2555873.254 1201831.642</t>
  </si>
  <si>
    <t>https://map.geo.admin.ch/?zoom=13&amp;E=2555873.254&amp;N=1201831.642&amp;layers=ch.kantone.cadastralwebmap-farbe,ch.swisstopo.amtliches-strassenverzeichnis,ch.bfs.gebaeude_wohnungs_register,KML||https://tinyurl.com/yy7ya4g9/NE/6416_bdg_erw.kml</t>
  </si>
  <si>
    <t>2556365.000 1201698.000</t>
  </si>
  <si>
    <t>https://map.geo.admin.ch/?zoom=13&amp;E=2556365&amp;N=1201698&amp;layers=ch.kantone.cadastralwebmap-farbe,ch.swisstopo.amtliches-strassenverzeichnis,ch.bfs.gebaeude_wohnungs_register,KML||https://tinyurl.com/yy7ya4g9/NE/6416_bdg_erw.kml</t>
  </si>
  <si>
    <t>2556395.000 1201715.000</t>
  </si>
  <si>
    <t>https://map.geo.admin.ch/?zoom=13&amp;E=2556395&amp;N=1201715&amp;layers=ch.kantone.cadastralwebmap-farbe,ch.swisstopo.amtliches-strassenverzeichnis,ch.bfs.gebaeude_wohnungs_register,KML||https://tinyurl.com/yy7ya4g9/NE/6416_bdg_erw.kml</t>
  </si>
  <si>
    <t>2556481.000 1201740.000</t>
  </si>
  <si>
    <t>https://map.geo.admin.ch/?zoom=13&amp;E=2556481&amp;N=1201740&amp;layers=ch.kantone.cadastralwebmap-farbe,ch.swisstopo.amtliches-strassenverzeichnis,ch.bfs.gebaeude_wohnungs_register,KML||https://tinyurl.com/yy7ya4g9/NE/6416_bdg_erw.kml</t>
  </si>
  <si>
    <t>2555988.684 1201722.352</t>
  </si>
  <si>
    <t>https://map.geo.admin.ch/?zoom=13&amp;E=2555988.684&amp;N=1201722.352&amp;layers=ch.kantone.cadastralwebmap-farbe,ch.swisstopo.amtliches-strassenverzeichnis,ch.bfs.gebaeude_wohnungs_register,KML||https://tinyurl.com/yy7ya4g9/NE/6416_bdg_erw.kml</t>
  </si>
  <si>
    <t>2557482.654 1203204.897</t>
  </si>
  <si>
    <t>https://map.geo.admin.ch/?zoom=13&amp;E=2557482.654&amp;N=1203204.897&amp;layers=ch.kantone.cadastralwebmap-farbe,ch.swisstopo.amtliches-strassenverzeichnis,ch.bfs.gebaeude_wohnungs_register,KML||https://tinyurl.com/yy7ya4g9/NE/6416_bdg_erw.kml</t>
  </si>
  <si>
    <t>2552610.167 1211157.263</t>
  </si>
  <si>
    <t>https://map.geo.admin.ch/?zoom=13&amp;E=2552610.167&amp;N=1211157.263&amp;layers=ch.kantone.cadastralwebmap-farbe,ch.swisstopo.amtliches-strassenverzeichnis,ch.bfs.gebaeude_wohnungs_register,KML||https://tinyurl.com/yy7ya4g9/NE/6423_bdg_erw.kml</t>
  </si>
  <si>
    <t>2543739.000 1212984.000</t>
  </si>
  <si>
    <t>https://map.geo.admin.ch/?zoom=13&amp;E=2543739&amp;N=1212984&amp;layers=ch.kantone.cadastralwebmap-farbe,ch.swisstopo.amtliches-strassenverzeichnis,ch.bfs.gebaeude_wohnungs_register,KML||https://tinyurl.com/yy7ya4g9/NE/6436_bdg_erw.kml</t>
  </si>
  <si>
    <t>2569141.500 1210966.875</t>
  </si>
  <si>
    <t>https://map.geo.admin.ch/?zoom=13&amp;E=2569141.5&amp;N=1210966.875&amp;layers=ch.kantone.cadastralwebmap-farbe,ch.swisstopo.amtliches-strassenverzeichnis,ch.bfs.gebaeude_wohnungs_register,KML||https://tinyurl.com/yy7ya4g9/NE/6452_bdg_erw.kml</t>
  </si>
  <si>
    <t>2569136.250 1210970.625</t>
  </si>
  <si>
    <t>https://map.geo.admin.ch/?zoom=13&amp;E=2569136.25&amp;N=1210970.625&amp;layers=ch.kantone.cadastralwebmap-farbe,ch.swisstopo.amtliches-strassenverzeichnis,ch.bfs.gebaeude_wohnungs_register,KML||https://tinyurl.com/yy7ya4g9/NE/6452_bdg_erw.kml</t>
  </si>
  <si>
    <t>2569151.750 1210953.875</t>
  </si>
  <si>
    <t>https://map.geo.admin.ch/?zoom=13&amp;E=2569151.75&amp;N=1210953.875&amp;layers=ch.kantone.cadastralwebmap-farbe,ch.swisstopo.amtliches-strassenverzeichnis,ch.bfs.gebaeude_wohnungs_register,KML||https://tinyurl.com/yy7ya4g9/NE/6452_bdg_erw.kml</t>
  </si>
  <si>
    <t>2569355.500 1211200.375</t>
  </si>
  <si>
    <t>https://map.geo.admin.ch/?zoom=13&amp;E=2569355.5&amp;N=1211200.375&amp;layers=ch.kantone.cadastralwebmap-farbe,ch.swisstopo.amtliches-strassenverzeichnis,ch.bfs.gebaeude_wohnungs_register,KML||https://tinyurl.com/yy7ya4g9/NE/6452_bdg_erw.kml</t>
  </si>
  <si>
    <t>2571476.895 1214742.035</t>
  </si>
  <si>
    <t>https://map.geo.admin.ch/?zoom=13&amp;E=2571476.895&amp;N=1214742.035&amp;layers=ch.kantone.cadastralwebmap-farbe,ch.swisstopo.amtliches-strassenverzeichnis,ch.bfs.gebaeude_wohnungs_register,KML||https://tinyurl.com/yy7ya4g9/NE/6456_bdg_erw.kml</t>
  </si>
  <si>
    <t>2571282.000 1214872.100</t>
  </si>
  <si>
    <t>https://map.geo.admin.ch/?zoom=13&amp;E=2571282&amp;N=1214872.1&amp;layers=ch.kantone.cadastralwebmap-farbe,ch.swisstopo.amtliches-strassenverzeichnis,ch.bfs.gebaeude_wohnungs_register,KML||https://tinyurl.com/yy7ya4g9/NE/6456_bdg_erw.kml</t>
  </si>
  <si>
    <t>2561907.968 1204584.364</t>
  </si>
  <si>
    <t>https://map.geo.admin.ch/?zoom=13&amp;E=2561907.968&amp;N=1204584.364&amp;layers=ch.kantone.cadastralwebmap-farbe,ch.swisstopo.amtliches-strassenverzeichnis,ch.bfs.gebaeude_wohnungs_register,KML||https://tinyurl.com/yy7ya4g9/NE/6458_bdg_erw.kml</t>
  </si>
  <si>
    <t>2561870.188 1204586.212</t>
  </si>
  <si>
    <t>https://map.geo.admin.ch/?zoom=13&amp;E=2561870.188&amp;N=1204586.212&amp;layers=ch.kantone.cadastralwebmap-farbe,ch.swisstopo.amtliches-strassenverzeichnis,ch.bfs.gebaeude_wohnungs_register,KML||https://tinyurl.com/yy7ya4g9/NE/6458_bdg_erw.kml</t>
  </si>
  <si>
    <t>2561076.000 1212683.000</t>
  </si>
  <si>
    <t>https://map.geo.admin.ch/?zoom=13&amp;E=2561076&amp;N=1212683&amp;layers=ch.kantone.cadastralwebmap-farbe,ch.swisstopo.amtliches-strassenverzeichnis,ch.bfs.gebaeude_wohnungs_register,KML||https://tinyurl.com/yy7ya4g9/NE/6487_bdg_erw.kml</t>
  </si>
  <si>
    <t>2556326.000 1207087.000</t>
  </si>
  <si>
    <t>https://map.geo.admin.ch/?zoom=13&amp;E=2556326&amp;N=1207087&amp;layers=ch.kantone.cadastralwebmap-farbe,ch.swisstopo.amtliches-strassenverzeichnis,ch.bfs.gebaeude_wohnungs_register,KML||https://tinyurl.com/yy7ya4g9/NE/6487_bdg_erw.kml</t>
  </si>
  <si>
    <t>2556318.000 1207051.000</t>
  </si>
  <si>
    <t>https://map.geo.admin.ch/?zoom=13&amp;E=2556318&amp;N=1207051&amp;layers=ch.kantone.cadastralwebmap-farbe,ch.swisstopo.amtliches-strassenverzeichnis,ch.bfs.gebaeude_wohnungs_register,KML||https://tinyurl.com/yy7ya4g9/NE/6487_bdg_erw.kml</t>
  </si>
  <si>
    <t>2556339.000 1207073.000</t>
  </si>
  <si>
    <t>https://map.geo.admin.ch/?zoom=13&amp;E=2556339&amp;N=1207073&amp;layers=ch.kantone.cadastralwebmap-farbe,ch.swisstopo.amtliches-strassenverzeichnis,ch.bfs.gebaeude_wohnungs_register,KML||https://tinyurl.com/yy7ya4g9/NE/6487_bdg_erw.kml</t>
  </si>
  <si>
    <t>2556336.000 1207035.000</t>
  </si>
  <si>
    <t>https://map.geo.admin.ch/?zoom=13&amp;E=2556336&amp;N=1207035&amp;layers=ch.kantone.cadastralwebmap-farbe,ch.swisstopo.amtliches-strassenverzeichnis,ch.bfs.gebaeude_wohnungs_register,KML||https://tinyurl.com/yy7ya4g9/NE/6487_bdg_erw.kml</t>
  </si>
  <si>
    <t>2556351.000 1207055.000</t>
  </si>
  <si>
    <t>https://map.geo.admin.ch/?zoom=13&amp;E=2556351&amp;N=1207055&amp;layers=ch.kantone.cadastralwebmap-farbe,ch.swisstopo.amtliches-strassenverzeichnis,ch.bfs.gebaeude_wohnungs_register,KML||https://tinyurl.com/yy7ya4g9/NE/6487_bdg_erw.kml</t>
  </si>
  <si>
    <t>2563340.000 1213608.000</t>
  </si>
  <si>
    <t>https://map.geo.admin.ch/?zoom=13&amp;E=2563340&amp;N=1213608&amp;layers=ch.kantone.cadastralwebmap-farbe,ch.swisstopo.amtliches-strassenverzeichnis,ch.bfs.gebaeude_wohnungs_register,KML||https://tinyurl.com/yy7ya4g9/NE/6487_bdg_erw.kml</t>
  </si>
  <si>
    <t>2563360.000 1213611.000</t>
  </si>
  <si>
    <t>https://map.geo.admin.ch/?zoom=13&amp;E=2563360&amp;N=1213611&amp;layers=ch.kantone.cadastralwebmap-farbe,ch.swisstopo.amtliches-strassenverzeichnis,ch.bfs.gebaeude_wohnungs_register,KML||https://tinyurl.com/yy7ya4g9/NE/6487_bdg_erw.kml</t>
  </si>
  <si>
    <t>2560700.000 1208295.000</t>
  </si>
  <si>
    <t>https://map.geo.admin.ch/?zoom=13&amp;E=2560700&amp;N=1208295&amp;layers=ch.kantone.cadastralwebmap-farbe,ch.swisstopo.amtliches-strassenverzeichnis,ch.bfs.gebaeude_wohnungs_register,KML||https://tinyurl.com/yy7ya4g9/NE/6487_bdg_erw.kml</t>
  </si>
  <si>
    <t>2557139.000 1210229.000</t>
  </si>
  <si>
    <t>https://map.geo.admin.ch/?zoom=13&amp;E=2557139&amp;N=1210229&amp;layers=ch.kantone.cadastralwebmap-farbe,ch.swisstopo.amtliches-strassenverzeichnis,ch.bfs.gebaeude_wohnungs_register,KML||https://tinyurl.com/yy7ya4g9/NE/6487_bdg_erw.kml</t>
  </si>
  <si>
    <t>2563067.199 1211453.974</t>
  </si>
  <si>
    <t>https://map.geo.admin.ch/?zoom=13&amp;E=2563067.199&amp;N=1211453.974&amp;layers=ch.kantone.cadastralwebmap-farbe,ch.swisstopo.amtliches-strassenverzeichnis,ch.bfs.gebaeude_wohnungs_register,KML||https://tinyurl.com/yy7ya4g9/NE/6487_bdg_erw.kml</t>
  </si>
  <si>
    <t>2563071.600 1211411.375</t>
  </si>
  <si>
    <t>https://map.geo.admin.ch/?zoom=13&amp;E=2563071.6&amp;N=1211411.375&amp;layers=ch.kantone.cadastralwebmap-farbe,ch.swisstopo.amtliches-strassenverzeichnis,ch.bfs.gebaeude_wohnungs_register,KML||https://tinyurl.com/yy7ya4g9/NE/6487_bdg_erw.kml</t>
  </si>
  <si>
    <t>2555500.400 1207472.974</t>
  </si>
  <si>
    <t>https://map.geo.admin.ch/?zoom=13&amp;E=2555500.4&amp;N=1207472.974&amp;layers=ch.kantone.cadastralwebmap-farbe,ch.swisstopo.amtliches-strassenverzeichnis,ch.bfs.gebaeude_wohnungs_register,KML||https://tinyurl.com/yy7ya4g9/NE/6487_bdg_erw.kml</t>
  </si>
  <si>
    <t>2552923.027 1206136.915</t>
  </si>
  <si>
    <t>https://map.geo.admin.ch/?zoom=13&amp;E=2552923.027&amp;N=1206136.915&amp;layers=ch.kantone.cadastralwebmap-farbe,ch.swisstopo.amtliches-strassenverzeichnis,ch.bfs.gebaeude_wohnungs_register,KML||https://tinyurl.com/yy7ya4g9/NE/6487_bdg_erw.kml</t>
  </si>
  <si>
    <t>2554843.829 1205812.174</t>
  </si>
  <si>
    <t>https://map.geo.admin.ch/?zoom=13&amp;E=2554843.829&amp;N=1205812.174&amp;layers=ch.kantone.cadastralwebmap-farbe,ch.swisstopo.amtliches-strassenverzeichnis,ch.bfs.gebaeude_wohnungs_register,KML||https://tinyurl.com/yy7ya4g9/NE/6487_bdg_erw.kml</t>
  </si>
  <si>
    <t>2529104.000 1191182.000</t>
  </si>
  <si>
    <t>https://map.geo.admin.ch/?zoom=13&amp;E=2529104&amp;N=1191182&amp;layers=ch.kantone.cadastralwebmap-farbe,ch.swisstopo.amtliches-strassenverzeichnis,ch.bfs.gebaeude_wohnungs_register,KML||https://tinyurl.com/yy7ya4g9/NE/6504_bdg_erw.kml</t>
  </si>
  <si>
    <t>2526915.952 1193866.559</t>
  </si>
  <si>
    <t>https://map.geo.admin.ch/?zoom=13&amp;E=2526915.952&amp;N=1193866.559&amp;layers=ch.kantone.cadastralwebmap-farbe,ch.swisstopo.amtliches-strassenverzeichnis,ch.bfs.gebaeude_wohnungs_register,KML||https://tinyurl.com/yy7ya4g9/NE/6511_bdg_erw.kml</t>
  </si>
  <si>
    <t>2527135.081 1195230.079</t>
  </si>
  <si>
    <t>https://map.geo.admin.ch/?zoom=13&amp;E=2527135.081&amp;N=1195230.079&amp;layers=ch.kantone.cadastralwebmap-farbe,ch.swisstopo.amtliches-strassenverzeichnis,ch.bfs.gebaeude_wohnungs_register,KML||https://tinyurl.com/yy7ya4g9/NE/6511_bdg_erw.kml</t>
  </si>
  <si>
    <t>2526726.677 1195140.213</t>
  </si>
  <si>
    <t>https://map.geo.admin.ch/?zoom=13&amp;E=2526726.677&amp;N=1195140.213&amp;layers=ch.kantone.cadastralwebmap-farbe,ch.swisstopo.amtliches-strassenverzeichnis,ch.bfs.gebaeude_wohnungs_register,KML||https://tinyurl.com/yy7ya4g9/NE/6511_bdg_erw.kml</t>
  </si>
  <si>
    <t>2538683.000 1197833.000</t>
  </si>
  <si>
    <t>https://map.geo.admin.ch/?zoom=13&amp;E=2538683&amp;N=1197833&amp;layers=ch.kantone.cadastralwebmap-farbe,ch.swisstopo.amtliches-strassenverzeichnis,ch.bfs.gebaeude_wohnungs_register,KML||https://tinyurl.com/yy7ya4g9/NE/6512_bdg_erw.kml</t>
  </si>
  <si>
    <t>2545584.000 1200550.000</t>
  </si>
  <si>
    <t>https://map.geo.admin.ch/?zoom=13&amp;E=2545584&amp;N=1200550&amp;layers=ch.kantone.cadastralwebmap-farbe,ch.swisstopo.amtliches-strassenverzeichnis,ch.bfs.gebaeude_wohnungs_register,KML||https://tinyurl.com/yy7ya4g9/NE/6512_bdg_erw.kml</t>
  </si>
  <si>
    <t>2532297.000 1193614.000</t>
  </si>
  <si>
    <t>https://map.geo.admin.ch/?zoom=13&amp;E=2532297&amp;N=1193614&amp;layers=ch.kantone.cadastralwebmap-farbe,ch.swisstopo.amtliches-strassenverzeichnis,ch.bfs.gebaeude_wohnungs_register,KML||https://tinyurl.com/yy7ya4g9/NE/6512_bdg_erw.kml</t>
  </si>
  <si>
    <t>2544134.633 1201178.495</t>
  </si>
  <si>
    <t>https://map.geo.admin.ch/?zoom=13&amp;E=2544134.633&amp;N=1201178.495&amp;layers=ch.kantone.cadastralwebmap-farbe,ch.swisstopo.amtliches-strassenverzeichnis,ch.bfs.gebaeude_wohnungs_register,KML||https://tinyurl.com/yy7ya4g9/NE/6512_bdg_erw.kml</t>
  </si>
  <si>
    <t>31: Aucun bâtiment dans la MO pour l'EGID 504160070</t>
  </si>
  <si>
    <t>31: Aucun bâtiment dans la MO pour l'EGID 190213400</t>
  </si>
  <si>
    <t>31: Aucun bâtiment dans la MO pour l'EGID 192005313&lt;/br&gt;33: Le bâtiment 192005313 has GSTAT '1003 im Bau'</t>
  </si>
  <si>
    <t>31: Aucun bâtiment dans la MO pour l'EGID 192005334&lt;/br&gt;33: Le bâtiment 192005334 has GSTAT '1003 im Bau'</t>
  </si>
  <si>
    <t>31: Aucun bâtiment dans la MO pour l'EGID 192005345&lt;/br&gt;33: Le bâtiment 192005345 has GSTAT '1003 im Bau'</t>
  </si>
  <si>
    <t>31: Aucun bâtiment dans la MO pour l'EGID 192014216&lt;/br&gt;33: Le bâtiment 192014216 has GSTAT '1003 im Bau'</t>
  </si>
  <si>
    <t>31: Aucun bâtiment dans la MO pour l'EGID 2248156</t>
  </si>
  <si>
    <t>31: Aucun bâtiment dans la MO pour l'EGID 502358837</t>
  </si>
  <si>
    <t>31: Aucun bâtiment dans la MO pour l'EGID 191696572&lt;/br&gt;33: Le bâtiment 191696572 has GSTAT '1003 im Bau'</t>
  </si>
  <si>
    <t>31: Aucun bâtiment dans la MO pour l'EGID 191696574</t>
  </si>
  <si>
    <t>31: Aucun bâtiment dans la MO pour l'EGID 191696575</t>
  </si>
  <si>
    <t>31: Aucun bâtiment dans la MO pour l'EGID 191999929</t>
  </si>
  <si>
    <t>31: Aucun bâtiment dans la MO pour l'EGID 191999937</t>
  </si>
  <si>
    <t>31: Aucun bâtiment dans la MO pour l'EGID 504168995</t>
  </si>
  <si>
    <t>31: Aucun bâtiment dans la MO pour l'EGID 504169011</t>
  </si>
  <si>
    <t>31: Aucun bâtiment dans la MO pour l'EGID 504160426</t>
  </si>
  <si>
    <t>35: Obsolète dans le RegBL. Le bâtiment de la MO est déjà lié au bâtiment ayant l'EGID 1461585</t>
  </si>
  <si>
    <t>35: Obsolète dans le RegBL. Le bâtiment de la MO est déjà lié au bâtiment ayant l'EGID 1462335</t>
  </si>
  <si>
    <t>35: Obsolète dans le RegBL. Le bâtiment de la MO est déjà lié au bâtiment ayant l'EGID 1461854</t>
  </si>
  <si>
    <t>35: Obsolète dans le RegBL. Le bâtiment de la MO est déjà lié au bâtiment ayant l'EGID 1462035</t>
  </si>
  <si>
    <t>35: Obsolète dans le RegBL. Le bâtiment de la MO est déjà lié au bâtiment ayant l'EGID 1461641</t>
  </si>
  <si>
    <t>35: Obsolète dans le RegBL. Le bâtiment de la MO est déjà lié au bâtiment ayant l'EGID 3113910</t>
  </si>
  <si>
    <t>35: Obsolète dans le RegBL. Le bâtiment de la MO est déjà lié au bâtiment ayant l'EGID 1462039</t>
  </si>
  <si>
    <t>35: Obsolète dans le RegBL. Le bâtiment de la MO est déjà lié au bâtiment ayant l'EGID 1462291</t>
  </si>
  <si>
    <t>35: Obsolète dans le RegBL. Le bâtiment de la MO est déjà lié au bâtiment ayant l'EGID 191814634</t>
  </si>
  <si>
    <t>35: Obsolète dans le RegBL. Le bâtiment de la MO est déjà lié au bâtiment ayant l'EGID 191811626</t>
  </si>
  <si>
    <t>Les Emposieux</t>
  </si>
  <si>
    <t>CH427757046342</t>
  </si>
  <si>
    <t>582427</t>
  </si>
  <si>
    <t>2560849.500 1205557.125</t>
  </si>
  <si>
    <t>https://map.geo.admin.ch/?zoom=13&amp;E=2560849.5&amp;N=1205557.125&amp;layers=ch.kantone.cadastralwebmap-farbe,ch.swisstopo.amtliches-strassenverzeichnis,ch.bfs.gebaeude_wohnungs_register,KML||https://tinyurl.com/yy7ya4g9/NE/6458_bdg_erw.kml</t>
  </si>
  <si>
    <t>2560526.000 1212756.000</t>
  </si>
  <si>
    <t>https://map.geo.admin.ch/?zoom=13&amp;E=2560526&amp;N=1212756&amp;layers=ch.kantone.cadastralwebmap-farbe,ch.swisstopo.amtliches-strassenverzeichnis,ch.bfs.gebaeude_wohnungs_register,KML||https://tinyurl.com/yy7ya4g9/NE/6487_bdg_erw.kml</t>
  </si>
  <si>
    <t>2533430.000 1195826.000</t>
  </si>
  <si>
    <t>https://map.geo.admin.ch/?zoom=13&amp;E=2533430&amp;N=1195826&amp;layers=ch.kantone.cadastralwebmap-farbe,ch.swisstopo.amtliches-strassenverzeichnis,ch.bfs.gebaeude_wohnungs_register,KML||https://tinyurl.com/yy7ya4g9/NE/6512_bdg_erw.kml</t>
  </si>
  <si>
    <t>2538526.000 1197493.000</t>
  </si>
  <si>
    <t>https://map.geo.admin.ch/?zoom=13&amp;E=2538526&amp;N=1197493&amp;layers=ch.kantone.cadastralwebmap-farbe,ch.swisstopo.amtliches-strassenverzeichnis,ch.bfs.gebaeude_wohnungs_register,KML||https://tinyurl.com/yy7ya4g9/NE/6512_bdg_erw.kml</t>
  </si>
  <si>
    <t>2538535.000 1197487.000</t>
  </si>
  <si>
    <t>https://map.geo.admin.ch/?zoom=13&amp;E=2538535&amp;N=1197487&amp;layers=ch.kantone.cadastralwebmap-farbe,ch.swisstopo.amtliches-strassenverzeichnis,ch.bfs.gebaeude_wohnungs_register,KML||https://tinyurl.com/yy7ya4g9/NE/6512_bdg_erw.kml</t>
  </si>
  <si>
    <t>2538795.000 1197285.000</t>
  </si>
  <si>
    <t>https://map.geo.admin.ch/?zoom=13&amp;E=2538795&amp;N=1197285&amp;layers=ch.kantone.cadastralwebmap-farbe,ch.swisstopo.amtliches-strassenverzeichnis,ch.bfs.gebaeude_wohnungs_register,KML||https://tinyurl.com/yy7ya4g9/NE/6512_bdg_erw.kml</t>
  </si>
  <si>
    <t>2539202.000 1197771.000</t>
  </si>
  <si>
    <t>https://map.geo.admin.ch/?zoom=13&amp;E=2539202&amp;N=1197771&amp;layers=ch.kantone.cadastralwebmap-farbe,ch.swisstopo.amtliches-strassenverzeichnis,ch.bfs.gebaeude_wohnungs_register,KML||https://tinyurl.com/yy7ya4g9/NE/6512_bdg_erw.kml</t>
  </si>
  <si>
    <t>2539220.000 1197782.000</t>
  </si>
  <si>
    <t>https://map.geo.admin.ch/?zoom=13&amp;E=2539220&amp;N=1197782&amp;layers=ch.kantone.cadastralwebmap-farbe,ch.swisstopo.amtliches-strassenverzeichnis,ch.bfs.gebaeude_wohnungs_register,KML||https://tinyurl.com/yy7ya4g9/NE/6512_bdg_erw.kml</t>
  </si>
  <si>
    <t>31: Aucun bâtiment dans la MO pour l'EGID 191985199</t>
  </si>
  <si>
    <t>31: Aucun bâtiment dans la MO pour l'EGID 191985203</t>
  </si>
  <si>
    <t>31: Aucun bâtiment dans la MO pour l'EGID 191985206</t>
  </si>
  <si>
    <t>31: Aucun bâtiment dans la MO pour l'EGID 191985208</t>
  </si>
  <si>
    <t>31: Aucun bâtiment dans la MO pour l'EGID 191985209</t>
  </si>
  <si>
    <t>31: Aucun bâtiment dans la MO pour l'EGID 191985212</t>
  </si>
  <si>
    <t>2554837.000 1199152.000</t>
  </si>
  <si>
    <t>https://map.geo.admin.ch/?zoom=13&amp;E=2554837&amp;N=1199152&amp;layers=ch.kantone.cadastralwebmap-farbe,ch.swisstopo.amtliches-strassenverzeichnis,ch.bfs.gebaeude_wohnungs_register,KML||https://tinyurl.com/yy7ya4g9/NE/6408_bdg_erw.kml</t>
  </si>
  <si>
    <t>2554809.000 1199260.000</t>
  </si>
  <si>
    <t>https://map.geo.admin.ch/?zoom=13&amp;E=2554809&amp;N=1199260&amp;layers=ch.kantone.cadastralwebmap-farbe,ch.swisstopo.amtliches-strassenverzeichnis,ch.bfs.gebaeude_wohnungs_register,KML||https://tinyurl.com/yy7ya4g9/NE/6408_bdg_erw.kml</t>
  </si>
  <si>
    <t>2554911.000 1199308.000</t>
  </si>
  <si>
    <t>https://map.geo.admin.ch/?zoom=13&amp;E=2554911&amp;N=1199308&amp;layers=ch.kantone.cadastralwebmap-farbe,ch.swisstopo.amtliches-strassenverzeichnis,ch.bfs.gebaeude_wohnungs_register,KML||https://tinyurl.com/yy7ya4g9/NE/6408_bdg_erw.kml</t>
  </si>
  <si>
    <t>2555076.000 1199913.000</t>
  </si>
  <si>
    <t>https://map.geo.admin.ch/?zoom=13&amp;E=2555076&amp;N=1199913&amp;layers=ch.kantone.cadastralwebmap-farbe,ch.swisstopo.amtliches-strassenverzeichnis,ch.bfs.gebaeude_wohnungs_register,KML||https://tinyurl.com/yy7ya4g9/NE/6408_bdg_erw.kml</t>
  </si>
  <si>
    <t>2555384.000 1198992.000</t>
  </si>
  <si>
    <t>https://map.geo.admin.ch/?zoom=13&amp;E=2555384&amp;N=1198992&amp;layers=ch.kantone.cadastralwebmap-farbe,ch.swisstopo.amtliches-strassenverzeichnis,ch.bfs.gebaeude_wohnungs_register,KML||https://tinyurl.com/yy7ya4g9/NE/6408_bdg_erw.kml</t>
  </si>
  <si>
    <t>2554849.000 1199280.000</t>
  </si>
  <si>
    <t>https://map.geo.admin.ch/?zoom=13&amp;E=2554849&amp;N=1199280&amp;layers=ch.kantone.cadastralwebmap-farbe,ch.swisstopo.amtliches-strassenverzeichnis,ch.bfs.gebaeude_wohnungs_register,KML||https://tinyurl.com/yy7ya4g9/NE/6408_bdg_erw.kml</t>
  </si>
  <si>
    <t>2554807.000 1199295.000</t>
  </si>
  <si>
    <t>https://map.geo.admin.ch/?zoom=13&amp;E=2554807&amp;N=1199295&amp;layers=ch.kantone.cadastralwebmap-farbe,ch.swisstopo.amtliches-strassenverzeichnis,ch.bfs.gebaeude_wohnungs_register,KML||https://tinyurl.com/yy7ya4g9/NE/6408_bdg_erw.kml</t>
  </si>
  <si>
    <t>2554844.000 1199161.000</t>
  </si>
  <si>
    <t>https://map.geo.admin.ch/?zoom=13&amp;E=2554844&amp;N=1199161&amp;layers=ch.kantone.cadastralwebmap-farbe,ch.swisstopo.amtliches-strassenverzeichnis,ch.bfs.gebaeude_wohnungs_register,KML||https://tinyurl.com/yy7ya4g9/NE/6408_bdg_erw.kml</t>
  </si>
  <si>
    <t>2554885.000 1199339.000</t>
  </si>
  <si>
    <t>https://map.geo.admin.ch/?zoom=13&amp;E=2554885&amp;N=1199339&amp;layers=ch.kantone.cadastralwebmap-farbe,ch.swisstopo.amtliches-strassenverzeichnis,ch.bfs.gebaeude_wohnungs_register,KML||https://tinyurl.com/yy7ya4g9/NE/6408_bdg_erw.kml</t>
  </si>
  <si>
    <t>2554884.000 1199357.000</t>
  </si>
  <si>
    <t>https://map.geo.admin.ch/?zoom=13&amp;E=2554884&amp;N=1199357&amp;layers=ch.kantone.cadastralwebmap-farbe,ch.swisstopo.amtliches-strassenverzeichnis,ch.bfs.gebaeude_wohnungs_register,KML||https://tinyurl.com/yy7ya4g9/NE/6408_bdg_erw.kml</t>
  </si>
  <si>
    <t>2554690.000 1199079.000</t>
  </si>
  <si>
    <t>https://map.geo.admin.ch/?zoom=13&amp;E=2554690&amp;N=1199079&amp;layers=ch.kantone.cadastralwebmap-farbe,ch.swisstopo.amtliches-strassenverzeichnis,ch.bfs.gebaeude_wohnungs_register,KML||https://tinyurl.com/yy7ya4g9/NE/6408_bdg_erw.kml</t>
  </si>
  <si>
    <t>2555450.000 1199018.000</t>
  </si>
  <si>
    <t>https://map.geo.admin.ch/?zoom=13&amp;E=2555450&amp;N=1199018&amp;layers=ch.kantone.cadastralwebmap-farbe,ch.swisstopo.amtliches-strassenverzeichnis,ch.bfs.gebaeude_wohnungs_register,KML||https://tinyurl.com/yy7ya4g9/NE/6408_bdg_erw.kml</t>
  </si>
  <si>
    <t>2554986.000 1199307.000</t>
  </si>
  <si>
    <t>https://map.geo.admin.ch/?zoom=13&amp;E=2554986&amp;N=1199307&amp;layers=ch.kantone.cadastralwebmap-farbe,ch.swisstopo.amtliches-strassenverzeichnis,ch.bfs.gebaeude_wohnungs_register,KML||https://tinyurl.com/yy7ya4g9/NE/6408_bdg_erw.kml</t>
  </si>
  <si>
    <t>2555054.000 1200092.000</t>
  </si>
  <si>
    <t>https://map.geo.admin.ch/?zoom=13&amp;E=2555054&amp;N=1200092&amp;layers=ch.kantone.cadastralwebmap-farbe,ch.swisstopo.amtliches-strassenverzeichnis,ch.bfs.gebaeude_wohnungs_register,KML||https://tinyurl.com/yy7ya4g9/NE/6408_bdg_erw.kml</t>
  </si>
  <si>
    <t>2555074.000 1200064.000</t>
  </si>
  <si>
    <t>https://map.geo.admin.ch/?zoom=13&amp;E=2555074&amp;N=1200064&amp;layers=ch.kantone.cadastralwebmap-farbe,ch.swisstopo.amtliches-strassenverzeichnis,ch.bfs.gebaeude_wohnungs_register,KML||https://tinyurl.com/yy7ya4g9/NE/6408_bdg_erw.kml</t>
  </si>
  <si>
    <t>2555074.000 1199909.000</t>
  </si>
  <si>
    <t>https://map.geo.admin.ch/?zoom=13&amp;E=2555074&amp;N=1199909&amp;layers=ch.kantone.cadastralwebmap-farbe,ch.swisstopo.amtliches-strassenverzeichnis,ch.bfs.gebaeude_wohnungs_register,KML||https://tinyurl.com/yy7ya4g9/NE/6408_bdg_erw.kml</t>
  </si>
  <si>
    <t>2555051.000 1200053.000</t>
  </si>
  <si>
    <t>https://map.geo.admin.ch/?zoom=13&amp;E=2555051&amp;N=1200053&amp;layers=ch.kantone.cadastralwebmap-farbe,ch.swisstopo.amtliches-strassenverzeichnis,ch.bfs.gebaeude_wohnungs_register,KML||https://tinyurl.com/yy7ya4g9/NE/6408_bdg_erw.kml</t>
  </si>
  <si>
    <t>2555055.000 1200081.000</t>
  </si>
  <si>
    <t>https://map.geo.admin.ch/?zoom=13&amp;E=2555055&amp;N=1200081&amp;layers=ch.kantone.cadastralwebmap-farbe,ch.swisstopo.amtliches-strassenverzeichnis,ch.bfs.gebaeude_wohnungs_register,KML||https://tinyurl.com/yy7ya4g9/NE/6408_bdg_erw.kml</t>
  </si>
  <si>
    <t>2555080.000 1200088.000</t>
  </si>
  <si>
    <t>https://map.geo.admin.ch/?zoom=13&amp;E=2555080&amp;N=1200088&amp;layers=ch.kantone.cadastralwebmap-farbe,ch.swisstopo.amtliches-strassenverzeichnis,ch.bfs.gebaeude_wohnungs_register,KML||https://tinyurl.com/yy7ya4g9/NE/6408_bdg_erw.kml</t>
  </si>
  <si>
    <t>2554752.000 1199023.000</t>
  </si>
  <si>
    <t>https://map.geo.admin.ch/?zoom=13&amp;E=2554752&amp;N=1199023&amp;layers=ch.kantone.cadastralwebmap-farbe,ch.swisstopo.amtliches-strassenverzeichnis,ch.bfs.gebaeude_wohnungs_register,KML||https://tinyurl.com/yy7ya4g9/NE/6408_bdg_erw.kml</t>
  </si>
  <si>
    <t>2554698.000 1199083.000</t>
  </si>
  <si>
    <t>https://map.geo.admin.ch/?zoom=13&amp;E=2554698&amp;N=1199083&amp;layers=ch.kantone.cadastralwebmap-farbe,ch.swisstopo.amtliches-strassenverzeichnis,ch.bfs.gebaeude_wohnungs_register,KML||https://tinyurl.com/yy7ya4g9/NE/6408_bdg_erw.kml</t>
  </si>
  <si>
    <t>2555271.000 1199649.000</t>
  </si>
  <si>
    <t>https://map.geo.admin.ch/?zoom=13&amp;E=2555271&amp;N=1199649&amp;layers=ch.kantone.cadastralwebmap-farbe,ch.swisstopo.amtliches-strassenverzeichnis,ch.bfs.gebaeude_wohnungs_register,KML||https://tinyurl.com/yy7ya4g9/NE/6408_bdg_erw.kml</t>
  </si>
  <si>
    <t>2555267.000 1199650.000</t>
  </si>
  <si>
    <t>https://map.geo.admin.ch/?zoom=13&amp;E=2555267&amp;N=1199650&amp;layers=ch.kantone.cadastralwebmap-farbe,ch.swisstopo.amtliches-strassenverzeichnis,ch.bfs.gebaeude_wohnungs_register,KML||https://tinyurl.com/yy7ya4g9/NE/6408_bdg_erw.kml</t>
  </si>
  <si>
    <t>2555262.000 1199651.000</t>
  </si>
  <si>
    <t>https://map.geo.admin.ch/?zoom=13&amp;E=2555262&amp;N=1199651&amp;layers=ch.kantone.cadastralwebmap-farbe,ch.swisstopo.amtliches-strassenverzeichnis,ch.bfs.gebaeude_wohnungs_register,KML||https://tinyurl.com/yy7ya4g9/NE/6408_bdg_erw.kml</t>
  </si>
  <si>
    <t>2555257.000 1199652.000</t>
  </si>
  <si>
    <t>https://map.geo.admin.ch/?zoom=13&amp;E=2555257&amp;N=1199652&amp;layers=ch.kantone.cadastralwebmap-farbe,ch.swisstopo.amtliches-strassenverzeichnis,ch.bfs.gebaeude_wohnungs_register,KML||https://tinyurl.com/yy7ya4g9/NE/6408_bdg_erw.kml</t>
  </si>
  <si>
    <t>2555252.000 1199653.000</t>
  </si>
  <si>
    <t>https://map.geo.admin.ch/?zoom=13&amp;E=2555252&amp;N=1199653&amp;layers=ch.kantone.cadastralwebmap-farbe,ch.swisstopo.amtliches-strassenverzeichnis,ch.bfs.gebaeude_wohnungs_register,KML||https://tinyurl.com/yy7ya4g9/NE/6408_bdg_erw.kml</t>
  </si>
  <si>
    <t>2555247.000 1199654.000</t>
  </si>
  <si>
    <t>https://map.geo.admin.ch/?zoom=13&amp;E=2555247&amp;N=1199654&amp;layers=ch.kantone.cadastralwebmap-farbe,ch.swisstopo.amtliches-strassenverzeichnis,ch.bfs.gebaeude_wohnungs_register,KML||https://tinyurl.com/yy7ya4g9/NE/6408_bdg_erw.kml</t>
  </si>
  <si>
    <t>2555274.000 1199665.000</t>
  </si>
  <si>
    <t>https://map.geo.admin.ch/?zoom=13&amp;E=2555274&amp;N=1199665&amp;layers=ch.kantone.cadastralwebmap-farbe,ch.swisstopo.amtliches-strassenverzeichnis,ch.bfs.gebaeude_wohnungs_register,KML||https://tinyurl.com/yy7ya4g9/NE/6408_bdg_erw.kml</t>
  </si>
  <si>
    <t>2555269.000 1199665.000</t>
  </si>
  <si>
    <t>https://map.geo.admin.ch/?zoom=13&amp;E=2555269&amp;N=1199665&amp;layers=ch.kantone.cadastralwebmap-farbe,ch.swisstopo.amtliches-strassenverzeichnis,ch.bfs.gebaeude_wohnungs_register,KML||https://tinyurl.com/yy7ya4g9/NE/6408_bdg_erw.kml</t>
  </si>
  <si>
    <t>2555263.000 1199666.000</t>
  </si>
  <si>
    <t>https://map.geo.admin.ch/?zoom=13&amp;E=2555263&amp;N=1199666&amp;layers=ch.kantone.cadastralwebmap-farbe,ch.swisstopo.amtliches-strassenverzeichnis,ch.bfs.gebaeude_wohnungs_register,KML||https://tinyurl.com/yy7ya4g9/NE/6408_bdg_erw.kml</t>
  </si>
  <si>
    <t>2555258.000 1199666.000</t>
  </si>
  <si>
    <t>https://map.geo.admin.ch/?zoom=13&amp;E=2555258&amp;N=1199666&amp;layers=ch.kantone.cadastralwebmap-farbe,ch.swisstopo.amtliches-strassenverzeichnis,ch.bfs.gebaeude_wohnungs_register,KML||https://tinyurl.com/yy7ya4g9/NE/6408_bdg_erw.kml</t>
  </si>
  <si>
    <t>2555253.000 1199667.000</t>
  </si>
  <si>
    <t>https://map.geo.admin.ch/?zoom=13&amp;E=2555253&amp;N=1199667&amp;layers=ch.kantone.cadastralwebmap-farbe,ch.swisstopo.amtliches-strassenverzeichnis,ch.bfs.gebaeude_wohnungs_register,KML||https://tinyurl.com/yy7ya4g9/NE/6408_bdg_erw.kml</t>
  </si>
  <si>
    <t>2555248.000 1199668.000</t>
  </si>
  <si>
    <t>https://map.geo.admin.ch/?zoom=13&amp;E=2555248&amp;N=1199668&amp;layers=ch.kantone.cadastralwebmap-farbe,ch.swisstopo.amtliches-strassenverzeichnis,ch.bfs.gebaeude_wohnungs_register,KML||https://tinyurl.com/yy7ya4g9/NE/6408_bdg_erw.kml</t>
  </si>
  <si>
    <t>2555070.000 1200060.000</t>
  </si>
  <si>
    <t>https://map.geo.admin.ch/?zoom=13&amp;E=2555070&amp;N=1200060&amp;layers=ch.kantone.cadastralwebmap-farbe,ch.swisstopo.amtliches-strassenverzeichnis,ch.bfs.gebaeude_wohnungs_register,KML||https://tinyurl.com/yy7ya4g9/NE/6408_bdg_erw.kml</t>
  </si>
  <si>
    <t>2555092.000 1200048.000</t>
  </si>
  <si>
    <t>https://map.geo.admin.ch/?zoom=13&amp;E=2555092&amp;N=1200048&amp;layers=ch.kantone.cadastralwebmap-farbe,ch.swisstopo.amtliches-strassenverzeichnis,ch.bfs.gebaeude_wohnungs_register,KML||https://tinyurl.com/yy7ya4g9/NE/6408_bdg_erw.kml</t>
  </si>
  <si>
    <t>2554463.000 1199630.000</t>
  </si>
  <si>
    <t>https://map.geo.admin.ch/?zoom=13&amp;E=2554463&amp;N=1199630&amp;layers=ch.kantone.cadastralwebmap-farbe,ch.swisstopo.amtliches-strassenverzeichnis,ch.bfs.gebaeude_wohnungs_register,KML||https://tinyurl.com/yy7ya4g9/NE/6408_bdg_erw.kml</t>
  </si>
  <si>
    <t>2555058.000 1200028.000</t>
  </si>
  <si>
    <t>https://map.geo.admin.ch/?zoom=13&amp;E=2555058&amp;N=1200028&amp;layers=ch.kantone.cadastralwebmap-farbe,ch.swisstopo.amtliches-strassenverzeichnis,ch.bfs.gebaeude_wohnungs_register,KML||https://tinyurl.com/yy7ya4g9/NE/6408_bdg_erw.kml</t>
  </si>
  <si>
    <t>2555078.000 1200033.000</t>
  </si>
  <si>
    <t>https://map.geo.admin.ch/?zoom=13&amp;E=2555078&amp;N=1200033&amp;layers=ch.kantone.cadastralwebmap-farbe,ch.swisstopo.amtliches-strassenverzeichnis,ch.bfs.gebaeude_wohnungs_register,KML||https://tinyurl.com/yy7ya4g9/NE/6408_bdg_erw.kml</t>
  </si>
  <si>
    <t>2554363.000 1199712.000</t>
  </si>
  <si>
    <t>https://map.geo.admin.ch/?zoom=13&amp;E=2554363&amp;N=1199712&amp;layers=ch.kantone.cadastralwebmap-farbe,ch.swisstopo.amtliches-strassenverzeichnis,ch.bfs.gebaeude_wohnungs_register,KML||https://tinyurl.com/yy7ya4g9/NE/6408_bdg_erw.kml</t>
  </si>
  <si>
    <t>2554326.000 1199708.000</t>
  </si>
  <si>
    <t>https://map.geo.admin.ch/?zoom=13&amp;E=2554326&amp;N=1199708&amp;layers=ch.kantone.cadastralwebmap-farbe,ch.swisstopo.amtliches-strassenverzeichnis,ch.bfs.gebaeude_wohnungs_register,KML||https://tinyurl.com/yy7ya4g9/NE/6408_bdg_erw.kml</t>
  </si>
  <si>
    <t>2555404.000 1199879.000</t>
  </si>
  <si>
    <t>https://map.geo.admin.ch/?zoom=13&amp;E=2555404&amp;N=1199879&amp;layers=ch.kantone.cadastralwebmap-farbe,ch.swisstopo.amtliches-strassenverzeichnis,ch.bfs.gebaeude_wohnungs_register,KML||https://tinyurl.com/yy7ya4g9/NE/6408_bdg_erw.kml</t>
  </si>
  <si>
    <t>2555395.000 1199890.000</t>
  </si>
  <si>
    <t>https://map.geo.admin.ch/?zoom=13&amp;E=2555395&amp;N=1199890&amp;layers=ch.kantone.cadastralwebmap-farbe,ch.swisstopo.amtliches-strassenverzeichnis,ch.bfs.gebaeude_wohnungs_register,KML||https://tinyurl.com/yy7ya4g9/NE/6408_bdg_erw.kml</t>
  </si>
  <si>
    <t>2552270.000 1198080.000</t>
  </si>
  <si>
    <t>2552265.000 1198067.000</t>
  </si>
  <si>
    <t>2552296.000 1198074.000</t>
  </si>
  <si>
    <t>https://map.geo.admin.ch/?zoom=13&amp;E=2552296&amp;N=1198074&amp;layers=ch.kantone.cadastralwebmap-farbe,ch.swisstopo.amtliches-strassenverzeichnis,ch.bfs.gebaeude_wohnungs_register,KML||https://tinyurl.com/yy7ya4g9/NE/6417_bdg_erw.kml</t>
  </si>
  <si>
    <t>2552290.000 1198062.000</t>
  </si>
  <si>
    <t>https://map.geo.admin.ch/?zoom=13&amp;E=2552290&amp;N=1198062&amp;layers=ch.kantone.cadastralwebmap-farbe,ch.swisstopo.amtliches-strassenverzeichnis,ch.bfs.gebaeude_wohnungs_register,KML||https://tinyurl.com/yy7ya4g9/NE/6417_bdg_erw.kml</t>
  </si>
  <si>
    <t>2552284.000 1198051.000</t>
  </si>
  <si>
    <t>https://map.geo.admin.ch/?zoom=13&amp;E=2552284&amp;N=1198051&amp;layers=ch.kantone.cadastralwebmap-farbe,ch.swisstopo.amtliches-strassenverzeichnis,ch.bfs.gebaeude_wohnungs_register,KML||https://tinyurl.com/yy7ya4g9/NE/6417_bdg_erw.kml</t>
  </si>
  <si>
    <t>2552281.000 1198038.000</t>
  </si>
  <si>
    <t>https://map.geo.admin.ch/?zoom=13&amp;E=2552281&amp;N=1198038&amp;layers=ch.kantone.cadastralwebmap-farbe,ch.swisstopo.amtliches-strassenverzeichnis,ch.bfs.gebaeude_wohnungs_register,KML||https://tinyurl.com/yy7ya4g9/NE/6417_bdg_erw.kml</t>
  </si>
  <si>
    <t>2552276.000 1198025.000</t>
  </si>
  <si>
    <t>https://map.geo.admin.ch/?zoom=13&amp;E=2552276&amp;N=1198025&amp;layers=ch.kantone.cadastralwebmap-farbe,ch.swisstopo.amtliches-strassenverzeichnis,ch.bfs.gebaeude_wohnungs_register,KML||https://tinyurl.com/yy7ya4g9/NE/6417_bdg_erw.kml</t>
  </si>
  <si>
    <t>2547077.298 1207866.079</t>
  </si>
  <si>
    <t>https://map.geo.admin.ch/?zoom=13&amp;E=2547077.298&amp;N=1207866.079&amp;layers=ch.kantone.cadastralwebmap-farbe,ch.swisstopo.amtliches-strassenverzeichnis,ch.bfs.gebaeude_wohnungs_register,KML||https://tinyurl.com/yy7ya4g9/NE/6437_bdg_erw.kml</t>
  </si>
  <si>
    <t>2547075.371 1207862.947</t>
  </si>
  <si>
    <t>https://map.geo.admin.ch/?zoom=13&amp;E=2547075.371&amp;N=1207862.947&amp;layers=ch.kantone.cadastralwebmap-farbe,ch.swisstopo.amtliches-strassenverzeichnis,ch.bfs.gebaeude_wohnungs_register,KML||https://tinyurl.com/yy7ya4g9/NE/6437_bdg_erw.kml</t>
  </si>
  <si>
    <t>2547067.825 1207855.061</t>
  </si>
  <si>
    <t>https://map.geo.admin.ch/?zoom=13&amp;E=2547067.825&amp;N=1207855.061&amp;layers=ch.kantone.cadastralwebmap-farbe,ch.swisstopo.amtliches-strassenverzeichnis,ch.bfs.gebaeude_wohnungs_register,KML||https://tinyurl.com/yy7ya4g9/NE/6437_bdg_erw.kml</t>
  </si>
  <si>
    <t>31: Aucun bâtiment dans la MO pour l'EGID 1464684</t>
  </si>
  <si>
    <t>31: Aucun bâtiment dans la MO pour l'EGID 1464767</t>
  </si>
  <si>
    <t>31: Aucun bâtiment dans la MO pour l'EGID 191815378</t>
  </si>
  <si>
    <t>31: Aucun bâtiment dans la MO pour l'EGID 191815379</t>
  </si>
  <si>
    <t>31: Aucun bâtiment dans la MO pour l'EGID 191815380</t>
  </si>
  <si>
    <t>31: Aucun bâtiment dans la MO pour l'EGID 191815382</t>
  </si>
  <si>
    <t>31: Aucun bâtiment dans la MO pour l'EGID 191815383</t>
  </si>
  <si>
    <t>31: Aucun bâtiment dans la MO pour l'EGID 504161726</t>
  </si>
  <si>
    <t>2553686.008 1203552.168</t>
  </si>
  <si>
    <t>https://map.geo.admin.ch/?zoom=13&amp;E=2553686.008&amp;N=1203552.168&amp;layers=ch.kantone.cadastralwebmap-farbe,ch.swisstopo.amtliches-strassenverzeichnis,ch.bfs.gebaeude_wohnungs_register,KML||https://tinyurl.com/yy7ya4g9/NE/6413_bdg_erw.kml</t>
  </si>
  <si>
    <t>2554983.680 1218457.975</t>
  </si>
  <si>
    <t>https://map.geo.admin.ch/?zoom=13&amp;E=2554983.68&amp;N=1218457.975&amp;layers=ch.kantone.cadastralwebmap-farbe,ch.swisstopo.amtliches-strassenverzeichnis,ch.bfs.gebaeude_wohnungs_register,KML||https://tinyurl.com/yy7ya4g9/NE/6421_bdg_erw.kml</t>
  </si>
  <si>
    <t>2555007.103 1218450.181</t>
  </si>
  <si>
    <t>https://map.geo.admin.ch/?zoom=13&amp;E=2555007.103&amp;N=1218450.181&amp;layers=ch.kantone.cadastralwebmap-farbe,ch.swisstopo.amtliches-strassenverzeichnis,ch.bfs.gebaeude_wohnungs_register,KML||https://tinyurl.com/yy7ya4g9/NE/6421_bdg_erw.kml</t>
  </si>
  <si>
    <t>2555005.551 1218439.420</t>
  </si>
  <si>
    <t>https://map.geo.admin.ch/?zoom=13&amp;E=2555005.551&amp;N=1218439.42&amp;layers=ch.kantone.cadastralwebmap-farbe,ch.swisstopo.amtliches-strassenverzeichnis,ch.bfs.gebaeude_wohnungs_register,KML||https://tinyurl.com/yy7ya4g9/NE/6421_bdg_erw.kml</t>
  </si>
  <si>
    <t>2566580.193 1206259.478</t>
  </si>
  <si>
    <t>https://map.geo.admin.ch/?zoom=13&amp;E=2566580.193&amp;N=1206259.478&amp;layers=ch.kantone.cadastralwebmap-farbe,ch.swisstopo.amtliches-strassenverzeichnis,ch.bfs.gebaeude_wohnungs_register,KML||https://tinyurl.com/yy7ya4g9/NE/6461_bdg_erw.kml</t>
  </si>
  <si>
    <t>62: 3 bâtiments du RegBL (191986203, 191986205, 191986206) à l'intérieur du même polygone de la MO</t>
  </si>
  <si>
    <t>42: la catégorie 1060 n'est pas cohérente avec le topic Objets divers de la MO&lt;/br&gt;62: 3 bâtiments du RegBL (191986203, 191986205, 191986206) à l'intérieur du même polygone de la MO</t>
  </si>
  <si>
    <t>31: Aucun bâtiment dans la MO pour l'EGID 191794631</t>
  </si>
  <si>
    <t>31: Aucun bâtiment dans la MO pour l'EGID 502331483</t>
  </si>
  <si>
    <t>31: Aucun bâtiment dans la MO pour l'EGID 502332398</t>
  </si>
  <si>
    <t>31: Aucun bâtiment dans la MO pour l'EGID 504167233</t>
  </si>
  <si>
    <t>31: Aucun bâtiment dans la MO pour l'EGID 191755258</t>
  </si>
  <si>
    <t>2554923.325 1200525.375</t>
  </si>
  <si>
    <t>https://map.geo.admin.ch/?zoom=13&amp;E=2554923.325&amp;N=1200525.375&amp;layers=ch.kantone.cadastralwebmap-farbe,ch.swisstopo.amtliches-strassenverzeichnis,ch.bfs.gebaeude_wohnungs_register,KML||https://tinyurl.com/yy7ya4g9/NE/6404_bdg_erw.kml</t>
  </si>
  <si>
    <t>https://map.geo.admin.ch/?zoom=13&amp;E=2554669&amp;N=1203436&amp;layers=ch.kantone.cadastralwebmap-farbe,ch.swisstopo.amtliches-strassenverzeichnis,ch.bfs.gebaeude_wohnungs_register,KML||https://tinyurl.com/yy7ya4g9/NE/6413_bdg_erw.kml</t>
  </si>
  <si>
    <t>2552653.750 1211103.125</t>
  </si>
  <si>
    <t>https://map.geo.admin.ch/?zoom=13&amp;E=2552653.75&amp;N=1211103.125&amp;layers=ch.kantone.cadastralwebmap-farbe,ch.swisstopo.amtliches-strassenverzeichnis,ch.bfs.gebaeude_wohnungs_register,KML||https://tinyurl.com/yy7ya4g9/NE/6423_bdg_erw.kml</t>
  </si>
  <si>
    <t>2546915.136 1205287.792</t>
  </si>
  <si>
    <t>https://map.geo.admin.ch/?zoom=13&amp;E=2546915.136&amp;N=1205287.792&amp;layers=ch.kantone.cadastralwebmap-farbe,ch.swisstopo.amtliches-strassenverzeichnis,ch.bfs.gebaeude_wohnungs_register,KML||https://tinyurl.com/yy7ya4g9/NE/6437_bdg_erw.kml</t>
  </si>
  <si>
    <t>2538507.000 1197351.000</t>
  </si>
  <si>
    <t>https://map.geo.admin.ch/?zoom=13&amp;E=2538507&amp;N=1197351&amp;layers=ch.kantone.cadastralwebmap-farbe,ch.swisstopo.amtliches-strassenverzeichnis,ch.bfs.gebaeude_wohnungs_register,KML||https://tinyurl.com/yy7ya4g9/NE/6512_bdg_erw.kml</t>
  </si>
  <si>
    <t>2556616.635 1200377.410</t>
  </si>
  <si>
    <t>2552719.955 1217311.371</t>
  </si>
  <si>
    <t>2554798.284 1218361.793</t>
  </si>
  <si>
    <t>2542289.493 1205535.235</t>
  </si>
  <si>
    <t>2547246.771 1211965.634</t>
  </si>
  <si>
    <t>2559865.648 1204781.766</t>
  </si>
  <si>
    <t>2560376.109 1204709.926</t>
  </si>
  <si>
    <t>2559711.464 1203893.595</t>
  </si>
  <si>
    <t>2556854.578 1203512.270</t>
  </si>
  <si>
    <t>2559473.413 1204545.546</t>
  </si>
  <si>
    <t>2557381.110 1204189.625</t>
  </si>
  <si>
    <t>2555295.781 1207893.669</t>
  </si>
  <si>
    <t>2527370.827 1195298.834</t>
  </si>
  <si>
    <t>2536001.761 1199132.636</t>
  </si>
  <si>
    <t>2545381.937 1200758.614</t>
  </si>
  <si>
    <t>2535129.373 1195211.192</t>
  </si>
  <si>
    <t>2536169.250 1196576.735</t>
  </si>
  <si>
    <t>2540537.742 1201012.038</t>
  </si>
  <si>
    <t>2532378.673 1193658.821</t>
  </si>
  <si>
    <t>2536807.913 1195580.141</t>
  </si>
  <si>
    <t>31: Aucun bâtiment dans la MO pour l'EGID 191783994</t>
  </si>
  <si>
    <t>31: Aucun bâtiment dans la MO pour l'EGID 192019072&lt;/br&gt;33: Le bâtiment 192019072 has GSTAT '1003 im Bau'</t>
  </si>
  <si>
    <t>31: Aucun bâtiment dans la MO pour l'EGID 504170256</t>
  </si>
  <si>
    <t>31: Aucun bâtiment dans la MO pour l'EGID 191811598</t>
  </si>
  <si>
    <t>35: Obsolète dans le RegBL. Le bâtiment de la MO est déjà lié au bâtiment ayant l'EGID 502338272</t>
  </si>
  <si>
    <t>35: Obsolète dans le RegBL. Le bâtiment de la MO est déjà lié au bâtiment ayant l'EGID 1481597</t>
  </si>
  <si>
    <t>2529095.228 1191170.842</t>
  </si>
  <si>
    <t>https://map.geo.admin.ch/?zoom=13&amp;E=2529095.228&amp;N=1191170.842&amp;layers=ch.kantone.cadastralwebmap-farbe,ch.swisstopo.amtliches-strassenverzeichnis,ch.bfs.gebaeude_wohnungs_register,KML||https://tinyurl.com/yy7ya4g9/NE/6504_bdg_erw.kml</t>
  </si>
  <si>
    <t>2563631.989 1213595.556</t>
  </si>
  <si>
    <t>2559859.417 1212301.024</t>
  </si>
  <si>
    <t>2558383.248 1208714.106</t>
  </si>
  <si>
    <t>2556281.044 1206775.594</t>
  </si>
  <si>
    <t>2568689.000 1210487.000</t>
  </si>
  <si>
    <t>https://map.geo.admin.ch/?zoom=13&amp;E=2568689&amp;N=1210487&amp;layers=ch.kantone.cadastralwebmap-farbe,ch.swisstopo.amtliches-strassenverzeichnis,ch.bfs.gebaeude_wohnungs_register,KML||https://tinyurl.com/yy7ya4g9/NE/6452_bdg_erw.kml</t>
  </si>
  <si>
    <t>2568830.000 1210524.625</t>
  </si>
  <si>
    <t>https://map.geo.admin.ch/?zoom=13&amp;E=2568830&amp;N=1210524.625&amp;layers=ch.kantone.cadastralwebmap-farbe,ch.swisstopo.amtliches-strassenverzeichnis,ch.bfs.gebaeude_wohnungs_register,KML||https://tinyurl.com/yy7ya4g9/NE/6452_bdg_erw.kml</t>
  </si>
  <si>
    <t>2559850.750 1204106.375</t>
  </si>
  <si>
    <t>https://map.geo.admin.ch/?zoom=13&amp;E=2559850.75&amp;N=1204106.375&amp;layers=ch.kantone.cadastralwebmap-farbe,ch.swisstopo.amtliches-strassenverzeichnis,ch.bfs.gebaeude_wohnungs_register,KML||https://tinyurl.com/yy7ya4g9/NE/6458_bdg_erw.kml</t>
  </si>
  <si>
    <t>2559212.500 1204227.375</t>
  </si>
  <si>
    <t>https://map.geo.admin.ch/?zoom=13&amp;E=2559212.5&amp;N=1204227.375&amp;layers=ch.kantone.cadastralwebmap-farbe,ch.swisstopo.amtliches-strassenverzeichnis,ch.bfs.gebaeude_wohnungs_register,KML||https://tinyurl.com/yy7ya4g9/NE/6458_bdg_erw.kml</t>
  </si>
  <si>
    <t>31: Aucun bâtiment dans la MO pour l'EGID 191961413&lt;/br&gt;33: Le bâtiment 191961413 has GSTAT '1003 im Bau'</t>
  </si>
  <si>
    <t>31: Aucun bâtiment dans la MO pour l'EGID 192020139&lt;/br&gt;33: Le bâtiment 192020139 has GSTAT '1003 im Bau'</t>
  </si>
  <si>
    <t>31: Aucun bâtiment dans la MO pour l'EGID 192019746&lt;/br&gt;33: Le bâtiment 192019746 has GSTAT '1003 im Bau'</t>
  </si>
  <si>
    <t>31: Aucun bâtiment dans la MO pour l'EGID 192020493</t>
  </si>
  <si>
    <t>2563477.750 1206356.875</t>
  </si>
  <si>
    <t>https://map.geo.admin.ch/?zoom=13&amp;E=2563477.75&amp;N=1206356.875&amp;layers=ch.kantone.cadastralwebmap-farbe,ch.swisstopo.amtliches-strassenverzeichnis,ch.bfs.gebaeude_wohnungs_register,KML||https://tinyurl.com/yy7ya4g9/NE/6458_bdg_erw.kml</t>
  </si>
  <si>
    <t>2559938.045 1203947.085</t>
  </si>
  <si>
    <t>https://map.geo.admin.ch/?zoom=13&amp;E=2559938.045&amp;N=1203947.085&amp;layers=ch.kantone.cadastralwebmap-farbe,ch.swisstopo.amtliches-strassenverzeichnis,ch.bfs.gebaeude_wohnungs_register,KML||https://tinyurl.com/yy7ya4g9/NE/6458_bdg_erw.kml</t>
  </si>
  <si>
    <t>2559940.993 1203948.884</t>
  </si>
  <si>
    <t>https://map.geo.admin.ch/?zoom=13&amp;E=2559940.993&amp;N=1203948.884&amp;layers=ch.kantone.cadastralwebmap-farbe,ch.swisstopo.amtliches-strassenverzeichnis,ch.bfs.gebaeude_wohnungs_register,KML||https://tinyurl.com/yy7ya4g9/NE/6458_bdg_erw.kml</t>
  </si>
  <si>
    <t>62: 2 bâtiments du RegBL (502358532, 502358537) à l'intérieur du même polygone de la MO</t>
  </si>
  <si>
    <t>31: Aucun bâtiment dans la MO pour l'EGID 192021030&lt;/br&gt;33: Le bâtiment 192021030 has GSTAT '1003 im Bau'</t>
  </si>
  <si>
    <t>2532042.877 1201340.311</t>
  </si>
  <si>
    <t>https://map.geo.admin.ch/?zoom=13&amp;E=2532042.877&amp;N=1201340.311&amp;layers=ch.kantone.cadastralwebmap-farbe,ch.swisstopo.amtliches-strassenverzeichnis,ch.bfs.gebaeude_wohnungs_register,KML||https://tinyurl.com/yy7ya4g9/NE/6432_bdg_erw.kml</t>
  </si>
  <si>
    <t>2562252.250 1204996.625</t>
  </si>
  <si>
    <t>https://map.geo.admin.ch/?zoom=13&amp;E=2562252.25&amp;N=1204996.625&amp;layers=ch.kantone.cadastralwebmap-farbe,ch.swisstopo.amtliches-strassenverzeichnis,ch.bfs.gebaeude_wohnungs_register,KML||https://tinyurl.com/yy7ya4g9/NE/6458_bdg_erw.kml</t>
  </si>
  <si>
    <t>2563040.600 1210765.174</t>
  </si>
  <si>
    <t>https://map.geo.admin.ch/?zoom=13&amp;E=2563040.6&amp;N=1210765.174&amp;layers=ch.kantone.cadastralwebmap-farbe,ch.swisstopo.amtliches-strassenverzeichnis,ch.bfs.gebaeude_wohnungs_register,KML||https://tinyurl.com/yy7ya4g9/NE/6487_bdg_erw.kml</t>
  </si>
  <si>
    <t>2534241.000 1193679.000</t>
  </si>
  <si>
    <t>https://map.geo.admin.ch/?zoom=13&amp;E=2534241&amp;N=1193679&amp;layers=ch.kantone.cadastralwebmap-farbe,ch.swisstopo.amtliches-strassenverzeichnis,ch.bfs.gebaeude_wohnungs_register,KML||https://tinyurl.com/yy7ya4g9/NE/6512_bdg_erw.kml</t>
  </si>
  <si>
    <t>31: Aucun bâtiment dans la MO pour l'EGID 504161399</t>
  </si>
  <si>
    <t>31: Aucun bâtiment dans la MO pour l'EGID 191967522&lt;/br&gt;33: Le bâtiment 191967522 has GSTAT '1003 im Bau'</t>
  </si>
  <si>
    <t>31: Aucun bâtiment dans la MO pour l'EGID 191989821</t>
  </si>
  <si>
    <t>35: Obsolète dans le RegBL. Le bâtiment de la MO est déjà lié au bâtiment ayant l'EGID 2248663</t>
  </si>
  <si>
    <t>2547481.987 1204057.740</t>
  </si>
  <si>
    <t>https://map.geo.admin.ch/?zoom=13&amp;E=2547481.987&amp;N=1204057.74&amp;layers=ch.kantone.cadastralwebmap-farbe,ch.swisstopo.amtliches-strassenverzeichnis,ch.bfs.gebaeude_wohnungs_register,KML||https://tinyurl.com/yy7ya4g9/NE/6433_bdg_erw.kml</t>
  </si>
  <si>
    <t>2567537.938 1206510.711</t>
  </si>
  <si>
    <t>https://map.geo.admin.ch/?zoom=13&amp;E=2567537.938&amp;N=1206510.711&amp;layers=ch.kantone.cadastralwebmap-farbe,ch.swisstopo.amtliches-strassenverzeichnis,ch.bfs.gebaeude_wohnungs_register,KML||https://tinyurl.com/yy7ya4g9/NE/6461_bdg_erw.kml</t>
  </si>
  <si>
    <t>31: Aucun bâtiment dans la MO pour l'EGID 191778213</t>
  </si>
  <si>
    <t>31: Aucun bâtiment dans la MO pour l'EGID 504169300</t>
  </si>
  <si>
    <t>2554642.336 1217837.106</t>
  </si>
  <si>
    <t>https://map.geo.admin.ch/?zoom=13&amp;E=2554642.336&amp;N=1217837.106&amp;layers=ch.kantone.cadastralwebmap-farbe,ch.swisstopo.amtliches-strassenverzeichnis,ch.bfs.gebaeude_wohnungs_register,KML||https://tinyurl.com/yy7ya4g9/NE/6421_bdg_erw.kml</t>
  </si>
  <si>
    <t>2554269.520 1217709.050</t>
  </si>
  <si>
    <t>https://map.geo.admin.ch/?zoom=13&amp;E=2554269.52&amp;N=1217709.05&amp;layers=ch.kantone.cadastralwebmap-farbe,ch.swisstopo.amtliches-strassenverzeichnis,ch.bfs.gebaeude_wohnungs_register,KML||https://tinyurl.com/yy7ya4g9/NE/6421_bdg_erw.kml</t>
  </si>
  <si>
    <t>2554019.263 1217948.026</t>
  </si>
  <si>
    <t>31: Aucun bâtiment dans la MO pour l'EGID 502329673</t>
  </si>
  <si>
    <t>31: Aucun bâtiment dans la MO pour l'EGID 502332293</t>
  </si>
  <si>
    <t>2555081.000 1216192.000</t>
  </si>
  <si>
    <t>https://map.geo.admin.ch/?zoom=13&amp;E=2555081&amp;N=1216192&amp;layers=ch.kantone.cadastralwebmap-farbe,ch.swisstopo.amtliches-strassenverzeichnis,ch.bfs.gebaeude_wohnungs_register,KML||https://tinyurl.com/yy7ya4g9/NE/6421_bdg_erw.kml</t>
  </si>
  <si>
    <t>2555093.000 1216213.000</t>
  </si>
  <si>
    <t>https://map.geo.admin.ch/?zoom=13&amp;E=2555093&amp;N=1216213&amp;layers=ch.kantone.cadastralwebmap-farbe,ch.swisstopo.amtliches-strassenverzeichnis,ch.bfs.gebaeude_wohnungs_register,KML||https://tinyurl.com/yy7ya4g9/NE/6421_bdg_erw.kml</t>
  </si>
  <si>
    <t>2555093.000 1216225.000</t>
  </si>
  <si>
    <t>https://map.geo.admin.ch/?zoom=13&amp;E=2555093&amp;N=1216225&amp;layers=ch.kantone.cadastralwebmap-farbe,ch.swisstopo.amtliches-strassenverzeichnis,ch.bfs.gebaeude_wohnungs_register,KML||https://tinyurl.com/yy7ya4g9/NE/6421_bdg_erw.kml</t>
  </si>
  <si>
    <t>2539825.000 1200321.000</t>
  </si>
  <si>
    <t>https://map.geo.admin.ch/?zoom=13&amp;E=2539825&amp;N=1200321&amp;layers=ch.kantone.cadastralwebmap-farbe,ch.swisstopo.amtliches-strassenverzeichnis,ch.bfs.gebaeude_wohnungs_register,KML||https://tinyurl.com/yy7ya4g9/NE/6512_bdg_erw.kml</t>
  </si>
  <si>
    <t>31: Aucun bâtiment dans la MO pour l'EGID 191705178</t>
  </si>
  <si>
    <t>31: Aucun bâtiment dans la MO pour l'EGID 191705183</t>
  </si>
  <si>
    <t>31: Aucun bâtiment dans la MO pour l'EGID 191705186</t>
  </si>
  <si>
    <t>31: Aucun bâtiment dans la MO pour l'EGID 191849915</t>
  </si>
  <si>
    <t>31: Aucun bâtiment dans la MO pour l'EGID 191973583</t>
  </si>
  <si>
    <t>31: Aucun bâtiment dans la MO pour l'EGID 192017653&lt;/br&gt;33: Le bâtiment 192017653 has GSTAT '1003 im Bau'</t>
  </si>
  <si>
    <t>2553481.075 1200906.780</t>
  </si>
  <si>
    <t>https://map.geo.admin.ch/?zoom=13&amp;E=2553481.075&amp;N=1200906.78&amp;layers=ch.kantone.cadastralwebmap-farbe,ch.swisstopo.amtliches-strassenverzeichnis,ch.bfs.gebaeude_wohnungs_register,KML||https://tinyurl.com/yy7ya4g9/NE/6404_bdg_erw.kml</t>
  </si>
  <si>
    <t>2544149.000 1207104.000</t>
  </si>
  <si>
    <t>https://map.geo.admin.ch/?zoom=13&amp;E=2544149&amp;N=1207104&amp;layers=ch.kantone.cadastralwebmap-farbe,ch.swisstopo.amtliches-strassenverzeichnis,ch.bfs.gebaeude_wohnungs_register,KML||https://tinyurl.com/yy7ya4g9/NE/6435_bdg_erw.kml</t>
  </si>
  <si>
    <t>2544163.250 1207107.375</t>
  </si>
  <si>
    <t>https://map.geo.admin.ch/?zoom=13&amp;E=2544163.25&amp;N=1207107.375&amp;layers=ch.kantone.cadastralwebmap-farbe,ch.swisstopo.amtliches-strassenverzeichnis,ch.bfs.gebaeude_wohnungs_register,KML||https://tinyurl.com/yy7ya4g9/NE/6435_bdg_erw.kml</t>
  </si>
  <si>
    <t>2544175.250 1207113.625</t>
  </si>
  <si>
    <t>https://map.geo.admin.ch/?zoom=13&amp;E=2544175.25&amp;N=1207113.625&amp;layers=ch.kantone.cadastralwebmap-farbe,ch.swisstopo.amtliches-strassenverzeichnis,ch.bfs.gebaeude_wohnungs_register,KML||https://tinyurl.com/yy7ya4g9/NE/6435_bdg_erw.kml</t>
  </si>
  <si>
    <t>2544187.500 1207119.875</t>
  </si>
  <si>
    <t>https://map.geo.admin.ch/?zoom=13&amp;E=2544187.5&amp;N=1207119.875&amp;layers=ch.kantone.cadastralwebmap-farbe,ch.swisstopo.amtliches-strassenverzeichnis,ch.bfs.gebaeude_wohnungs_register,KML||https://tinyurl.com/yy7ya4g9/NE/6435_bdg_erw.kml</t>
  </si>
  <si>
    <t>2567435.724 1208177.675</t>
  </si>
  <si>
    <t>https://map.geo.admin.ch/?zoom=13&amp;E=2567435.724&amp;N=1208177.675&amp;layers=ch.kantone.cadastralwebmap-farbe,ch.swisstopo.amtliches-strassenverzeichnis,ch.bfs.gebaeude_wohnungs_register,KML||https://tinyurl.com/yy7ya4g9/NE/6451_bdg_erw.kml</t>
  </si>
  <si>
    <t>2567460.029 1208219.312</t>
  </si>
  <si>
    <t>https://map.geo.admin.ch/?zoom=13&amp;E=2567460.029&amp;N=1208219.312&amp;layers=ch.kantone.cadastralwebmap-farbe,ch.swisstopo.amtliches-strassenverzeichnis,ch.bfs.gebaeude_wohnungs_register,KML||https://tinyurl.com/yy7ya4g9/NE/6451_bdg_erw.kml</t>
  </si>
  <si>
    <t>2567457.520 1208216.449</t>
  </si>
  <si>
    <t>https://map.geo.admin.ch/?zoom=13&amp;E=2567457.52&amp;N=1208216.449&amp;layers=ch.kantone.cadastralwebmap-farbe,ch.swisstopo.amtliches-strassenverzeichnis,ch.bfs.gebaeude_wohnungs_register,KML||https://tinyurl.com/yy7ya4g9/NE/6451_bdg_erw.kml</t>
  </si>
  <si>
    <t>2573031.000 1212388.000</t>
  </si>
  <si>
    <t>https://map.geo.admin.ch/?zoom=13&amp;E=2573031&amp;N=1212388&amp;layers=ch.kantone.cadastralwebmap-farbe,ch.swisstopo.amtliches-strassenverzeichnis,ch.bfs.gebaeude_wohnungs_register,KML||https://tinyurl.com/yy7ya4g9/NE/6455_bdg_erw.kml</t>
  </si>
  <si>
    <t>2560805.000 1212829.000</t>
  </si>
  <si>
    <t>https://map.geo.admin.ch/?zoom=13&amp;E=2560805&amp;N=1212829&amp;layers=ch.kantone.cadastralwebmap-farbe,ch.swisstopo.amtliches-strassenverzeichnis,ch.bfs.gebaeude_wohnungs_register,KML||https://tinyurl.com/yy7ya4g9/NE/6487_bdg_erw.kml</t>
  </si>
  <si>
    <t>31: Aucun bâtiment dans la MO pour l'EGID 502338495</t>
  </si>
  <si>
    <t>31: Aucun bâtiment dans la MO pour l'EGID 192024483&lt;/br&gt;33: Le bâtiment 192024483 has GSTAT '1003 im Bau'</t>
  </si>
  <si>
    <t>31: Aucun bâtiment dans la MO pour l'EGID 192024484&lt;/br&gt;33: Le bâtiment 192024484 has GSTAT '1003 im Bau'</t>
  </si>
  <si>
    <t>31: Aucun bâtiment dans la MO pour l'EGID 192024485&lt;/br&gt;33: Le bâtiment 192024485 has GSTAT '1003 im Bau'</t>
  </si>
  <si>
    <t>31: Aucun bâtiment dans la MO pour l'EGID 502353517</t>
  </si>
  <si>
    <t>31: Aucun bâtiment dans la MO pour l'EGID 192023990&lt;/br&gt;33: Le bâtiment 192023990 has GSTAT '1003 im Bau'</t>
  </si>
  <si>
    <t>31: Aucun bâtiment dans la MO pour l'EGID 192024366</t>
  </si>
  <si>
    <t>2573034.750 1212380.875</t>
  </si>
  <si>
    <t>https://map.geo.admin.ch/?zoom=13&amp;E=2573034.75&amp;N=1212380.875&amp;layers=ch.kantone.cadastralwebmap-farbe,ch.swisstopo.amtliches-strassenverzeichnis,ch.bfs.gebaeude_wohnungs_register,KML||https://tinyurl.com/yy7ya4g9/NE/6455_bdg_erw.kml</t>
  </si>
  <si>
    <t>2532128.776 1202464.217</t>
  </si>
  <si>
    <t>https://map.geo.admin.ch/?zoom=13&amp;E=2532128.776&amp;N=1202464.217&amp;layers=ch.kantone.cadastralwebmap-farbe,ch.swisstopo.amtliches-strassenverzeichnis,ch.bfs.gebaeude_wohnungs_register,KML||https://tinyurl.com/yy7ya4g9/NE/6432_bdg_erw.kml</t>
  </si>
  <si>
    <t>2559387.972 1204917.216</t>
  </si>
  <si>
    <t>https://map.geo.admin.ch/?zoom=13&amp;E=2559387.972&amp;N=1204917.216&amp;layers=ch.kantone.cadastralwebmap-farbe,ch.swisstopo.amtliches-strassenverzeichnis,ch.bfs.gebaeude_wohnungs_register,KML||https://tinyurl.com/yy7ya4g9/NE/6458_bdg_erw.kml</t>
  </si>
  <si>
    <t>31: Aucun bâtiment dans la MO pour l'EGID 504161360</t>
  </si>
  <si>
    <t>31: Aucun bâtiment dans la MO pour l'EGID 502358959</t>
  </si>
  <si>
    <t>223</t>
  </si>
  <si>
    <t>Mobilhome 223</t>
  </si>
  <si>
    <t>2555658.964 1201825.868</t>
  </si>
  <si>
    <t>https://map.geo.admin.ch/?zoom=13&amp;E=2555658.964&amp;N=1201825.868&amp;layers=ch.kantone.cadastralwebmap-farbe,ch.swisstopo.amtliches-strassenverzeichnis,ch.bfs.gebaeude_wohnungs_register,KML||https://tinyurl.com/yy7ya4g9/NE/6416_bdg_erw.kml</t>
  </si>
  <si>
    <t>2547642.000 1192086.000</t>
  </si>
  <si>
    <t>https://map.geo.admin.ch/?zoom=13&amp;E=2547642&amp;N=1192086&amp;layers=ch.kantone.cadastralwebmap-farbe,ch.swisstopo.amtliches-strassenverzeichnis,ch.bfs.gebaeude_wohnungs_register,KML||https://tinyurl.com/yy7ya4g9/NE/6417_bdg_erw.kml</t>
  </si>
  <si>
    <t>2546381.422 1205232.736</t>
  </si>
  <si>
    <t>https://map.geo.admin.ch/?zoom=13&amp;E=2546381.422&amp;N=1205232.736&amp;layers=ch.kantone.cadastralwebmap-farbe,ch.swisstopo.amtliches-strassenverzeichnis,ch.bfs.gebaeude_wohnungs_register,KML||https://tinyurl.com/yy7ya4g9/NE/6437_bdg_erw.kml</t>
  </si>
  <si>
    <t>2546386.071 1205236.415</t>
  </si>
  <si>
    <t>https://map.geo.admin.ch/?zoom=13&amp;E=2546386.071&amp;N=1205236.415&amp;layers=ch.kantone.cadastralwebmap-farbe,ch.swisstopo.amtliches-strassenverzeichnis,ch.bfs.gebaeude_wohnungs_register,KML||https://tinyurl.com/yy7ya4g9/NE/6437_bdg_erw.kml</t>
  </si>
  <si>
    <t>2560724.146 1212770.093</t>
  </si>
  <si>
    <t>https://map.geo.admin.ch/?zoom=13&amp;E=2560724.146&amp;N=1212770.093&amp;layers=ch.kantone.cadastralwebmap-farbe,ch.swisstopo.amtliches-strassenverzeichnis,ch.bfs.gebaeude_wohnungs_register,KML||https://tinyurl.com/yy7ya4g9/NE/6487_bdg_erw.kml</t>
  </si>
  <si>
    <t>2558327.098 1208714.493</t>
  </si>
  <si>
    <t>https://map.geo.admin.ch/?zoom=13&amp;E=2558327.098&amp;N=1208714.493&amp;layers=ch.kantone.cadastralwebmap-farbe,ch.swisstopo.amtliches-strassenverzeichnis,ch.bfs.gebaeude_wohnungs_register,KML||https://tinyurl.com/yy7ya4g9/NE/6487_bdg_erw.kml</t>
  </si>
  <si>
    <t>2557874.489 1215637.286</t>
  </si>
  <si>
    <t>https://map.geo.admin.ch/?zoom=13&amp;E=2557874.489&amp;N=1215637.286&amp;layers=ch.kantone.cadastralwebmap-farbe,ch.swisstopo.amtliches-strassenverzeichnis,ch.bfs.gebaeude_wohnungs_register,KML||https://tinyurl.com/yy7ya4g9/NE/6487_bdg_erw.kml</t>
  </si>
  <si>
    <t>31: Aucun bâtiment dans la MO pour l'EGID 502337526</t>
  </si>
  <si>
    <t>31: Aucun bâtiment dans la MO pour l'EGID 191950518</t>
  </si>
  <si>
    <t>31: Aucun bâtiment dans la MO pour l'EGID 504161834</t>
  </si>
  <si>
    <t>31: Aucun bâtiment dans la MO pour l'EGID 504170257</t>
  </si>
  <si>
    <t>31: Aucun bâtiment dans la MO pour l'EGID 504180912</t>
  </si>
  <si>
    <t>2556997.993 1213407.459</t>
  </si>
  <si>
    <t>https://map.geo.admin.ch/?zoom=13&amp;E=2556997.993&amp;N=1213407.459&amp;layers=ch.kantone.cadastralwebmap-farbe,ch.swisstopo.amtliches-strassenverzeichnis,ch.bfs.gebaeude_wohnungs_register,KML||https://tinyurl.com/yy7ya4g9/NE/6487_bdg_erw.kml</t>
  </si>
  <si>
    <t>2557000.536 1213413.330</t>
  </si>
  <si>
    <t>https://map.geo.admin.ch/?zoom=13&amp;E=2557000.536&amp;N=1213413.33&amp;layers=ch.kantone.cadastralwebmap-farbe,ch.swisstopo.amtliches-strassenverzeichnis,ch.bfs.gebaeude_wohnungs_register,KML||https://tinyurl.com/yy7ya4g9/NE/6487_bdg_erw.kml</t>
  </si>
  <si>
    <t>2556603.859 1213696.638</t>
  </si>
  <si>
    <t>https://map.geo.admin.ch/?zoom=13&amp;E=2556603.859&amp;N=1213696.638&amp;layers=ch.kantone.cadastralwebmap-farbe,ch.swisstopo.amtliches-strassenverzeichnis,ch.bfs.gebaeude_wohnungs_register,KML||https://tinyurl.com/yy7ya4g9/NE/6487_bdg_erw.kml</t>
  </si>
  <si>
    <t>2556780.495 1213978.007</t>
  </si>
  <si>
    <t>https://map.geo.admin.ch/?zoom=13&amp;E=2556780.495&amp;N=1213978.007&amp;layers=ch.kantone.cadastralwebmap-farbe,ch.swisstopo.amtliches-strassenverzeichnis,ch.bfs.gebaeude_wohnungs_register,KML||https://tinyurl.com/yy7ya4g9/NE/6487_bdg_erw.kml</t>
  </si>
  <si>
    <t>31: Aucun bâtiment dans la MO pour l'EGID 504181593</t>
  </si>
  <si>
    <t>31: Aucun bâtiment dans la MO pour l'EGID 504181594</t>
  </si>
  <si>
    <t>31: Aucun bâtiment dans la MO pour l'EGID 504181697</t>
  </si>
  <si>
    <t>31: Aucun bâtiment dans la MO pour l'EGID 504181724</t>
  </si>
  <si>
    <t>2549077.000 1193827.000</t>
  </si>
  <si>
    <t>https://map.geo.admin.ch/?zoom=13&amp;E=2549077&amp;N=1193827&amp;layers=ch.kantone.cadastralwebmap-farbe,ch.swisstopo.amtliches-strassenverzeichnis,ch.bfs.gebaeude_wohnungs_register,KML||https://tinyurl.com/yy7ya4g9/NE/6417_bdg_erw.kml</t>
  </si>
  <si>
    <t>2549067.500 1193836.625</t>
  </si>
  <si>
    <t>https://map.geo.admin.ch/?zoom=13&amp;E=2549067.5&amp;N=1193836.625&amp;layers=ch.kantone.cadastralwebmap-farbe,ch.swisstopo.amtliches-strassenverzeichnis,ch.bfs.gebaeude_wohnungs_register,KML||https://tinyurl.com/yy7ya4g9/NE/6417_bdg_erw.kml</t>
  </si>
  <si>
    <t>2549122.500 1193864.875</t>
  </si>
  <si>
    <t>https://map.geo.admin.ch/?zoom=13&amp;E=2549122.5&amp;N=1193864.875&amp;layers=ch.kantone.cadastralwebmap-farbe,ch.swisstopo.amtliches-strassenverzeichnis,ch.bfs.gebaeude_wohnungs_register,KML||https://tinyurl.com/yy7ya4g9/NE/6417_bdg_erw.kml</t>
  </si>
  <si>
    <t>2549105.250 1193878.375</t>
  </si>
  <si>
    <t>https://map.geo.admin.ch/?zoom=13&amp;E=2549105.25&amp;N=1193878.375&amp;layers=ch.kantone.cadastralwebmap-farbe,ch.swisstopo.amtliches-strassenverzeichnis,ch.bfs.gebaeude_wohnungs_register,KML||https://tinyurl.com/yy7ya4g9/NE/6417_bdg_erw.kml</t>
  </si>
  <si>
    <t>31: Aucun bâtiment dans la MO pour l'EGID 192028130&lt;/br&gt;33: Le bâtiment 192028130 has GSTAT '1003 im Bau'</t>
  </si>
  <si>
    <t>31: Aucun bâtiment dans la MO pour l'EGID 192028146&lt;/br&gt;33: Le bâtiment 192028146 has GSTAT '1003 im Bau'</t>
  </si>
  <si>
    <t>31: Aucun bâtiment dans la MO pour l'EGID 192028150&lt;/br&gt;33: Le bâtiment 192028150 has GSTAT '1003 im Bau'</t>
  </si>
  <si>
    <t>31: Aucun bâtiment dans la MO pour l'EGID 192028152&lt;/br&gt;33: Le bâtiment 192028152 has GSTAT '1003 im Bau'</t>
  </si>
  <si>
    <t>2547439.000 1193325.000</t>
  </si>
  <si>
    <t>https://map.geo.admin.ch/?zoom=13&amp;E=2547439&amp;N=1193325&amp;layers=ch.kantone.cadastralwebmap-farbe,ch.swisstopo.amtliches-strassenverzeichnis,ch.bfs.gebaeude_wohnungs_register,KML||https://tinyurl.com/yy7ya4g9/NE/6417_bdg_erw.kml</t>
  </si>
  <si>
    <t>2568816.000 1210555.625</t>
  </si>
  <si>
    <t>https://map.geo.admin.ch/?zoom=13&amp;E=2568816&amp;N=1210555.625&amp;layers=ch.kantone.cadastralwebmap-farbe,ch.swisstopo.amtliches-strassenverzeichnis,ch.bfs.gebaeude_wohnungs_register,KML||https://tinyurl.com/yy7ya4g9/NE/6452_bdg_erw.kml</t>
  </si>
  <si>
    <t>31: Aucun bâtiment dans la MO pour l'EGID 191980682</t>
  </si>
  <si>
    <t>31: Aucun bâtiment dans la MO pour l'EGID 192028261&lt;/br&gt;33: Le bâtiment 192028261 has GSTAT '1003 im Bau'</t>
  </si>
  <si>
    <t>2554281.476 1218522.596</t>
  </si>
  <si>
    <t>https://map.geo.admin.ch/?zoom=13&amp;E=2554281.476&amp;N=1218522.596&amp;layers=ch.kantone.cadastralwebmap-farbe,ch.swisstopo.amtliches-strassenverzeichnis,ch.bfs.gebaeude_wohnungs_register,KML||https://tinyurl.com/yy7ya4g9/NE/6421_bdg_erw.kml</t>
  </si>
  <si>
    <t>2556777.000 1203574.000</t>
  </si>
  <si>
    <t>https://map.geo.admin.ch/?zoom=13&amp;E=2556777&amp;N=1203574&amp;layers=ch.kantone.cadastralwebmap-farbe,ch.swisstopo.amtliches-strassenverzeichnis,ch.bfs.gebaeude_wohnungs_register,KML||https://tinyurl.com/yy7ya4g9/NE/6458_bdg_erw.kml</t>
  </si>
  <si>
    <t>2558893.000 1204139.000</t>
  </si>
  <si>
    <t>https://map.geo.admin.ch/?zoom=13&amp;E=2558893&amp;N=1204139&amp;layers=ch.kantone.cadastralwebmap-farbe,ch.swisstopo.amtliches-strassenverzeichnis,ch.bfs.gebaeude_wohnungs_register,KML||https://tinyurl.com/yy7ya4g9/NE/6458_bdg_erw.kml</t>
  </si>
  <si>
    <t>2563307.760 1208646.873</t>
  </si>
  <si>
    <t>https://map.geo.admin.ch/?zoom=13&amp;E=2563307.76&amp;N=1208646.873&amp;layers=ch.kantone.cadastralwebmap-farbe,ch.swisstopo.amtliches-strassenverzeichnis,ch.bfs.gebaeude_wohnungs_register,KML||https://tinyurl.com/yy7ya4g9/NE/6458_bdg_erw.kml</t>
  </si>
  <si>
    <t>2563070.352 1208432.729</t>
  </si>
  <si>
    <t>https://map.geo.admin.ch/?zoom=13&amp;E=2563070.352&amp;N=1208432.729&amp;layers=ch.kantone.cadastralwebmap-farbe,ch.swisstopo.amtliches-strassenverzeichnis,ch.bfs.gebaeude_wohnungs_register,KML||https://tinyurl.com/yy7ya4g9/NE/6458_bdg_erw.kml</t>
  </si>
  <si>
    <t>2555877.224 1207656.208</t>
  </si>
  <si>
    <t>https://map.geo.admin.ch/?zoom=13&amp;E=2555877.224&amp;N=1207656.208&amp;layers=ch.kantone.cadastralwebmap-farbe,ch.swisstopo.amtliches-strassenverzeichnis,ch.bfs.gebaeude_wohnungs_register,KML||https://tinyurl.com/yy7ya4g9/NE/6487_bdg_erw.kml</t>
  </si>
  <si>
    <t>2545933.716 1200256.705</t>
  </si>
  <si>
    <t>https://map.geo.admin.ch/?zoom=13&amp;E=2545933.716&amp;N=1200256.705&amp;layers=ch.kantone.cadastralwebmap-farbe,ch.swisstopo.amtliches-strassenverzeichnis,ch.bfs.gebaeude_wohnungs_register,KML||https://tinyurl.com/yy7ya4g9/NE/6512_bdg_erw.kml</t>
  </si>
  <si>
    <t>2545933.513 1200253.019</t>
  </si>
  <si>
    <t>https://map.geo.admin.ch/?zoom=13&amp;E=2545933.513&amp;N=1200253.019&amp;layers=ch.kantone.cadastralwebmap-farbe,ch.swisstopo.amtliches-strassenverzeichnis,ch.bfs.gebaeude_wohnungs_register,KML||https://tinyurl.com/yy7ya4g9/NE/6512_bdg_erw.kml</t>
  </si>
  <si>
    <t>2571615.449 1211174.705</t>
  </si>
  <si>
    <t>31: Aucun bâtiment dans la MO pour l'EGID 502329877</t>
  </si>
  <si>
    <t>31: Aucun bâtiment dans la MO pour l'EGID 192029079&lt;/br&gt;33: Le bâtiment 192029079 has GSTAT '1003 im Bau'</t>
  </si>
  <si>
    <t>31: Aucun bâtiment dans la MO pour l'EGID 192029082&lt;/br&gt;33: Le bâtiment 192029082 has GSTAT '1003 im Bau'</t>
  </si>
  <si>
    <t>31: Aucun bâtiment dans la MO pour l'EGID 192029084&lt;/br&gt;33: Le bâtiment 192029084 has GSTAT '1003 im Bau'</t>
  </si>
  <si>
    <t>31: Aucun bâtiment dans la MO pour l'EGID 192029085&lt;/br&gt;33: Le bâtiment 192029085 has GSTAT '1003 im Bau'</t>
  </si>
  <si>
    <t>31: Aucun bâtiment dans la MO pour l'EGID 192029108&lt;/br&gt;33: Le bâtiment 192029108 has GSTAT '1003 im Bau'</t>
  </si>
  <si>
    <t>31: Aucun bâtiment dans la MO pour l'EGID 502359871</t>
  </si>
  <si>
    <t>31: Aucun bâtiment dans la MO pour l'EGID 502359918</t>
  </si>
  <si>
    <t>31: Aucun bâtiment dans la MO pour l'EGID 504181367</t>
  </si>
  <si>
    <t>31: Aucun bâtiment dans la MO pour l'EGID 504170971</t>
  </si>
  <si>
    <t>31: Aucun bâtiment dans la MO pour l'EGID 504170972</t>
  </si>
  <si>
    <t>1.4</t>
  </si>
  <si>
    <t>CH930877680777</t>
  </si>
  <si>
    <t>282113</t>
  </si>
  <si>
    <t>2568799.000 1210492.000</t>
  </si>
  <si>
    <t>https://map.geo.admin.ch/?zoom=13&amp;E=2568799&amp;N=1210492&amp;layers=ch.kantone.cadastralwebmap-farbe,ch.swisstopo.amtliches-strassenverzeichnis,ch.bfs.gebaeude_wohnungs_register,KML||https://tinyurl.com/yy7ya4g9/NE/6452_bdg_erw.kml</t>
  </si>
  <si>
    <t>31: Aucun bâtiment dans la MO pour l'EGID 191798694</t>
  </si>
  <si>
    <t>2567926.146 1209668.104</t>
  </si>
  <si>
    <t>https://map.geo.admin.ch/?zoom=13&amp;E=2567926.146&amp;N=1209668.104&amp;layers=ch.kantone.cadastralwebmap-farbe,ch.swisstopo.amtliches-strassenverzeichnis,ch.bfs.gebaeude_wohnungs_register,KML||https://tinyurl.com/yy7ya4g9/NE/6451_bdg_erw.kml</t>
  </si>
  <si>
    <t>2571523.819 1211533.344</t>
  </si>
  <si>
    <t>2571526.674 1211533.286</t>
  </si>
  <si>
    <t>2563824.985 1206359.048</t>
  </si>
  <si>
    <t>https://map.geo.admin.ch/?zoom=13&amp;E=2563824.985&amp;N=1206359.048&amp;layers=ch.kantone.cadastralwebmap-farbe,ch.swisstopo.amtliches-strassenverzeichnis,ch.bfs.gebaeude_wohnungs_register,KML||https://tinyurl.com/yy7ya4g9/NE/6458_bdg_erw.kml</t>
  </si>
  <si>
    <t>2563886.066 1206944.507</t>
  </si>
  <si>
    <t>https://map.geo.admin.ch/?zoom=13&amp;E=2563886.066&amp;N=1206944.507&amp;layers=ch.kantone.cadastralwebmap-farbe,ch.swisstopo.amtliches-strassenverzeichnis,ch.bfs.gebaeude_wohnungs_register,KML||https://tinyurl.com/yy7ya4g9/NE/6458_bdg_erw.kml</t>
  </si>
  <si>
    <t>2563881.401 1206957.226</t>
  </si>
  <si>
    <t>https://map.geo.admin.ch/?zoom=13&amp;E=2563881.401&amp;N=1206957.226&amp;layers=ch.kantone.cadastralwebmap-farbe,ch.swisstopo.amtliches-strassenverzeichnis,ch.bfs.gebaeude_wohnungs_register,KML||https://tinyurl.com/yy7ya4g9/NE/6458_bdg_erw.kml</t>
  </si>
  <si>
    <t>2565543.501 1207307.370</t>
  </si>
  <si>
    <t>https://map.geo.admin.ch/?zoom=13&amp;E=2565543.501&amp;N=1207307.37&amp;layers=ch.kantone.cadastralwebmap-farbe,ch.swisstopo.amtliches-strassenverzeichnis,ch.bfs.gebaeude_wohnungs_register,KML||https://tinyurl.com/yy7ya4g9/NE/6459_bdg_erw.kml</t>
  </si>
  <si>
    <t>2566896.173 1206407.858</t>
  </si>
  <si>
    <t>https://map.geo.admin.ch/?zoom=13&amp;E=2566896.173&amp;N=1206407.858&amp;layers=ch.kantone.cadastralwebmap-farbe,ch.swisstopo.amtliches-strassenverzeichnis,ch.bfs.gebaeude_wohnungs_register,KML||https://tinyurl.com/yy7ya4g9/NE/6461_bdg_erw.kml</t>
  </si>
  <si>
    <t>2563417.416 1209134.891</t>
  </si>
  <si>
    <t>https://map.geo.admin.ch/?zoom=13&amp;E=2563417.416&amp;N=1209134.891&amp;layers=ch.kantone.cadastralwebmap-farbe,ch.swisstopo.amtliches-strassenverzeichnis,ch.bfs.gebaeude_wohnungs_register,KML||https://tinyurl.com/yy7ya4g9/NE/6487_bdg_erw.kml</t>
  </si>
  <si>
    <t>2539352.000 1197673.000</t>
  </si>
  <si>
    <t>https://map.geo.admin.ch/?zoom=13&amp;E=2539352&amp;N=1197673&amp;layers=ch.kantone.cadastralwebmap-farbe,ch.swisstopo.amtliches-strassenverzeichnis,ch.bfs.gebaeude_wohnungs_register,KML||https://tinyurl.com/yy7ya4g9/NE/6512_bdg_erw.kml</t>
  </si>
  <si>
    <t>2534763.000 1194403.000</t>
  </si>
  <si>
    <t>https://map.geo.admin.ch/?zoom=13&amp;E=2534763&amp;N=1194403&amp;layers=ch.kantone.cadastralwebmap-farbe,ch.swisstopo.amtliches-strassenverzeichnis,ch.bfs.gebaeude_wohnungs_register,KML||https://tinyurl.com/yy7ya4g9/NE/6512_bdg_erw.kml</t>
  </si>
  <si>
    <t>2541265.231 1198711.726</t>
  </si>
  <si>
    <t>https://map.geo.admin.ch/?zoom=13&amp;E=2541265.231&amp;N=1198711.726&amp;layers=ch.kantone.cadastralwebmap-farbe,ch.swisstopo.amtliches-strassenverzeichnis,ch.bfs.gebaeude_wohnungs_register,KML||https://tinyurl.com/yy7ya4g9/NE/6512_bdg_erw.kml</t>
  </si>
  <si>
    <t>2530142.895 1196673.605</t>
  </si>
  <si>
    <t>https://map.geo.admin.ch/?zoom=13&amp;E=2530142.895&amp;N=1196673.605&amp;layers=ch.kantone.cadastralwebmap-farbe,ch.swisstopo.amtliches-strassenverzeichnis,ch.bfs.gebaeude_wohnungs_register,KML||https://tinyurl.com/yy7ya4g9/NE/6512_bdg_erw.kml</t>
  </si>
  <si>
    <t>2539316.694 1197708.502</t>
  </si>
  <si>
    <t>https://map.geo.admin.ch/?zoom=13&amp;E=2539316.694&amp;N=1197708.502&amp;layers=ch.kantone.cadastralwebmap-farbe,ch.swisstopo.amtliches-strassenverzeichnis,ch.bfs.gebaeude_wohnungs_register,KML||https://tinyurl.com/yy7ya4g9/NE/6512_bdg_erw.kml</t>
  </si>
  <si>
    <t>2563873.347 1206946.381</t>
  </si>
  <si>
    <t>62: 2 bâtiments du RegBL (191965288, 502358996) à l'intérieur du même polygone de la MO</t>
  </si>
  <si>
    <t>31: Aucun bâtiment dans la MO pour l'EGID 502353553</t>
  </si>
  <si>
    <t>31: Aucun bâtiment dans la MO pour l'EGID 191727653</t>
  </si>
  <si>
    <t>31: Aucun bâtiment dans la MO pour l'EGID 502358994</t>
  </si>
  <si>
    <t>31: Aucun bâtiment dans la MO pour l'EGID 504166596</t>
  </si>
  <si>
    <t>31: Aucun bâtiment dans la MO pour l'EGID 502366216</t>
  </si>
  <si>
    <t>31: Aucun bâtiment dans la MO pour l'EGID 504182837</t>
  </si>
  <si>
    <t>31: Aucun bâtiment dans la MO pour l'EGID 191675942</t>
  </si>
  <si>
    <t>31: Aucun bâtiment dans la MO pour l'EGID 191982194</t>
  </si>
  <si>
    <t>31: Aucun bâtiment dans la MO pour l'EGID 504170753</t>
  </si>
  <si>
    <t>31: Aucun bâtiment dans la MO pour l'EGID 504171415</t>
  </si>
  <si>
    <t>35: Obsolète dans le RegBL. Le bâtiment de la MO est déjà lié au bâtiment ayant l'EGID 191710473</t>
  </si>
  <si>
    <t>Cernil-Chollet</t>
  </si>
  <si>
    <t>2.1</t>
  </si>
  <si>
    <t>Les Vieux-Prés</t>
  </si>
  <si>
    <t>CH974678089769</t>
  </si>
  <si>
    <t>382598</t>
  </si>
  <si>
    <t>CH181097467893</t>
  </si>
  <si>
    <t>1017</t>
  </si>
  <si>
    <t>Grande Motte</t>
  </si>
  <si>
    <t>1.6</t>
  </si>
  <si>
    <t>Les Geneveys-sur-Coffrane</t>
  </si>
  <si>
    <t>CH699779144614</t>
  </si>
  <si>
    <t>51964</t>
  </si>
  <si>
    <t>CH667997461432</t>
  </si>
  <si>
    <t>1024</t>
  </si>
  <si>
    <t>La Grande Sagneule</t>
  </si>
  <si>
    <t>1.3</t>
  </si>
  <si>
    <t>CH844697792435</t>
  </si>
  <si>
    <t>475</t>
  </si>
  <si>
    <t>52475</t>
  </si>
  <si>
    <t>La Joux-du-Plâne</t>
  </si>
  <si>
    <t>20.1</t>
  </si>
  <si>
    <t>Le Pâquier NE</t>
  </si>
  <si>
    <t>CH982797467841</t>
  </si>
  <si>
    <t>2300</t>
  </si>
  <si>
    <t>Scierie</t>
  </si>
  <si>
    <t>CH999778274676</t>
  </si>
  <si>
    <t>2301</t>
  </si>
  <si>
    <t>7</t>
  </si>
  <si>
    <t>Exploitation agricole</t>
  </si>
  <si>
    <t>CH399778164622</t>
  </si>
  <si>
    <t>2195</t>
  </si>
  <si>
    <t>9.1</t>
  </si>
  <si>
    <t>CH474678289782</t>
  </si>
  <si>
    <t>2579</t>
  </si>
  <si>
    <t>392579</t>
  </si>
  <si>
    <t>La Vernière</t>
  </si>
  <si>
    <t>1963</t>
  </si>
  <si>
    <t>CH607846149747</t>
  </si>
  <si>
    <t>Les Champs Fleury</t>
  </si>
  <si>
    <t>1.1</t>
  </si>
  <si>
    <t>Coffrane</t>
  </si>
  <si>
    <t>CH839779461774</t>
  </si>
  <si>
    <t>501284</t>
  </si>
  <si>
    <t>CH352497794617</t>
  </si>
  <si>
    <t>563</t>
  </si>
  <si>
    <t>Pertuis</t>
  </si>
  <si>
    <t>CH444697781388</t>
  </si>
  <si>
    <t>1725</t>
  </si>
  <si>
    <t>CH980897467869</t>
  </si>
  <si>
    <t>382599</t>
  </si>
  <si>
    <t>Route du Mont-Racine</t>
  </si>
  <si>
    <t>CH214627977933</t>
  </si>
  <si>
    <t>1575</t>
  </si>
  <si>
    <t>CH639779462735</t>
  </si>
  <si>
    <t>511644</t>
  </si>
  <si>
    <t>Rue du Musée</t>
  </si>
  <si>
    <t>65.1</t>
  </si>
  <si>
    <t>CH767997460606</t>
  </si>
  <si>
    <t>1051</t>
  </si>
  <si>
    <t>CH707946109795</t>
  </si>
  <si>
    <t>501832</t>
  </si>
  <si>
    <t>2563864.000 1206540.000</t>
  </si>
  <si>
    <t>https://map.geo.admin.ch/?zoom=13&amp;E=2563864&amp;N=1206540&amp;layers=ch.kantone.cadastralwebmap-farbe,ch.swisstopo.amtliches-strassenverzeichnis,ch.bfs.gebaeude_wohnungs_register,KML||https://tinyurl.com/yy7ya4g9/NE/6458_bdg_erw.kml</t>
  </si>
  <si>
    <t>2555515.215 1207172.545</t>
  </si>
  <si>
    <t>https://map.geo.admin.ch/?zoom=13&amp;E=2555515.215&amp;N=1207172.545&amp;layers=ch.kantone.cadastralwebmap-farbe,ch.swisstopo.amtliches-strassenverzeichnis,ch.bfs.gebaeude_wohnungs_register,KML||https://tinyurl.com/yy7ya4g9/NE/6487_bdg_erw.kml</t>
  </si>
  <si>
    <t>2563144.659 1209125.090</t>
  </si>
  <si>
    <t>https://map.geo.admin.ch/?zoom=13&amp;E=2563144.659&amp;N=1209125.09&amp;layers=ch.kantone.cadastralwebmap-farbe,ch.swisstopo.amtliches-strassenverzeichnis,ch.bfs.gebaeude_wohnungs_register,KML||https://tinyurl.com/yy7ya4g9/NE/6487_bdg_erw.kml</t>
  </si>
  <si>
    <t>2538231.000 1197206.000</t>
  </si>
  <si>
    <t>https://map.geo.admin.ch/?zoom=13&amp;E=2538231&amp;N=1197206&amp;layers=ch.kantone.cadastralwebmap-farbe,ch.swisstopo.amtliches-strassenverzeichnis,ch.bfs.gebaeude_wohnungs_register,KML||https://tinyurl.com/yy7ya4g9/NE/6512_bdg_erw.kml</t>
  </si>
  <si>
    <t>2556261.282 1205726.785</t>
  </si>
  <si>
    <t>2561322.220 1210022.318</t>
  </si>
  <si>
    <t>2554072.105 1205935.315</t>
  </si>
  <si>
    <t>31: Aucun bâtiment dans la MO pour l'EGID 192031714&lt;/br&gt;33: Le bâtiment 192031714 has GSTAT '1003 im Bau'</t>
  </si>
  <si>
    <t>31: Aucun bâtiment dans la MO pour l'EGID 192031715&lt;/br&gt;33: Le bâtiment 192031715 has GSTAT '1003 im Bau'</t>
  </si>
  <si>
    <t>31: Aucun bâtiment dans la MO pour l'EGID 191696573</t>
  </si>
  <si>
    <t>31: Aucun bâtiment dans la MO pour l'EGID 192031890</t>
  </si>
  <si>
    <t>31: Aucun bâtiment dans la MO pour l'EGID 504182803</t>
  </si>
  <si>
    <t>31: Aucun bâtiment dans la MO pour l'EGID 191965993</t>
  </si>
  <si>
    <t>2552442.560 1215360.192</t>
  </si>
  <si>
    <t>https://map.geo.admin.ch/?zoom=13&amp;E=2552442.56&amp;N=1215360.192&amp;layers=ch.kantone.cadastralwebmap-farbe,ch.swisstopo.amtliches-strassenverzeichnis,ch.bfs.gebaeude_wohnungs_register,KML||https://tinyurl.com/yy7ya4g9/NE/6421_bdg_erw.kml</t>
  </si>
  <si>
    <t>2552434.516 1215367.994</t>
  </si>
  <si>
    <t>https://map.geo.admin.ch/?zoom=13&amp;E=2552434.516&amp;N=1215367.994&amp;layers=ch.kantone.cadastralwebmap-farbe,ch.swisstopo.amtliches-strassenverzeichnis,ch.bfs.gebaeude_wohnungs_register,KML||https://tinyurl.com/yy7ya4g9/NE/6421_bdg_erw.kml</t>
  </si>
  <si>
    <t>2544485.250 1207260.625</t>
  </si>
  <si>
    <t>https://map.geo.admin.ch/?zoom=13&amp;E=2544485.25&amp;N=1207260.625&amp;layers=ch.kantone.cadastralwebmap-farbe,ch.swisstopo.amtliches-strassenverzeichnis,ch.bfs.gebaeude_wohnungs_register,KML||https://tinyurl.com/yy7ya4g9/NE/6435_bdg_erw.kml</t>
  </si>
  <si>
    <t>2568771.000 1210464.000</t>
  </si>
  <si>
    <t>https://map.geo.admin.ch/?zoom=13&amp;E=2568771&amp;N=1210464&amp;layers=ch.kantone.cadastralwebmap-farbe,ch.swisstopo.amtliches-strassenverzeichnis,ch.bfs.gebaeude_wohnungs_register,KML||https://tinyurl.com/yy7ya4g9/NE/6452_bdg_erw.kml</t>
  </si>
  <si>
    <t>2556681.023 1203912.615</t>
  </si>
  <si>
    <t>https://map.geo.admin.ch/?zoom=13&amp;E=2556681.023&amp;N=1203912.615&amp;layers=ch.kantone.cadastralwebmap-farbe,ch.swisstopo.amtliches-strassenverzeichnis,ch.bfs.gebaeude_wohnungs_register,KML||https://tinyurl.com/yy7ya4g9/NE/6458_bdg_erw.kml</t>
  </si>
  <si>
    <t>2535775.516 1199539.292</t>
  </si>
  <si>
    <t>https://map.geo.admin.ch/?zoom=13&amp;E=2535775.516&amp;N=1199539.292&amp;layers=ch.kantone.cadastralwebmap-farbe,ch.swisstopo.amtliches-strassenverzeichnis,ch.bfs.gebaeude_wohnungs_register,KML||https://tinyurl.com/yy7ya4g9/NE/6512_bdg_erw.kml</t>
  </si>
  <si>
    <t>2535736.561 1196751.744</t>
  </si>
  <si>
    <t>https://map.geo.admin.ch/?zoom=13&amp;E=2535736.561&amp;N=1196751.744&amp;layers=ch.kantone.cadastralwebmap-farbe,ch.swisstopo.amtliches-strassenverzeichnis,ch.bfs.gebaeude_wohnungs_register,KML||https://tinyurl.com/yy7ya4g9/NE/6512_bdg_erw.kml</t>
  </si>
  <si>
    <t>31: Aucun bâtiment dans la MO pour l'EGID 502330088</t>
  </si>
  <si>
    <t>31: Aucun bâtiment dans la MO pour l'EGID 502330089</t>
  </si>
  <si>
    <t>31: Aucun bâtiment dans la MO pour l'EGID 192032298</t>
  </si>
  <si>
    <t>31: Aucun bâtiment dans la MO pour l'EGID 191798695</t>
  </si>
  <si>
    <t>31: Aucun bâtiment dans la MO pour l'EGID 502359590</t>
  </si>
  <si>
    <t>31: Aucun bâtiment dans la MO pour l'EGID 504171322</t>
  </si>
  <si>
    <t>31: Aucun bâtiment dans la MO pour l'EGID 504172662</t>
  </si>
  <si>
    <t>Rue Emer-de-Vattel</t>
  </si>
  <si>
    <t>3a.1</t>
  </si>
  <si>
    <t>Couvet</t>
  </si>
  <si>
    <t>CH890877846801</t>
  </si>
  <si>
    <t>3735</t>
  </si>
  <si>
    <t>273735</t>
  </si>
  <si>
    <t>2554152.485 1216112.117</t>
  </si>
  <si>
    <t>https://map.geo.admin.ch/?zoom=13&amp;E=2554152.485&amp;N=1216112.117&amp;layers=ch.kantone.cadastralwebmap-farbe,ch.swisstopo.amtliches-strassenverzeichnis,ch.bfs.gebaeude_wohnungs_register,KML||https://tinyurl.com/yy7ya4g9/NE/6421_bdg_erw.kml</t>
  </si>
  <si>
    <t>2545770.000 1200539.000</t>
  </si>
  <si>
    <t>https://map.geo.admin.ch/?zoom=13&amp;E=2545770&amp;N=1200539&amp;layers=ch.kantone.cadastralwebmap-farbe,ch.swisstopo.amtliches-strassenverzeichnis,ch.bfs.gebaeude_wohnungs_register,KML||https://tinyurl.com/yy7ya4g9/NE/6512_bdg_erw.kml</t>
  </si>
  <si>
    <t>2545774.000 1200560.000</t>
  </si>
  <si>
    <t>https://map.geo.admin.ch/?zoom=13&amp;E=2545774&amp;N=1200560&amp;layers=ch.kantone.cadastralwebmap-farbe,ch.swisstopo.amtliches-strassenverzeichnis,ch.bfs.gebaeude_wohnungs_register,KML||https://tinyurl.com/yy7ya4g9/NE/6512_bdg_erw.kml</t>
  </si>
  <si>
    <t>2545787.000 1200569.000</t>
  </si>
  <si>
    <t>https://map.geo.admin.ch/?zoom=13&amp;E=2545787&amp;N=1200569&amp;layers=ch.kantone.cadastralwebmap-farbe,ch.swisstopo.amtliches-strassenverzeichnis,ch.bfs.gebaeude_wohnungs_register,KML||https://tinyurl.com/yy7ya4g9/NE/6512_bdg_erw.kml</t>
  </si>
  <si>
    <t>2545782.000 1200576.000</t>
  </si>
  <si>
    <t>https://map.geo.admin.ch/?zoom=13&amp;E=2545782&amp;N=1200576&amp;layers=ch.kantone.cadastralwebmap-farbe,ch.swisstopo.amtliches-strassenverzeichnis,ch.bfs.gebaeude_wohnungs_register,KML||https://tinyurl.com/yy7ya4g9/NE/6512_bdg_erw.kml</t>
  </si>
  <si>
    <t>2545789.000 1200576.000</t>
  </si>
  <si>
    <t>https://map.geo.admin.ch/?zoom=13&amp;E=2545789&amp;N=1200576&amp;layers=ch.kantone.cadastralwebmap-farbe,ch.swisstopo.amtliches-strassenverzeichnis,ch.bfs.gebaeude_wohnungs_register,KML||https://tinyurl.com/yy7ya4g9/NE/6512_bdg_erw.kml</t>
  </si>
  <si>
    <t>31: Aucun bâtiment dans la MO pour l'EGID 502330379</t>
  </si>
  <si>
    <t>31: Aucun bâtiment dans la MO pour l'EGID 191835695</t>
  </si>
  <si>
    <t>31: Aucun bâtiment dans la MO pour l'EGID 191835715</t>
  </si>
  <si>
    <t>31: Aucun bâtiment dans la MO pour l'EGID 191835718</t>
  </si>
  <si>
    <t>35: Obsolète dans le RegBL. Le bâtiment de la MO est déjà lié au bâtiment ayant l'EGID 191451853</t>
  </si>
  <si>
    <t>2553557.000 1217688.000</t>
  </si>
  <si>
    <t>https://map.geo.admin.ch/?zoom=13&amp;E=2553557&amp;N=1217688&amp;layers=ch.kantone.cadastralwebmap-farbe,ch.swisstopo.amtliches-strassenverzeichnis,ch.bfs.gebaeude_wohnungs_register,KML||https://tinyurl.com/yy7ya4g9/NE/6421_bdg_erw.kml</t>
  </si>
  <si>
    <t>2539895.000 1206978.000</t>
  </si>
  <si>
    <t>https://map.geo.admin.ch/?zoom=13&amp;E=2539895&amp;N=1206978&amp;layers=ch.kantone.cadastralwebmap-farbe,ch.swisstopo.amtliches-strassenverzeichnis,ch.bfs.gebaeude_wohnungs_register,KML||https://tinyurl.com/yy7ya4g9/NE/6434_bdg_erw.kml</t>
  </si>
  <si>
    <t>2571252.000 1214897.000</t>
  </si>
  <si>
    <t>https://map.geo.admin.ch/?zoom=13&amp;E=2571252&amp;N=1214897&amp;layers=ch.kantone.cadastralwebmap-farbe,ch.swisstopo.amtliches-strassenverzeichnis,ch.bfs.gebaeude_wohnungs_register,KML||https://tinyurl.com/yy7ya4g9/NE/6456_bdg_erw.kml</t>
  </si>
  <si>
    <t>2563903.750 1206551.125</t>
  </si>
  <si>
    <t>https://map.geo.admin.ch/?zoom=13&amp;E=2563903.75&amp;N=1206551.125&amp;layers=ch.kantone.cadastralwebmap-farbe,ch.swisstopo.amtliches-strassenverzeichnis,ch.bfs.gebaeude_wohnungs_register,KML||https://tinyurl.com/yy7ya4g9/NE/6458_bdg_erw.kml</t>
  </si>
  <si>
    <t>2563917.500 1206557.625</t>
  </si>
  <si>
    <t>https://map.geo.admin.ch/?zoom=13&amp;E=2563917.5&amp;N=1206557.625&amp;layers=ch.kantone.cadastralwebmap-farbe,ch.swisstopo.amtliches-strassenverzeichnis,ch.bfs.gebaeude_wohnungs_register,KML||https://tinyurl.com/yy7ya4g9/NE/6458_bdg_erw.kml</t>
  </si>
  <si>
    <t>2563911.500 1206553.276</t>
  </si>
  <si>
    <t>https://map.geo.admin.ch/?zoom=13&amp;E=2563911.5&amp;N=1206553.276&amp;layers=ch.kantone.cadastralwebmap-farbe,ch.swisstopo.amtliches-strassenverzeichnis,ch.bfs.gebaeude_wohnungs_register,KML||https://tinyurl.com/yy7ya4g9/NE/6458_bdg_erw.kml</t>
  </si>
  <si>
    <t>2560189.371 1212168.055</t>
  </si>
  <si>
    <t>https://map.geo.admin.ch/?zoom=13&amp;E=2560189.371&amp;N=1212168.055&amp;layers=ch.kantone.cadastralwebmap-farbe,ch.swisstopo.amtliches-strassenverzeichnis,ch.bfs.gebaeude_wohnungs_register,KML||https://tinyurl.com/yy7ya4g9/NE/6487_bdg_erw.kml</t>
  </si>
  <si>
    <t>2563028.677 1211550.684</t>
  </si>
  <si>
    <t>https://map.geo.admin.ch/?zoom=13&amp;E=2563028.677&amp;N=1211550.684&amp;layers=ch.kantone.cadastralwebmap-farbe,ch.swisstopo.amtliches-strassenverzeichnis,ch.bfs.gebaeude_wohnungs_register,KML||https://tinyurl.com/yy7ya4g9/NE/6487_bdg_erw.kml</t>
  </si>
  <si>
    <t>2564785.985 1209909.458</t>
  </si>
  <si>
    <t>31: Aucun bâtiment dans la MO pour l'EGID 191963252</t>
  </si>
  <si>
    <t>31: Aucun bâtiment dans la MO pour l'EGID 191919312</t>
  </si>
  <si>
    <t>31: Aucun bâtiment dans la MO pour l'EGID 192034822&lt;/br&gt;33: Le bâtiment 192034822 has GSTAT '1003 im Bau'</t>
  </si>
  <si>
    <t>31: Aucun bâtiment dans la MO pour l'EGID 192034823&lt;/br&gt;33: Le bâtiment 192034823 has GSTAT '1003 im Bau'</t>
  </si>
  <si>
    <t>31: Aucun bâtiment dans la MO pour l'EGID 502358380</t>
  </si>
  <si>
    <t>31: Aucun bâtiment dans la MO pour l'EGID 1483115</t>
  </si>
  <si>
    <t>2555968.000 1199628.000</t>
  </si>
  <si>
    <t>https://map.geo.admin.ch/?zoom=13&amp;E=2555968&amp;N=1199628&amp;layers=ch.kantone.cadastralwebmap-farbe,ch.swisstopo.amtliches-strassenverzeichnis,ch.bfs.gebaeude_wohnungs_register,KML||https://tinyurl.com/yy7ya4g9/NE/6408_bdg_erw.kml</t>
  </si>
  <si>
    <t>https://map.geo.admin.ch/?zoom=13&amp;E=2551812.906&amp;N=1203149.48&amp;layers=ch.kantone.cadastralwebmap-farbe,ch.swisstopo.amtliches-strassenverzeichnis,ch.bfs.gebaeude_wohnungs_register,KML||https://tinyurl.com/yy7ya4g9/NE/6413_bdg_erw.kml</t>
  </si>
  <si>
    <t>https://map.geo.admin.ch/?zoom=13&amp;E=2552340&amp;N=1202619&amp;layers=ch.kantone.cadastralwebmap-farbe,ch.swisstopo.amtliches-strassenverzeichnis,ch.bfs.gebaeude_wohnungs_register,KML||https://tinyurl.com/yy7ya4g9/NE/6413_bdg_erw.kml</t>
  </si>
  <si>
    <t>https://map.geo.admin.ch/?zoom=13&amp;E=2551813&amp;N=1203150&amp;layers=ch.kantone.cadastralwebmap-farbe,ch.swisstopo.amtliches-strassenverzeichnis,ch.bfs.gebaeude_wohnungs_register,KML||https://tinyurl.com/yy7ya4g9/NE/6413_bdg_erw.kml</t>
  </si>
  <si>
    <t>2552334.689 1203676.585</t>
  </si>
  <si>
    <t>https://map.geo.admin.ch/?zoom=13&amp;E=2552334.689&amp;N=1203676.585&amp;layers=ch.kantone.cadastralwebmap-farbe,ch.swisstopo.amtliches-strassenverzeichnis,ch.bfs.gebaeude_wohnungs_register,KML||https://tinyurl.com/yy7ya4g9/NE/6413_bdg_erw.kml</t>
  </si>
  <si>
    <t>2556050.927 1202438.237</t>
  </si>
  <si>
    <t>https://map.geo.admin.ch/?zoom=13&amp;E=2556050.927&amp;N=1202438.237&amp;layers=ch.kantone.cadastralwebmap-farbe,ch.swisstopo.amtliches-strassenverzeichnis,ch.bfs.gebaeude_wohnungs_register,KML||https://tinyurl.com/yy7ya4g9/NE/6416_bdg_erw.kml</t>
  </si>
  <si>
    <t>2548252.033 1191946.448</t>
  </si>
  <si>
    <t>https://map.geo.admin.ch/?zoom=13&amp;E=2548252.033&amp;N=1191946.448&amp;layers=ch.kantone.cadastralwebmap-farbe,ch.swisstopo.amtliches-strassenverzeichnis,ch.bfs.gebaeude_wohnungs_register,KML||https://tinyurl.com/yy7ya4g9/NE/6417_bdg_erw.kml</t>
  </si>
  <si>
    <t>https://map.geo.admin.ch/?zoom=13&amp;E=2552270&amp;N=1198080&amp;layers=ch.kantone.cadastralwebmap-farbe,ch.swisstopo.amtliches-strassenverzeichnis,ch.bfs.gebaeude_wohnungs_register,KML||https://tinyurl.com/yy7ya4g9/NE/6417_bdg_erw.kml</t>
  </si>
  <si>
    <t>https://map.geo.admin.ch/?zoom=13&amp;E=2552265&amp;N=1198067&amp;layers=ch.kantone.cadastralwebmap-farbe,ch.swisstopo.amtliches-strassenverzeichnis,ch.bfs.gebaeude_wohnungs_register,KML||https://tinyurl.com/yy7ya4g9/NE/6417_bdg_erw.kml</t>
  </si>
  <si>
    <t>2551435.792 1209912.422</t>
  </si>
  <si>
    <t>https://map.geo.admin.ch/?zoom=13&amp;E=2551435.792&amp;N=1209912.422&amp;layers=ch.kantone.cadastralwebmap-farbe,ch.swisstopo.amtliches-strassenverzeichnis,ch.bfs.gebaeude_wohnungs_register,KML||https://tinyurl.com/yy7ya4g9/NE/6423_bdg_erw.kml</t>
  </si>
  <si>
    <t>https://map.geo.admin.ch/?zoom=13&amp;E=2540315&amp;N=1207194&amp;layers=ch.kantone.cadastralwebmap-farbe,ch.swisstopo.amtliches-strassenverzeichnis,ch.bfs.gebaeude_wohnungs_register,KML||https://tinyurl.com/yy7ya4g9/NE/6434_bdg_erw.kml</t>
  </si>
  <si>
    <t>https://map.geo.admin.ch/?zoom=13&amp;E=2540311.127&amp;N=1207185.065&amp;layers=ch.kantone.cadastralwebmap-farbe,ch.swisstopo.amtliches-strassenverzeichnis,ch.bfs.gebaeude_wohnungs_register,KML||https://tinyurl.com/yy7ya4g9/NE/6434_bdg_erw.kml</t>
  </si>
  <si>
    <t>2547075.341 1207850.946</t>
  </si>
  <si>
    <t>https://map.geo.admin.ch/?zoom=13&amp;E=2547075.341&amp;N=1207850.946&amp;layers=ch.kantone.cadastralwebmap-farbe,ch.swisstopo.amtliches-strassenverzeichnis,ch.bfs.gebaeude_wohnungs_register,KML||https://tinyurl.com/yy7ya4g9/NE/6437_bdg_erw.kml</t>
  </si>
  <si>
    <t>2567990.487 1211839.169</t>
  </si>
  <si>
    <t>https://map.geo.admin.ch/?zoom=13&amp;E=2567990.487&amp;N=1211839.169&amp;layers=ch.kantone.cadastralwebmap-farbe,ch.swisstopo.amtliches-strassenverzeichnis,ch.bfs.gebaeude_wohnungs_register,KML||https://tinyurl.com/yy7ya4g9/NE/6453_bdg_erw.kml</t>
  </si>
  <si>
    <t>2564387.334 1206960.152</t>
  </si>
  <si>
    <t>https://map.geo.admin.ch/?zoom=13&amp;E=2564387.334&amp;N=1206960.152&amp;layers=ch.kantone.cadastralwebmap-farbe,ch.swisstopo.amtliches-strassenverzeichnis,ch.bfs.gebaeude_wohnungs_register,KML||https://tinyurl.com/yy7ya4g9/NE/6454_bdg_erw.kml</t>
  </si>
  <si>
    <t>2572719.643 1212084.085</t>
  </si>
  <si>
    <t>https://map.geo.admin.ch/?zoom=13&amp;E=2572719.643&amp;N=1212084.085&amp;layers=ch.kantone.cadastralwebmap-farbe,ch.swisstopo.amtliches-strassenverzeichnis,ch.bfs.gebaeude_wohnungs_register,KML||https://tinyurl.com/yy7ya4g9/NE/6455_bdg_erw.kml</t>
  </si>
  <si>
    <t>https://map.geo.admin.ch/?zoom=13&amp;E=2571523.819&amp;N=1211533.344&amp;layers=ch.kantone.cadastralwebmap-farbe,ch.swisstopo.amtliches-strassenverzeichnis,ch.bfs.gebaeude_wohnungs_register,KML||https://tinyurl.com/yy7ya4g9/NE/6455_bdg_erw.kml</t>
  </si>
  <si>
    <t>https://map.geo.admin.ch/?zoom=13&amp;E=2571526.674&amp;N=1211533.286&amp;layers=ch.kantone.cadastralwebmap-farbe,ch.swisstopo.amtliches-strassenverzeichnis,ch.bfs.gebaeude_wohnungs_register,KML||https://tinyurl.com/yy7ya4g9/NE/6455_bdg_erw.kml</t>
  </si>
  <si>
    <t>https://map.geo.admin.ch/?zoom=13&amp;E=2565930&amp;N=1207818&amp;layers=ch.kantone.cadastralwebmap-farbe,ch.swisstopo.amtliches-strassenverzeichnis,ch.bfs.gebaeude_wohnungs_register,KML||https://tinyurl.com/yy7ya4g9/NE/6459_bdg_erw.kml</t>
  </si>
  <si>
    <t>https://map.geo.admin.ch/?zoom=13&amp;E=2565931&amp;N=1207824&amp;layers=ch.kantone.cadastralwebmap-farbe,ch.swisstopo.amtliches-strassenverzeichnis,ch.bfs.gebaeude_wohnungs_register,KML||https://tinyurl.com/yy7ya4g9/NE/6459_bdg_erw.kml</t>
  </si>
  <si>
    <t>2565668.151 1207079.648</t>
  </si>
  <si>
    <t>https://map.geo.admin.ch/?zoom=13&amp;E=2565668.151&amp;N=1207079.648&amp;layers=ch.kantone.cadastralwebmap-farbe,ch.swisstopo.amtliches-strassenverzeichnis,ch.bfs.gebaeude_wohnungs_register,KML||https://tinyurl.com/yy7ya4g9/NE/6459_bdg_erw.kml</t>
  </si>
  <si>
    <t>2565819.631 1207781.255</t>
  </si>
  <si>
    <t>https://map.geo.admin.ch/?zoom=13&amp;E=2565819.631&amp;N=1207781.255&amp;layers=ch.kantone.cadastralwebmap-farbe,ch.swisstopo.amtliches-strassenverzeichnis,ch.bfs.gebaeude_wohnungs_register,KML||https://tinyurl.com/yy7ya4g9/NE/6459_bdg_erw.kml</t>
  </si>
  <si>
    <t>2565880.587 1207970.150</t>
  </si>
  <si>
    <t>https://map.geo.admin.ch/?zoom=13&amp;E=2565880.587&amp;N=1207970.15&amp;layers=ch.kantone.cadastralwebmap-farbe,ch.swisstopo.amtliches-strassenverzeichnis,ch.bfs.gebaeude_wohnungs_register,KML||https://tinyurl.com/yy7ya4g9/NE/6459_bdg_erw.kml</t>
  </si>
  <si>
    <t>https://map.geo.admin.ch/?zoom=13&amp;E=2565843.158&amp;N=1206995.682&amp;layers=ch.kantone.cadastralwebmap-farbe,ch.swisstopo.amtliches-strassenverzeichnis,ch.bfs.gebaeude_wohnungs_register,KML||https://tinyurl.com/yy7ya4g9/NE/6459_bdg_erw.kml</t>
  </si>
  <si>
    <t>https://map.geo.admin.ch/?zoom=13&amp;E=2565858.799&amp;N=1207010.905&amp;layers=ch.kantone.cadastralwebmap-farbe,ch.swisstopo.amtliches-strassenverzeichnis,ch.bfs.gebaeude_wohnungs_register,KML||https://tinyurl.com/yy7ya4g9/NE/6459_bdg_erw.kml</t>
  </si>
  <si>
    <t>https://map.geo.admin.ch/?zoom=13&amp;E=2566439.899&amp;N=1206617.437&amp;layers=ch.kantone.cadastralwebmap-farbe,ch.swisstopo.amtliches-strassenverzeichnis,ch.bfs.gebaeude_wohnungs_register,KML||https://tinyurl.com/yy7ya4g9/NE/6461_bdg_erw.kml</t>
  </si>
  <si>
    <t>2567552.000 1206871.000</t>
  </si>
  <si>
    <t>https://map.geo.admin.ch/?zoom=13&amp;E=2567552&amp;N=1206871&amp;layers=ch.kantone.cadastralwebmap-farbe,ch.swisstopo.amtliches-strassenverzeichnis,ch.bfs.gebaeude_wohnungs_register,KML||https://tinyurl.com/yy7ya4g9/NE/6461_bdg_erw.kml</t>
  </si>
  <si>
    <t>2568201.961 1206205.850</t>
  </si>
  <si>
    <t>https://map.geo.admin.ch/?zoom=13&amp;E=2568201.961&amp;N=1206205.85&amp;layers=ch.kantone.cadastralwebmap-farbe,ch.swisstopo.amtliches-strassenverzeichnis,ch.bfs.gebaeude_wohnungs_register,KML||https://tinyurl.com/yy7ya4g9/NE/6461_bdg_erw.kml</t>
  </si>
  <si>
    <t>2569630.930 1203331.191</t>
  </si>
  <si>
    <t>https://map.geo.admin.ch/?zoom=13&amp;E=2569630.93&amp;N=1203331.191&amp;layers=ch.kantone.cadastralwebmap-farbe,ch.swisstopo.amtliches-strassenverzeichnis,ch.bfs.gebaeude_wohnungs_register,KML||https://tinyurl.com/yy7ya4g9/NE/6461_bdg_erw.kml</t>
  </si>
  <si>
    <t>2559261.000 1212130.000</t>
  </si>
  <si>
    <t>https://map.geo.admin.ch/?zoom=13&amp;E=2559261&amp;N=1212130&amp;layers=ch.kantone.cadastralwebmap-farbe,ch.swisstopo.amtliches-strassenverzeichnis,ch.bfs.gebaeude_wohnungs_register,KML||https://tinyurl.com/yy7ya4g9/NE/6487_bdg_erw.kml</t>
  </si>
  <si>
    <t>2557136.566 1214026.703</t>
  </si>
  <si>
    <t>https://map.geo.admin.ch/?zoom=13&amp;E=2557136.566&amp;N=1214026.703&amp;layers=ch.kantone.cadastralwebmap-farbe,ch.swisstopo.amtliches-strassenverzeichnis,ch.bfs.gebaeude_wohnungs_register,KML||https://tinyurl.com/yy7ya4g9/NE/6487_bdg_erw.kml</t>
  </si>
  <si>
    <t>2538745.000 1197480.000</t>
  </si>
  <si>
    <t>https://map.geo.admin.ch/?zoom=13&amp;E=2538745&amp;N=1197480&amp;layers=ch.kantone.cadastralwebmap-farbe,ch.swisstopo.amtliches-strassenverzeichnis,ch.bfs.gebaeude_wohnungs_register,KML||https://tinyurl.com/yy7ya4g9/NE/6512_bdg_erw.kml</t>
  </si>
  <si>
    <t>2554456.051 1199633.797</t>
  </si>
  <si>
    <t>2550511.891 1204839.870</t>
  </si>
  <si>
    <t>2554671.144 1203435.972</t>
  </si>
  <si>
    <t>2554140.676 1216917.090</t>
  </si>
  <si>
    <t>2555984.693 1214477.745</t>
  </si>
  <si>
    <t>2552450.759 1217156.284</t>
  </si>
  <si>
    <t>2554244.471 1216025.600</t>
  </si>
  <si>
    <t>2554366.299 1216126.869</t>
  </si>
  <si>
    <t>2545002.602 1207670.535</t>
  </si>
  <si>
    <t>2545913.989 1205014.024</t>
  </si>
  <si>
    <t>2567459.149 1208218.949</t>
  </si>
  <si>
    <t>2568326.446 1213496.291</t>
  </si>
  <si>
    <t>2568043.293 1211762.726</t>
  </si>
  <si>
    <t>2572235.156 1211316.629</t>
  </si>
  <si>
    <t>2570472.078 1213993.542</t>
  </si>
  <si>
    <t>2565667.994 1207079.447</t>
  </si>
  <si>
    <t>2563467.812 1217893.085</t>
  </si>
  <si>
    <t>2563639.409 1217914.815</t>
  </si>
  <si>
    <t>62: 2 bâtiments du RegBL (190191158, 191793731) à l'intérieur du même polygone de la MO</t>
  </si>
  <si>
    <t>62: 2 bâtiments du RegBL (191783953, 191792219) à l'intérieur du même polygone de la MO</t>
  </si>
  <si>
    <t>62: 3 bâtiments du RegBL (502336857, 502336859, 502336867) à l'intérieur du même polygone de la MO</t>
  </si>
  <si>
    <t>62: 2 bâtiments du RegBL (502336860, 502336861) à l'intérieur du même polygone de la MO</t>
  </si>
  <si>
    <t>62: 2 bâtiments du RegBL (191815374, 191815375) à l'intérieur du même polygone de la MO</t>
  </si>
  <si>
    <t>41: Status 'im Bau' n'est pas cohérente avec le topic Couverture du sol de la MO&lt;/br&gt;62: 2 bâtiments du RegBL (191919258, 502307301) à l'intérieur du même polygone de la MO</t>
  </si>
  <si>
    <t>62: 2 bâtiments du RegBL (191919258, 502307301) à l'intérieur du même polygone de la MO</t>
  </si>
  <si>
    <t>62: 2 bâtiments du RegBL (504169691, 504169692) à l'intérieur du même polygone de la MO</t>
  </si>
  <si>
    <t>62: 2 bâtiments du RegBL (504166562, 504166563) à l'intérieur du même polygone de la MO</t>
  </si>
  <si>
    <t>62: 2 bâtiments du RegBL (1478160, 3167354) à l'intérieur du même polygone de la MO</t>
  </si>
  <si>
    <t>62: 2 bâtiments du RegBL (191799694, 191799695) à l'intérieur du même polygone de la MO</t>
  </si>
  <si>
    <t>62: 2 bâtiments du RegBL (191964430, 502364070) à l'intérieur du même polygone de la MO</t>
  </si>
  <si>
    <t>62: 2 bâtiments du RegBL (504160494, 504160495) à l'intérieur du même polygone de la MO</t>
  </si>
  <si>
    <t>42: la catégorie 1060 n'est pas cohérente avec le topic Objets divers de la MO&lt;/br&gt;62: 2 bâtiments du RegBL (502353519, 502353520) à l'intérieur du même polygone de la MO</t>
  </si>
  <si>
    <t>31: Aucun bâtiment dans la MO pour l'EGID 192022016</t>
  </si>
  <si>
    <t>31: Aucun bâtiment dans la MO pour l'EGID 1466985</t>
  </si>
  <si>
    <t>31: Aucun bâtiment dans la MO pour l'EGID 191889072</t>
  </si>
  <si>
    <t>31: Aucun bâtiment dans la MO pour l'EGID 191995047</t>
  </si>
  <si>
    <t>31: Aucun bâtiment dans la MO pour l'EGID 504169391</t>
  </si>
  <si>
    <t>31: Aucun bâtiment dans la MO pour l'EGID 191959393</t>
  </si>
  <si>
    <t>31: Aucun bâtiment dans la MO pour l'EGID 191992559&lt;/br&gt;33: Le bâtiment 191992559 has GSTAT '1003 im Bau'</t>
  </si>
  <si>
    <t>35: Obsolète dans le RegBL. Le bâtiment de la MO est déjà lié au bâtiment ayant l'EGID 1464081</t>
  </si>
  <si>
    <t>35: Obsolète dans le RegBL. Le bâtiment de la MO est déjà lié au bâtiment ayant l'EGID 1464281</t>
  </si>
  <si>
    <t>35: Obsolète dans le RegBL. Le bâtiment de la MO est déjà lié au bâtiment ayant l'EGID 1464745</t>
  </si>
  <si>
    <t>35: Obsolète dans le RegBL. Le bâtiment de la MO est déjà lié au bâtiment ayant l'EGID 1464774</t>
  </si>
  <si>
    <t>35: Obsolète dans le RegBL. Le bâtiment de la MO est déjà lié au bâtiment ayant l'EGID 1464277</t>
  </si>
  <si>
    <t>35: Obsolète dans le RegBL. Le bâtiment de la MO est déjà lié au bâtiment ayant l'EGID 1464296</t>
  </si>
  <si>
    <t>35: Obsolète dans le RegBL. Le bâtiment de la MO est déjà lié au bâtiment ayant l'EGID 1464308</t>
  </si>
  <si>
    <t>35: Obsolète dans le RegBL. Le bâtiment de la MO est déjà lié au bâtiment ayant l'EGID 1464464</t>
  </si>
  <si>
    <t>35: Obsolète dans le RegBL. Le bâtiment de la MO est déjà lié au bâtiment ayant l'EGID 1464214</t>
  </si>
  <si>
    <t>35: Obsolète dans le RegBL. Le bâtiment de la MO est déjà lié au bâtiment ayant l'EGID 1464677</t>
  </si>
  <si>
    <t>35: Obsolète dans le RegBL. Le bâtiment de la MO est déjà lié au bâtiment ayant l'EGID 1464482</t>
  </si>
  <si>
    <t>35: Obsolète dans le RegBL. Le bâtiment de la MO est déjà lié au bâtiment ayant l'EGID 1464765</t>
  </si>
  <si>
    <t>35: Obsolète dans le RegBL. Le bâtiment de la MO est déjà lié au bâtiment ayant l'EGID 1464769</t>
  </si>
  <si>
    <t>35: Obsolète dans le RegBL. Le bâtiment de la MO est déjà lié au bâtiment ayant l'EGID 1464764</t>
  </si>
  <si>
    <t>35: Obsolète dans le RegBL. Le bâtiment de la MO est déjà lié au bâtiment ayant l'EGID 1464103</t>
  </si>
  <si>
    <t>35: Obsolète dans le RegBL. Le bâtiment de la MO est déjà lié au bâtiment ayant l'EGID 1464737</t>
  </si>
  <si>
    <t>35: Obsolète dans le RegBL. Le bâtiment de la MO est déjà lié au bâtiment ayant l'EGID 1464736</t>
  </si>
  <si>
    <t>35: Obsolète dans le RegBL. Le bâtiment de la MO est déjà lié au bâtiment ayant l'EGID 1464763</t>
  </si>
  <si>
    <t>35: Obsolète dans le RegBL. Le bâtiment de la MO est déjà lié au bâtiment ayant l'EGID 1464742</t>
  </si>
  <si>
    <t>35: Obsolète dans le RegBL. Le bâtiment de la MO est déjà lié au bâtiment ayant l'EGID 1464766</t>
  </si>
  <si>
    <t>35: Obsolète dans le RegBL. Le bâtiment de la MO est déjà lié au bâtiment ayant l'EGID 1464740</t>
  </si>
  <si>
    <t>35: Obsolète dans le RegBL. Le bâtiment de la MO est déjà lié au bâtiment ayant l'EGID 191712394</t>
  </si>
  <si>
    <t>35: Obsolète dans le RegBL. Le bâtiment de la MO est déjà lié au bâtiment ayant l'EGID 190044645</t>
  </si>
  <si>
    <t>35: Obsolète dans le RegBL. Le bâtiment de la MO est déjà lié au bâtiment ayant l'EGID 1466342</t>
  </si>
  <si>
    <t>35: Obsolète dans le RegBL. Le bâtiment de la MO est déjà lié au bâtiment ayant l'EGID 190169606</t>
  </si>
  <si>
    <t>35: Obsolète dans le RegBL. Le bâtiment de la MO est déjà lié au bâtiment ayant l'EGID 1460004</t>
  </si>
  <si>
    <t>35: Obsolète dans le RegBL. Le bâtiment de la MO est déjà lié au bâtiment ayant l'EGID 1460038</t>
  </si>
  <si>
    <t>35: Obsolète dans le RegBL. Le bâtiment de la MO est déjà lié au bâtiment ayant l'EGID 1460043</t>
  </si>
  <si>
    <t>35: Obsolète dans le RegBL. Le bâtiment de la MO est déjà lié au bâtiment ayant l'EGID 1460130</t>
  </si>
  <si>
    <t>35: Obsolète dans le RegBL. Le bâtiment de la MO est déjà lié au bâtiment ayant l'EGID 1460053</t>
  </si>
  <si>
    <t>35: Obsolète dans le RegBL. Le bâtiment de la MO est déjà lié au bâtiment ayant l'EGID 1461360</t>
  </si>
  <si>
    <t>35: Obsolète dans le RegBL. Le bâtiment de la MO est déjà lié au bâtiment ayant l'EGID 1462615</t>
  </si>
  <si>
    <t>35: Obsolète dans le RegBL. Le bâtiment de la MO est déjà lié au bâtiment ayant l'EGID 1463144</t>
  </si>
  <si>
    <t>35: Obsolète dans le RegBL. Le bâtiment de la MO est déjà lié au bâtiment ayant l'EGID 1462392</t>
  </si>
  <si>
    <t>35: Obsolète dans le RegBL. Le bâtiment de la MO est déjà lié au bâtiment ayant l'EGID 1463239</t>
  </si>
  <si>
    <t>35: Obsolète dans le RegBL. Le bâtiment de la MO est déjà lié au bâtiment ayant l'EGID 1461276</t>
  </si>
  <si>
    <t>35: Obsolète dans le RegBL. Le bâtiment de la MO est déjà lié au bâtiment ayant l'EGID 1462696</t>
  </si>
  <si>
    <t>35: Obsolète dans le RegBL. Le bâtiment de la MO est déjà lié au bâtiment ayant l'EGID 1462652</t>
  </si>
  <si>
    <t>35: Obsolète dans le RegBL. Le bâtiment de la MO est déjà lié au bâtiment ayant l'EGID 1462651</t>
  </si>
  <si>
    <t>35: Obsolète dans le RegBL. Le bâtiment de la MO est déjà lié au bâtiment ayant l'EGID 190212216</t>
  </si>
  <si>
    <t>35: Obsolète dans le RegBL. Le bâtiment de la MO est déjà lié au bâtiment ayant l'EGID 1462831</t>
  </si>
  <si>
    <t>35: Obsolète dans le RegBL. Le bâtiment de la MO est déjà lié au bâtiment ayant l'EGID 191096652</t>
  </si>
  <si>
    <t>35: Obsolète dans le RegBL. Le bâtiment de la MO est déjà lié au bâtiment ayant l'EGID 1462947</t>
  </si>
  <si>
    <t>35: Obsolète dans le RegBL. Le bâtiment de la MO est déjà lié au bâtiment ayant l'EGID 191846654</t>
  </si>
  <si>
    <t>35: Obsolète dans le RegBL. Le bâtiment de la MO est déjà lié au bâtiment ayant l'EGID 9016269</t>
  </si>
  <si>
    <t>35: Obsolète dans le RegBL. Le bâtiment de la MO est déjà lié au bâtiment ayant l'EGID 1470656</t>
  </si>
  <si>
    <t>35: Obsolète dans le RegBL. Le bâtiment de la MO est déjà lié au bâtiment ayant l'EGID 191437730</t>
  </si>
  <si>
    <t>35: Obsolète dans le RegBL. Le bâtiment de la MO est déjà lié au bâtiment ayant l'EGID 504160017</t>
  </si>
  <si>
    <t>35: Obsolète dans le RegBL. Le bâtiment de la MO est déjà lié au bâtiment ayant l'EGID 190295708</t>
  </si>
  <si>
    <t>35: Obsolète dans le RegBL. Le bâtiment de la MO est déjà lié au bâtiment ayant l'EGID 1473421</t>
  </si>
  <si>
    <t>35: Obsolète dans le RegBL. Le bâtiment de la MO est déjà lié au bâtiment ayant l'EGID 1473422</t>
  </si>
  <si>
    <t>35: Obsolète dans le RegBL. Le bâtiment de la MO est déjà lié au bâtiment ayant l'EGID 1473485</t>
  </si>
  <si>
    <t>35: Obsolète dans le RegBL. Le bâtiment de la MO est déjà lié au bâtiment ayant l'EGID 190745309</t>
  </si>
  <si>
    <t>35: Obsolète dans le RegBL. Le bâtiment de la MO est déjà lié au bâtiment ayant l'EGID 191973192</t>
  </si>
  <si>
    <t>35: Obsolète dans le RegBL. Le bâtiment de la MO est déjà lié au bâtiment ayant l'EGID 1473686</t>
  </si>
  <si>
    <t>35: Obsolète dans le RegBL. Le bâtiment de la MO est déjà lié au bâtiment ayant l'EGID 191996784</t>
  </si>
  <si>
    <t>35: Obsolète dans le RegBL. Le bâtiment de la MO est déjà lié au bâtiment ayant l'EGID 191847058</t>
  </si>
  <si>
    <t>35: Obsolète dans le RegBL. Le bâtiment de la MO est déjà lié au bâtiment ayant l'EGID 1473901</t>
  </si>
  <si>
    <t>35: Obsolète dans le RegBL. Le bâtiment de la MO est déjà lié au bâtiment ayant l'EGID 191732992</t>
  </si>
  <si>
    <t>35: Obsolète dans le RegBL. Le bâtiment de la MO est déjà lié au bâtiment ayant l'EGID 1476108</t>
  </si>
  <si>
    <t>35: Obsolète dans le RegBL. Le bâtiment de la MO est déjà lié au bâtiment ayant l'EGID 190195140</t>
  </si>
  <si>
    <t>35: Obsolète dans le RegBL. Le bâtiment de la MO est déjà lié au bâtiment ayant l'EGID 1476251</t>
  </si>
  <si>
    <t>35: Obsolète dans le RegBL. Le bâtiment de la MO est déjà lié au bâtiment ayant l'EGID 190206573</t>
  </si>
  <si>
    <t>35: Obsolète dans le RegBL. Le bâtiment de la MO est déjà lié au bâtiment ayant l'EGID 191721433</t>
  </si>
  <si>
    <t>35: Obsolète dans le RegBL. Le bâtiment de la MO est déjà lié au bâtiment ayant l'EGID 191725638</t>
  </si>
  <si>
    <t>35: Obsolète dans le RegBL. Le bâtiment de la MO est déjà lié au bâtiment ayant l'EGID 191579556</t>
  </si>
  <si>
    <t>35: Obsolète dans le RegBL. Le bâtiment de la MO est déjà lié au bâtiment ayant l'EGID 191210011</t>
  </si>
  <si>
    <t>35: Obsolète dans le RegBL. Le bâtiment de la MO est déjà lié au bâtiment ayant l'EGID 1476713</t>
  </si>
  <si>
    <t>35: Obsolète dans le RegBL. Le bâtiment de la MO est déjà lié au bâtiment ayant l'EGID 190041736</t>
  </si>
  <si>
    <t>35: Obsolète dans le RegBL. Le bâtiment de la MO est déjà lié au bâtiment ayant l'EGID 1476843</t>
  </si>
  <si>
    <t>35: Obsolète dans le RegBL. Le bâtiment de la MO est déjà lié au bâtiment ayant l'EGID 1476857</t>
  </si>
  <si>
    <t>35: Obsolète dans le RegBL. Le bâtiment de la MO est déjà lié au bâtiment ayant l'EGID 1477025</t>
  </si>
  <si>
    <t>35: Obsolète dans le RegBL. Le bâtiment de la MO est déjà lié au bâtiment ayant l'EGID 1476974</t>
  </si>
  <si>
    <t>35: Obsolète dans le RegBL. Le bâtiment de la MO est déjà lié au bâtiment ayant l'EGID 3167276</t>
  </si>
  <si>
    <t>35: Obsolète dans le RegBL. Le bâtiment de la MO est déjà lié au bâtiment ayant l'EGID 1476969</t>
  </si>
  <si>
    <t>35: Obsolète dans le RegBL. Le bâtiment de la MO est déjà lié au bâtiment ayant l'EGID 9016345</t>
  </si>
  <si>
    <t>35: Obsolète dans le RegBL. Le bâtiment de la MO est déjà lié au bâtiment ayant l'EGID 3167258</t>
  </si>
  <si>
    <t>35: Obsolète dans le RegBL. Le bâtiment de la MO est déjà lié au bâtiment ayant l'EGID 3167261</t>
  </si>
  <si>
    <t>35: Obsolète dans le RegBL. Le bâtiment de la MO est déjà lié au bâtiment ayant l'EGID 3167264</t>
  </si>
  <si>
    <t>35: Obsolète dans le RegBL. Le bâtiment de la MO est déjà lié au bâtiment ayant l'EGID 1477012</t>
  </si>
  <si>
    <t>35: Obsolète dans le RegBL. Le bâtiment de la MO est déjà lié au bâtiment ayant l'EGID 190577708</t>
  </si>
  <si>
    <t>35: Obsolète dans le RegBL. Le bâtiment de la MO est déjà lié au bâtiment ayant l'EGID 190606389</t>
  </si>
  <si>
    <t>35: Obsolète dans le RegBL. Le bâtiment de la MO est déjà lié au bâtiment ayant l'EGID 191767298</t>
  </si>
  <si>
    <t>35: Obsolète dans le RegBL. Le bâtiment de la MO est déjà lié au bâtiment ayant l'EGID 1477164</t>
  </si>
  <si>
    <t>35: Obsolète dans le RegBL. Le bâtiment de la MO est déjà lié au bâtiment ayant l'EGID 1477358</t>
  </si>
  <si>
    <t>35: Obsolète dans le RegBL. Le bâtiment de la MO est déjà lié au bâtiment ayant l'EGID 1477623</t>
  </si>
  <si>
    <t>35: Obsolète dans le RegBL. Le bâtiment de la MO est déjà lié au bâtiment ayant l'EGID 190064543</t>
  </si>
  <si>
    <t>35: Obsolète dans le RegBL. Le bâtiment de la MO est déjà lié au bâtiment ayant l'EGID 190064551</t>
  </si>
  <si>
    <t>35: Obsolète dans le RegBL. Le bâtiment de la MO est déjà lié au bâtiment ayant l'EGID 190160848</t>
  </si>
  <si>
    <t>35: Obsolète dans le RegBL. Le bâtiment de la MO est déjà lié au bâtiment ayant l'EGID 190232128</t>
  </si>
  <si>
    <t>35: Obsolète dans le RegBL. Le bâtiment de la MO est déjà lié au bâtiment ayant l'EGID 190232993</t>
  </si>
  <si>
    <t>35: Obsolète dans le RegBL. Le bâtiment de la MO est déjà lié au bâtiment ayant l'EGID 1477762</t>
  </si>
  <si>
    <t>35: Obsolète dans le RegBL. Le bâtiment de la MO est déjà lié au bâtiment ayant l'EGID 1477099</t>
  </si>
  <si>
    <t>35: Obsolète dans le RegBL. Le bâtiment de la MO est déjà lié au bâtiment ayant l'EGID 1477511</t>
  </si>
  <si>
    <t>35: Obsolète dans le RegBL. Le bâtiment de la MO est déjà lié au bâtiment ayant l'EGID 504169557</t>
  </si>
  <si>
    <t>35: Obsolète dans le RegBL. Le bâtiment de la MO est déjà lié au bâtiment ayant l'EGID 191982174</t>
  </si>
  <si>
    <t>35: Obsolète dans le RegBL. Le bâtiment de la MO est déjà lié au bâtiment ayant l'EGID 1477901</t>
  </si>
  <si>
    <t>35: Obsolète dans le RegBL. Le bâtiment de la MO est déjà lié au bâtiment ayant l'EGID 1482365</t>
  </si>
  <si>
    <t>35: Obsolète dans le RegBL. Le bâtiment de la MO est déjà lié au bâtiment ayant l'EGID 1482127</t>
  </si>
  <si>
    <t>35: Obsolète dans le RegBL. Le bâtiment de la MO est déjà lié au bâtiment ayant l'EGID 1482215</t>
  </si>
  <si>
    <t>35: Obsolète dans le RegBL. Le bâtiment de la MO est déjà lié au bâtiment ayant l'EGID 1482250</t>
  </si>
  <si>
    <t>35: Obsolète dans le RegBL. Le bâtiment de la MO est déjà lié au bâtiment ayant l'EGID 1481973</t>
  </si>
  <si>
    <t>35: Obsolète dans le RegBL. Le bâtiment de la MO est déjà lié au bâtiment ayant l'EGID 1481923</t>
  </si>
  <si>
    <t>35: Obsolète dans le RegBL. Le bâtiment de la MO est déjà lié au bâtiment ayant l'EGID 1481924</t>
  </si>
  <si>
    <t>35: Obsolète dans le RegBL. Le bâtiment de la MO est déjà lié au bâtiment ayant l'EGID 1482104</t>
  </si>
  <si>
    <t>35: Obsolète dans le RegBL. Le bâtiment de la MO est déjà lié au bâtiment ayant l'EGID 1481875</t>
  </si>
  <si>
    <t>35: Obsolète dans le RegBL. Le bâtiment de la MO est déjà lié au bâtiment ayant l'EGID 1481855</t>
  </si>
  <si>
    <t>35: Obsolète dans le RegBL. Le bâtiment de la MO est déjà lié au bâtiment ayant l'EGID 1482131</t>
  </si>
  <si>
    <t>35: Obsolète dans le RegBL. Le bâtiment de la MO est déjà lié au bâtiment ayant l'EGID 3167364</t>
  </si>
  <si>
    <t>35: Obsolète dans le RegBL. Le bâtiment de la MO est déjà lié au bâtiment ayant l'EGID 1482158</t>
  </si>
  <si>
    <t>35: Obsolète dans le RegBL. Le bâtiment de la MO est déjà lié au bâtiment ayant l'EGID 190114726</t>
  </si>
  <si>
    <t>35: Obsolète dans le RegBL. Le bâtiment de la MO est déjà lié au bâtiment ayant l'EGID 190276713</t>
  </si>
  <si>
    <t>35: Obsolète dans le RegBL. Le bâtiment de la MO est déjà lié au bâtiment ayant l'EGID 1482326</t>
  </si>
  <si>
    <t>35: Obsolète dans le RegBL. Le bâtiment de la MO est déjà lié au bâtiment ayant l'EGID 1482105</t>
  </si>
  <si>
    <t>35: Obsolète dans le RegBL. Le bâtiment de la MO est déjà lié au bâtiment ayant l'EGID 1481926</t>
  </si>
  <si>
    <t>35: Obsolète dans le RegBL. Le bâtiment de la MO est déjà lié au bâtiment ayant l'EGID 191974262</t>
  </si>
  <si>
    <t>35: Obsolète dans le RegBL. Le bâtiment de la MO est déjà lié au bâtiment ayant l'EGID 191722195</t>
  </si>
  <si>
    <t>35: Obsolète dans le RegBL. Le bâtiment de la MO est déjà lié au bâtiment ayant l'EGID 191744951</t>
  </si>
  <si>
    <t>35: Obsolète dans le RegBL. Le bâtiment de la MO est déjà lié au bâtiment ayant l'EGID 191864709</t>
  </si>
  <si>
    <t>35: Obsolète dans le RegBL. Le bâtiment de la MO est déjà lié au bâtiment ayant l'EGID 191988523</t>
  </si>
  <si>
    <t>35: Obsolète dans le RegBL. Le bâtiment de la MO est déjà lié au bâtiment ayant l'EGID 190706169</t>
  </si>
  <si>
    <t>35: Obsolète dans le RegBL. Le bâtiment de la MO est déjà lié au bâtiment ayant l'EGID 191856645</t>
  </si>
  <si>
    <t>35: Obsolète dans le RegBL. Le bâtiment de la MO est déjà lié au bâtiment ayant l'EGID 191483411</t>
  </si>
  <si>
    <t>35: Obsolète dans le RegBL. Le bâtiment de la MO est déjà lié au bâtiment ayant l'EGID 191856545</t>
  </si>
  <si>
    <t>35: Obsolète dans le RegBL. Le bâtiment de la MO est déjà lié au bâtiment ayant l'EGID 191891053</t>
  </si>
  <si>
    <t>35: Obsolète dans le RegBL. Le bâtiment de la MO est déjà lié au bâtiment ayant l'EGID 101152566</t>
  </si>
  <si>
    <t>35: Obsolète dans le RegBL. Le bâtiment de la MO est déjà lié au bâtiment ayant l'EGID 3167541</t>
  </si>
  <si>
    <t>35: Obsolète dans le RegBL. Le bâtiment de la MO est déjà lié au bâtiment ayant l'EGID 9035849</t>
  </si>
  <si>
    <t>35: Obsolète dans le RegBL. Le bâtiment de la MO est déjà lié au bâtiment ayant l'EGID 1484472</t>
  </si>
  <si>
    <t>35: Obsolète dans le RegBL. Le bâtiment de la MO est déjà lié au bâtiment ayant l'EGID 192020390</t>
  </si>
  <si>
    <t>35: Obsolète dans le RegBL. Le bâtiment de la MO est déjà lié au bâtiment ayant l'EGID 192021156</t>
  </si>
  <si>
    <t>35: Obsolète dans le RegBL. Le bâtiment de la MO est déjà lié au bâtiment ayant l'EGID 504180687</t>
  </si>
  <si>
    <t>35: Obsolète dans le RegBL. Le bâtiment de la MO est déjà lié au bâtiment ayant l'EGID 1488574</t>
  </si>
  <si>
    <t>35: Obsolète dans le RegBL. Le bâtiment de la MO est déjà lié au bâtiment ayant l'EGID 191987167</t>
  </si>
  <si>
    <t>43: Le bâtiment 1470212a été trouvé, mais la catégorie est '1010 Habitation provisoire'</t>
  </si>
  <si>
    <t>43: Le bâtiment 1470266a été trouvé, mais la catégorie est '1010 Habitation provisoire'</t>
  </si>
  <si>
    <t>43: Le bâtiment 1472188a été trouvé, mais la catégorie est '1010 Habitation provisoire'</t>
  </si>
  <si>
    <t>43: Le bâtiment 3166953a été trouvé, mais la catégorie est '1010 Habitation provisoire'</t>
  </si>
  <si>
    <t>43: Le bâtiment 3114337a été trouvé, mais la catégorie est '1010 Habitation provisoire'</t>
  </si>
  <si>
    <t>42: la catégorie 1080 n'est pas cohérente avec le topic Couverture du sol de la MO</t>
  </si>
  <si>
    <t>2555924.000 1202319.750</t>
  </si>
  <si>
    <t>https://map.geo.admin.ch/?zoom=13&amp;E=2555924&amp;N=1202319.75&amp;layers=ch.kantone.cadastralwebmap-farbe,ch.swisstopo.amtliches-strassenverzeichnis,ch.bfs.gebaeude_wohnungs_register,KML||https://tinyurl.com/yy7ya4g9/NE/6416_bdg_erw.kml</t>
  </si>
  <si>
    <t>2554464.520 1218279.194</t>
  </si>
  <si>
    <t>https://map.geo.admin.ch/?zoom=13&amp;E=2554464.52&amp;N=1218279.194&amp;layers=ch.kantone.cadastralwebmap-farbe,ch.swisstopo.amtliches-strassenverzeichnis,ch.bfs.gebaeude_wohnungs_register,KML||https://tinyurl.com/yy7ya4g9/NE/6421_bdg_erw.kml</t>
  </si>
  <si>
    <t>2572335.126 1212154.003</t>
  </si>
  <si>
    <t>https://map.geo.admin.ch/?zoom=13&amp;E=2572335.126&amp;N=1212154.003&amp;layers=ch.kantone.cadastralwebmap-farbe,ch.swisstopo.amtliches-strassenverzeichnis,ch.bfs.gebaeude_wohnungs_register,KML||https://tinyurl.com/yy7ya4g9/NE/6455_bdg_erw.kml</t>
  </si>
  <si>
    <t>2566621.375 1209973.804</t>
  </si>
  <si>
    <t>https://map.geo.admin.ch/?zoom=13&amp;E=2566621.375&amp;N=1209973.804&amp;layers=ch.kantone.cadastralwebmap-farbe,ch.swisstopo.amtliches-strassenverzeichnis,ch.bfs.gebaeude_wohnungs_register,KML||https://tinyurl.com/yy7ya4g9/NE/6459_bdg_erw.kml</t>
  </si>
  <si>
    <t>2568790.699 1207884.558</t>
  </si>
  <si>
    <t>https://map.geo.admin.ch/?zoom=13&amp;E=2568790.699&amp;N=1207884.558&amp;layers=ch.kantone.cadastralwebmap-farbe,ch.swisstopo.amtliches-strassenverzeichnis,ch.bfs.gebaeude_wohnungs_register,KML||https://tinyurl.com/yy7ya4g9/NE/6461_bdg_erw.kml</t>
  </si>
  <si>
    <t>2533109.000 1195785.000</t>
  </si>
  <si>
    <t>https://map.geo.admin.ch/?zoom=13&amp;E=2533109&amp;N=1195785&amp;layers=ch.kantone.cadastralwebmap-farbe,ch.swisstopo.amtliches-strassenverzeichnis,ch.bfs.gebaeude_wohnungs_register,KML||https://tinyurl.com/yy7ya4g9/NE/6512_bdg_erw.kml</t>
  </si>
  <si>
    <t>2533189.250 1195815.750</t>
  </si>
  <si>
    <t>https://map.geo.admin.ch/?zoom=13&amp;E=2533189.25&amp;N=1195815.75&amp;layers=ch.kantone.cadastralwebmap-farbe,ch.swisstopo.amtliches-strassenverzeichnis,ch.bfs.gebaeude_wohnungs_register,KML||https://tinyurl.com/yy7ya4g9/NE/6512_bdg_erw.kml</t>
  </si>
  <si>
    <t>2552634.001 1197035.458</t>
  </si>
  <si>
    <t>2533449.095 1195935.207</t>
  </si>
  <si>
    <t>31: Aucun bâtiment dans la MO pour l'EGID 191958547&lt;/br&gt;33: Le bâtiment 191958547 has GSTAT '1003 im Bau'</t>
  </si>
  <si>
    <t>31: Aucun bâtiment dans la MO pour l'EGID 502331451</t>
  </si>
  <si>
    <t>31: Aucun bâtiment dans la MO pour l'EGID 504169791</t>
  </si>
  <si>
    <t>31: Aucun bâtiment dans la MO pour l'EGID 504166810</t>
  </si>
  <si>
    <t>31: Aucun bâtiment dans la MO pour l'EGID 504169252</t>
  </si>
  <si>
    <t>31: Aucun bâtiment dans la MO pour l'EGID 504170881</t>
  </si>
  <si>
    <t>35: Obsolète dans le RegBL. Le bâtiment de la MO est déjà lié au bâtiment ayant l'EGID 1488027</t>
  </si>
  <si>
    <t>2558489.500 1203374.250</t>
  </si>
  <si>
    <t>https://map.geo.admin.ch/?zoom=13&amp;E=2558489.5&amp;N=1203374.25&amp;layers=ch.kantone.cadastralwebmap-farbe,ch.swisstopo.amtliches-strassenverzeichnis,ch.bfs.gebaeude_wohnungs_register,KML||https://tinyurl.com/yy7ya4g9/NE/6416_bdg_erw.kml</t>
  </si>
  <si>
    <t>2554398.616 1202198.261</t>
  </si>
  <si>
    <t>https://map.geo.admin.ch/?zoom=13&amp;E=2554398.616&amp;N=1202198.261&amp;layers=ch.kantone.cadastralwebmap-farbe,ch.swisstopo.amtliches-strassenverzeichnis,ch.bfs.gebaeude_wohnungs_register,KML||https://tinyurl.com/yy7ya4g9/NE/6416_bdg_erw.kml</t>
  </si>
  <si>
    <t>2564543.289 1209779.649</t>
  </si>
  <si>
    <t>https://map.geo.admin.ch/?zoom=13&amp;E=2564543.289&amp;N=1209779.649&amp;layers=ch.kantone.cadastralwebmap-farbe,ch.swisstopo.amtliches-strassenverzeichnis,ch.bfs.gebaeude_wohnungs_register,KML||https://tinyurl.com/yy7ya4g9/NE/6458_bdg_erw.kml</t>
  </si>
  <si>
    <t>2568219.000 1206682.375</t>
  </si>
  <si>
    <t>https://map.geo.admin.ch/?zoom=13&amp;E=2568219&amp;N=1206682.375&amp;layers=ch.kantone.cadastralwebmap-farbe,ch.swisstopo.amtliches-strassenverzeichnis,ch.bfs.gebaeude_wohnungs_register,KML||https://tinyurl.com/yy7ya4g9/NE/6461_bdg_erw.kml</t>
  </si>
  <si>
    <t>2525782.448 1195097.734</t>
  </si>
  <si>
    <t>https://map.geo.admin.ch/?zoom=13&amp;E=2525782.448&amp;N=1195097.734&amp;layers=ch.kantone.cadastralwebmap-farbe,ch.swisstopo.amtliches-strassenverzeichnis,ch.bfs.gebaeude_wohnungs_register,KML||https://tinyurl.com/yy7ya4g9/NE/6511_bdg_erw.kml</t>
  </si>
  <si>
    <t>2534604.000 1194485.000</t>
  </si>
  <si>
    <t>https://map.geo.admin.ch/?zoom=13&amp;E=2534604&amp;N=1194485&amp;layers=ch.kantone.cadastralwebmap-farbe,ch.swisstopo.amtliches-strassenverzeichnis,ch.bfs.gebaeude_wohnungs_register,KML||https://tinyurl.com/yy7ya4g9/NE/6512_bdg_erw.kml</t>
  </si>
  <si>
    <t>2532475.439 1193136.513</t>
  </si>
  <si>
    <t>https://map.geo.admin.ch/?zoom=13&amp;E=2532475.439&amp;N=1193136.513&amp;layers=ch.kantone.cadastralwebmap-farbe,ch.swisstopo.amtliches-strassenverzeichnis,ch.bfs.gebaeude_wohnungs_register,KML||https://tinyurl.com/yy7ya4g9/NE/6512_bdg_erw.kml</t>
  </si>
  <si>
    <t>31: Aucun bâtiment dans la MO pour l'EGID 191961597</t>
  </si>
  <si>
    <t>31: Aucun bâtiment dans la MO pour l'EGID 502337783</t>
  </si>
  <si>
    <t>31: Aucun bâtiment dans la MO pour l'EGID 502359874</t>
  </si>
  <si>
    <t>31: Aucun bâtiment dans la MO pour l'EGID 192036788</t>
  </si>
  <si>
    <t>31: Aucun bâtiment dans la MO pour l'EGID 504160450</t>
  </si>
  <si>
    <t>31: Aucun bâtiment dans la MO pour l'EGID 192032430&lt;/br&gt;33: Le bâtiment 192032430 has GSTAT '1003 im Bau'</t>
  </si>
  <si>
    <t>31: Aucun bâtiment dans la MO pour l'EGID 504172501</t>
  </si>
  <si>
    <t>2573025.000 1212388.000</t>
  </si>
  <si>
    <t>https://map.geo.admin.ch/?zoom=13&amp;E=2573025&amp;N=1212388&amp;layers=ch.kantone.cadastralwebmap-farbe,ch.swisstopo.amtliches-strassenverzeichnis,ch.bfs.gebaeude_wohnungs_register,KML||https://tinyurl.com/yy7ya4g9/NE/6455_bdg_erw.kml</t>
  </si>
  <si>
    <t>2558105.045 1213368.815</t>
  </si>
  <si>
    <t>https://map.geo.admin.ch/?zoom=13&amp;E=2558105.045&amp;N=1213368.815&amp;layers=ch.kantone.cadastralwebmap-farbe,ch.swisstopo.amtliches-strassenverzeichnis,ch.bfs.gebaeude_wohnungs_register,KML||https://tinyurl.com/yy7ya4g9/NE/6487_bdg_erw.kml</t>
  </si>
  <si>
    <t>2538820.000 1197925.000</t>
  </si>
  <si>
    <t>https://map.geo.admin.ch/?zoom=13&amp;E=2538820&amp;N=1197925&amp;layers=ch.kantone.cadastralwebmap-farbe,ch.swisstopo.amtliches-strassenverzeichnis,ch.bfs.gebaeude_wohnungs_register,KML||https://tinyurl.com/yy7ya4g9/NE/6512_bdg_erw.kml</t>
  </si>
  <si>
    <t>2542172.623 1199201.436</t>
  </si>
  <si>
    <t>https://map.geo.admin.ch/?zoom=13&amp;E=2542172.623&amp;N=1199201.436&amp;layers=ch.kantone.cadastralwebmap-farbe,ch.swisstopo.amtliches-strassenverzeichnis,ch.bfs.gebaeude_wohnungs_register,KML||https://tinyurl.com/yy7ya4g9/NE/6512_bdg_erw.kml</t>
  </si>
  <si>
    <t>2542032.033 1199121.117</t>
  </si>
  <si>
    <t>https://map.geo.admin.ch/?zoom=13&amp;E=2542032.033&amp;N=1199121.117&amp;layers=ch.kantone.cadastralwebmap-farbe,ch.swisstopo.amtliches-strassenverzeichnis,ch.bfs.gebaeude_wohnungs_register,KML||https://tinyurl.com/yy7ya4g9/NE/6512_bdg_erw.kml</t>
  </si>
  <si>
    <t>2542022.913 1199131.181</t>
  </si>
  <si>
    <t>https://map.geo.admin.ch/?zoom=13&amp;E=2542022.913&amp;N=1199131.181&amp;layers=ch.kantone.cadastralwebmap-farbe,ch.swisstopo.amtliches-strassenverzeichnis,ch.bfs.gebaeude_wohnungs_register,KML||https://tinyurl.com/yy7ya4g9/NE/6512_bdg_erw.kml</t>
  </si>
  <si>
    <t>2552647.883 1208741.079</t>
  </si>
  <si>
    <t>2559493.229 1209176.897</t>
  </si>
  <si>
    <t>2559145.025 1212529.197</t>
  </si>
  <si>
    <t>62: 2 bâtiments du RegBL (192038553, 192038554) à l'intérieur du même polygone de la MO</t>
  </si>
  <si>
    <t>31: Aucun bâtiment dans la MO pour l'EGID 191985232&lt;/br&gt;33: Le bâtiment 191985232 has GSTAT '1003 im Bau'</t>
  </si>
  <si>
    <t>31: Aucun bâtiment dans la MO pour l'EGID 504170646</t>
  </si>
  <si>
    <t>31: Aucun bâtiment dans la MO pour l'EGID 504170792</t>
  </si>
  <si>
    <t>31: Aucun bâtiment dans la MO pour l'EGID 504170793</t>
  </si>
  <si>
    <t>35: Obsolète dans le RegBL. Le bâtiment de la MO est déjà lié au bâtiment ayant l'EGID 192023986</t>
  </si>
  <si>
    <t>2559767.000 1203819.625</t>
  </si>
  <si>
    <t>https://map.geo.admin.ch/?zoom=13&amp;E=2559767&amp;N=1203819.625&amp;layers=ch.kantone.cadastralwebmap-farbe,ch.swisstopo.amtliches-strassenverzeichnis,ch.bfs.gebaeude_wohnungs_register,KML||https://tinyurl.com/yy7ya4g9/NE/6458_bdg_erw.kml</t>
  </si>
  <si>
    <t>2561087.147 1204773.231</t>
  </si>
  <si>
    <t>https://map.geo.admin.ch/?zoom=13&amp;E=2561087.147&amp;N=1204773.231&amp;layers=ch.kantone.cadastralwebmap-farbe,ch.swisstopo.amtliches-strassenverzeichnis,ch.bfs.gebaeude_wohnungs_register,KML||https://tinyurl.com/yy7ya4g9/NE/6458_bdg_erw.kml</t>
  </si>
  <si>
    <t>2558627.025 1213336.550</t>
  </si>
  <si>
    <t>https://map.geo.admin.ch/?zoom=13&amp;E=2558627.025&amp;N=1213336.55&amp;layers=ch.kantone.cadastralwebmap-farbe,ch.swisstopo.amtliches-strassenverzeichnis,ch.bfs.gebaeude_wohnungs_register,KML||https://tinyurl.com/yy7ya4g9/NE/6487_bdg_erw.kml</t>
  </si>
  <si>
    <t>2558328.999 1215680.119</t>
  </si>
  <si>
    <t>https://map.geo.admin.ch/?zoom=13&amp;E=2558328.999&amp;N=1215680.119&amp;layers=ch.kantone.cadastralwebmap-farbe,ch.swisstopo.amtliches-strassenverzeichnis,ch.bfs.gebaeude_wohnungs_register,KML||https://tinyurl.com/yy7ya4g9/NE/6487_bdg_erw.kml</t>
  </si>
  <si>
    <t>2558125.685 1213865.295</t>
  </si>
  <si>
    <t>https://map.geo.admin.ch/?zoom=13&amp;E=2558125.685&amp;N=1213865.295&amp;layers=ch.kantone.cadastralwebmap-farbe,ch.swisstopo.amtliches-strassenverzeichnis,ch.bfs.gebaeude_wohnungs_register,KML||https://tinyurl.com/yy7ya4g9/NE/6487_bdg_erw.kml</t>
  </si>
  <si>
    <t>2553290.920 1207886.199</t>
  </si>
  <si>
    <t>https://map.geo.admin.ch/?zoom=13&amp;E=2553290.92&amp;N=1207886.199&amp;layers=ch.kantone.cadastralwebmap-farbe,ch.swisstopo.amtliches-strassenverzeichnis,ch.bfs.gebaeude_wohnungs_register,KML||https://tinyurl.com/yy7ya4g9/NE/6487_bdg_erw.kml</t>
  </si>
  <si>
    <t>2558627.284 1213336.654</t>
  </si>
  <si>
    <t>https://map.geo.admin.ch/?zoom=13&amp;E=2558627.284&amp;N=1213336.654&amp;layers=ch.kantone.cadastralwebmap-farbe,ch.swisstopo.amtliches-strassenverzeichnis,ch.bfs.gebaeude_wohnungs_register,KML||https://tinyurl.com/yy7ya4g9/NE/6487_bdg_erw.kml</t>
  </si>
  <si>
    <t>2552852.728 1209375.454</t>
  </si>
  <si>
    <t>62: 2 bâtiments du RegBL (192037139, 192038864) à l'intérieur du même polygone de la MO</t>
  </si>
  <si>
    <t>31: Aucun bâtiment dans la MO pour l'EGID 502358234</t>
  </si>
  <si>
    <t>31: Aucun bâtiment dans la MO pour l'EGID 192038637</t>
  </si>
  <si>
    <t>31: Aucun bâtiment dans la MO pour l'EGID 192038638</t>
  </si>
  <si>
    <t>31: Aucun bâtiment dans la MO pour l'EGID 192038857</t>
  </si>
  <si>
    <t>35: Obsolète dans le RegBL. Le bâtiment de la MO est déjà lié au bâtiment ayant l'EGID 1479005</t>
  </si>
  <si>
    <t>2546944.999 1212151.249</t>
  </si>
  <si>
    <t>https://map.geo.admin.ch/?zoom=13&amp;E=2546944.999&amp;N=1212151.249&amp;layers=ch.kantone.cadastralwebmap-farbe,ch.swisstopo.amtliches-strassenverzeichnis,ch.bfs.gebaeude_wohnungs_register,KML||https://tinyurl.com/yy7ya4g9/NE/6436_bdg_erw.kml</t>
  </si>
  <si>
    <t>2546258.795 1210372.067</t>
  </si>
  <si>
    <t>https://map.geo.admin.ch/?zoom=13&amp;E=2546258.795&amp;N=1210372.067&amp;layers=ch.kantone.cadastralwebmap-farbe,ch.swisstopo.amtliches-strassenverzeichnis,ch.bfs.gebaeude_wohnungs_register,KML||https://tinyurl.com/yy7ya4g9/NE/6436_bdg_erw.kml</t>
  </si>
  <si>
    <t>2559390.430 1203720.655</t>
  </si>
  <si>
    <t>https://map.geo.admin.ch/?zoom=13&amp;E=2559390.43&amp;N=1203720.655&amp;layers=ch.kantone.cadastralwebmap-farbe,ch.swisstopo.amtliches-strassenverzeichnis,ch.bfs.gebaeude_wohnungs_register,KML||https://tinyurl.com/yy7ya4g9/NE/6458_bdg_erw.kml</t>
  </si>
  <si>
    <t>2559322.261 1203722.765</t>
  </si>
  <si>
    <t>https://map.geo.admin.ch/?zoom=13&amp;E=2559322.261&amp;N=1203722.765&amp;layers=ch.kantone.cadastralwebmap-farbe,ch.swisstopo.amtliches-strassenverzeichnis,ch.bfs.gebaeude_wohnungs_register,KML||https://tinyurl.com/yy7ya4g9/NE/6458_bdg_erw.kml</t>
  </si>
  <si>
    <t>2560399.034 1205079.297</t>
  </si>
  <si>
    <t>https://map.geo.admin.ch/?zoom=13&amp;E=2560399.034&amp;N=1205079.297&amp;layers=ch.kantone.cadastralwebmap-farbe,ch.swisstopo.amtliches-strassenverzeichnis,ch.bfs.gebaeude_wohnungs_register,KML||https://tinyurl.com/yy7ya4g9/NE/6458_bdg_erw.kml</t>
  </si>
  <si>
    <t>https://map.geo.admin.ch/?zoom=13&amp;E=2540537.742&amp;N=1201012.038&amp;layers=ch.kantone.cadastralwebmap-farbe,ch.swisstopo.amtliches-strassenverzeichnis,ch.bfs.gebaeude_wohnungs_register,KML||https://tinyurl.com/yy7ya4g9/NE/6512_bdg_erw.kml</t>
  </si>
  <si>
    <t>2559365.348 1203752.304</t>
  </si>
  <si>
    <t>62: 2 bâtiments du RegBL (2248497, 9081258) à l'intérieur du même polygone de la MO</t>
  </si>
  <si>
    <t>62: 2 bâtiments du RegBL (191918527, 191918530) à l'intérieur du même polygone de la MO</t>
  </si>
  <si>
    <t>42: la catégorie 1060 n'est pas cohérente avec le topic Objets divers de la MO&lt;/br&gt;62: 2 bâtiments du RegBL (191949857, 502358497) à l'intérieur du même polygone de la MO</t>
  </si>
  <si>
    <t>31: Aucun bâtiment dans la MO pour l'EGID 191967178</t>
  </si>
  <si>
    <t>31: Aucun bâtiment dans la MO pour l'EGID 502355631</t>
  </si>
  <si>
    <t>31: Aucun bâtiment dans la MO pour l'EGID 502359144</t>
  </si>
  <si>
    <t>35: Obsolète dans le RegBL. Le bâtiment de la MO est déjà lié au bâtiment ayant l'EGID 1488182</t>
  </si>
  <si>
    <t>2537220.000 1195790.000</t>
  </si>
  <si>
    <t>https://map.geo.admin.ch/?zoom=13&amp;E=2537220&amp;N=1195790&amp;layers=ch.kantone.cadastralwebmap-farbe,ch.swisstopo.amtliches-strassenverzeichnis,ch.bfs.gebaeude_wohnungs_register,KML||https://tinyurl.com/yy7ya4g9/NE/6512_bdg_erw.kml</t>
  </si>
  <si>
    <t>2537221.000 1195788.000</t>
  </si>
  <si>
    <t>https://map.geo.admin.ch/?zoom=13&amp;E=2537221&amp;N=1195788&amp;layers=ch.kantone.cadastralwebmap-farbe,ch.swisstopo.amtliches-strassenverzeichnis,ch.bfs.gebaeude_wohnungs_register,KML||https://tinyurl.com/yy7ya4g9/NE/6512_bdg_erw.kml</t>
  </si>
  <si>
    <t>2537222.000 1195786.000</t>
  </si>
  <si>
    <t>https://map.geo.admin.ch/?zoom=13&amp;E=2537222&amp;N=1195786&amp;layers=ch.kantone.cadastralwebmap-farbe,ch.swisstopo.amtliches-strassenverzeichnis,ch.bfs.gebaeude_wohnungs_register,KML||https://tinyurl.com/yy7ya4g9/NE/6512_bdg_erw.kml</t>
  </si>
  <si>
    <t>31: Aucun bâtiment dans la MO pour l'EGID 191951187</t>
  </si>
  <si>
    <t>31: Aucun bâtiment dans la MO pour l'EGID 191951188</t>
  </si>
  <si>
    <t>31: Aucun bâtiment dans la MO pour l'EGID 191951189</t>
  </si>
  <si>
    <t>2571348.000 1211992.000</t>
  </si>
  <si>
    <t>https://map.geo.admin.ch/?zoom=13&amp;E=2571348&amp;N=1211992&amp;layers=ch.kantone.cadastralwebmap-farbe,ch.swisstopo.amtliches-strassenverzeichnis,ch.bfs.gebaeude_wohnungs_register,KML||https://tinyurl.com/yy7ya4g9/NE/6455_bdg_erw.kml</t>
  </si>
  <si>
    <t>2560096.000 1204158.875</t>
  </si>
  <si>
    <t>https://map.geo.admin.ch/?zoom=13&amp;E=2560096&amp;N=1204158.875&amp;layers=ch.kantone.cadastralwebmap-farbe,ch.swisstopo.amtliches-strassenverzeichnis,ch.bfs.gebaeude_wohnungs_register,KML||https://tinyurl.com/yy7ya4g9/NE/6458_bdg_erw.kml</t>
  </si>
  <si>
    <t>2560096.500 1204150.375</t>
  </si>
  <si>
    <t>https://map.geo.admin.ch/?zoom=13&amp;E=2560096.5&amp;N=1204150.375&amp;layers=ch.kantone.cadastralwebmap-farbe,ch.swisstopo.amtliches-strassenverzeichnis,ch.bfs.gebaeude_wohnungs_register,KML||https://tinyurl.com/yy7ya4g9/NE/6458_bdg_erw.kml</t>
  </si>
  <si>
    <t>2560068.250 1204164.375</t>
  </si>
  <si>
    <t>https://map.geo.admin.ch/?zoom=13&amp;E=2560068.25&amp;N=1204164.375&amp;layers=ch.kantone.cadastralwebmap-farbe,ch.swisstopo.amtliches-strassenverzeichnis,ch.bfs.gebaeude_wohnungs_register,KML||https://tinyurl.com/yy7ya4g9/NE/6458_bdg_erw.kml</t>
  </si>
  <si>
    <t>2560087.000 1204141.375</t>
  </si>
  <si>
    <t>https://map.geo.admin.ch/?zoom=13&amp;E=2560087&amp;N=1204141.375&amp;layers=ch.kantone.cadastralwebmap-farbe,ch.swisstopo.amtliches-strassenverzeichnis,ch.bfs.gebaeude_wohnungs_register,KML||https://tinyurl.com/yy7ya4g9/NE/6458_bdg_erw.kml</t>
  </si>
  <si>
    <t>2558034.718 1203621.058</t>
  </si>
  <si>
    <t>https://map.geo.admin.ch/?zoom=13&amp;E=2558034.718&amp;N=1203621.058&amp;layers=ch.kantone.cadastralwebmap-farbe,ch.swisstopo.amtliches-strassenverzeichnis,ch.bfs.gebaeude_wohnungs_register,KML||https://tinyurl.com/yy7ya4g9/NE/6458_bdg_erw.kml</t>
  </si>
  <si>
    <t>2556116.618 1203541.621</t>
  </si>
  <si>
    <t>https://map.geo.admin.ch/?zoom=13&amp;E=2556116.618&amp;N=1203541.621&amp;layers=ch.kantone.cadastralwebmap-farbe,ch.swisstopo.amtliches-strassenverzeichnis,ch.bfs.gebaeude_wohnungs_register,KML||https://tinyurl.com/yy7ya4g9/NE/6458_bdg_erw.kml</t>
  </si>
  <si>
    <t>2556127.779 1203542.286</t>
  </si>
  <si>
    <t>https://map.geo.admin.ch/?zoom=13&amp;E=2556127.779&amp;N=1203542.286&amp;layers=ch.kantone.cadastralwebmap-farbe,ch.swisstopo.amtliches-strassenverzeichnis,ch.bfs.gebaeude_wohnungs_register,KML||https://tinyurl.com/yy7ya4g9/NE/6458_bdg_erw.kml</t>
  </si>
  <si>
    <t>2566820.613 1206962.547</t>
  </si>
  <si>
    <t>https://map.geo.admin.ch/?zoom=13&amp;E=2566820.613&amp;N=1206962.547&amp;layers=ch.kantone.cadastralwebmap-farbe,ch.swisstopo.amtliches-strassenverzeichnis,ch.bfs.gebaeude_wohnungs_register,KML||https://tinyurl.com/yy7ya4g9/NE/6461_bdg_erw.kml</t>
  </si>
  <si>
    <t>2566817.843 1206962.213</t>
  </si>
  <si>
    <t>https://map.geo.admin.ch/?zoom=13&amp;E=2566817.843&amp;N=1206962.213&amp;layers=ch.kantone.cadastralwebmap-farbe,ch.swisstopo.amtliches-strassenverzeichnis,ch.bfs.gebaeude_wohnungs_register,KML||https://tinyurl.com/yy7ya4g9/NE/6461_bdg_erw.kml</t>
  </si>
  <si>
    <t>2537206.000 1195809.000</t>
  </si>
  <si>
    <t>https://map.geo.admin.ch/?zoom=13&amp;E=2537206&amp;N=1195809&amp;layers=ch.kantone.cadastralwebmap-farbe,ch.swisstopo.amtliches-strassenverzeichnis,ch.bfs.gebaeude_wohnungs_register,KML||https://tinyurl.com/yy7ya4g9/NE/6512_bdg_erw.kml</t>
  </si>
  <si>
    <t>31: Aucun bâtiment dans la MO pour l'EGID 191994816&lt;/br&gt;33: Le bâtiment 191994816 has GSTAT '1003 im Bau'</t>
  </si>
  <si>
    <t>31: Aucun bâtiment dans la MO pour l'EGID 192042363&lt;/br&gt;33: Le bâtiment 192042363 has GSTAT '1003 im Bau'</t>
  </si>
  <si>
    <t>31: Aucun bâtiment dans la MO pour l'EGID 192042365&lt;/br&gt;33: Le bâtiment 192042365 has GSTAT '1003 im Bau'</t>
  </si>
  <si>
    <t>31: Aucun bâtiment dans la MO pour l'EGID 502357884</t>
  </si>
  <si>
    <t>31: Aucun bâtiment dans la MO pour l'EGID 502359458</t>
  </si>
  <si>
    <t>31: Aucun bâtiment dans la MO pour l'EGID 502366038</t>
  </si>
  <si>
    <t>31: Aucun bâtiment dans la MO pour l'EGID 504169280</t>
  </si>
  <si>
    <t>31: Aucun bâtiment dans la MO pour l'EGID 504169281</t>
  </si>
  <si>
    <t>31: Aucun bâtiment dans la MO pour l'EGID 192042535</t>
  </si>
  <si>
    <t>35: Obsolète dans le RegBL. Le bâtiment de la MO est déjà lié au bâtiment ayant l'EGID 1479645</t>
  </si>
  <si>
    <t>2549118.855 1193921.603</t>
  </si>
  <si>
    <t>https://map.geo.admin.ch/?zoom=13&amp;E=2549118.855&amp;N=1193921.603&amp;layers=ch.kantone.cadastralwebmap-farbe,ch.swisstopo.amtliches-strassenverzeichnis,ch.bfs.gebaeude_wohnungs_register,KML||https://tinyurl.com/yy7ya4g9/NE/6417_bdg_erw.kml</t>
  </si>
  <si>
    <t>2549083.499 1193920.116</t>
  </si>
  <si>
    <t>https://map.geo.admin.ch/?zoom=13&amp;E=2549083.499&amp;N=1193920.116&amp;layers=ch.kantone.cadastralwebmap-farbe,ch.swisstopo.amtliches-strassenverzeichnis,ch.bfs.gebaeude_wohnungs_register,KML||https://tinyurl.com/yy7ya4g9/NE/6417_bdg_erw.kml</t>
  </si>
  <si>
    <t>2556294.385 1204020.011</t>
  </si>
  <si>
    <t>https://map.geo.admin.ch/?zoom=13&amp;E=2556294.385&amp;N=1204020.011&amp;layers=ch.kantone.cadastralwebmap-farbe,ch.swisstopo.amtliches-strassenverzeichnis,ch.bfs.gebaeude_wohnungs_register,KML||https://tinyurl.com/yy7ya4g9/NE/6458_bdg_erw.kml</t>
  </si>
  <si>
    <t>2527058.717 1190475.133</t>
  </si>
  <si>
    <t>https://map.geo.admin.ch/?zoom=13&amp;E=2527058.717&amp;N=1190475.133&amp;layers=ch.kantone.cadastralwebmap-farbe,ch.swisstopo.amtliches-strassenverzeichnis,ch.bfs.gebaeude_wohnungs_register,KML||https://tinyurl.com/yy7ya4g9/NE/6504_bdg_erw.kml</t>
  </si>
  <si>
    <t>2527054.940 1190448.251</t>
  </si>
  <si>
    <t>https://map.geo.admin.ch/?zoom=13&amp;E=2527054.94&amp;N=1190448.251&amp;layers=ch.kantone.cadastralwebmap-farbe,ch.swisstopo.amtliches-strassenverzeichnis,ch.bfs.gebaeude_wohnungs_register,KML||https://tinyurl.com/yy7ya4g9/NE/6504_bdg_erw.kml</t>
  </si>
  <si>
    <t>2541736.000 1199183.000</t>
  </si>
  <si>
    <t>https://map.geo.admin.ch/?zoom=13&amp;E=2541736&amp;N=1199183&amp;layers=ch.kantone.cadastralwebmap-farbe,ch.swisstopo.amtliches-strassenverzeichnis,ch.bfs.gebaeude_wohnungs_register,KML||https://tinyurl.com/yy7ya4g9/NE/6512_bdg_erw.kml</t>
  </si>
  <si>
    <t>41: Status 'im Bau' n'est pas cohérente avec le topic Couverture du sol de la MO&lt;/br&gt;62: 3 bâtiments du RegBL (191900809, 191900813, 191900819) à l'intérieur du même polygone de la MO</t>
  </si>
  <si>
    <t>31: Aucun bâtiment dans la MO pour l'EGID 502364054</t>
  </si>
  <si>
    <t>31: Aucun bâtiment dans la MO pour l'EGID 191969713</t>
  </si>
  <si>
    <t>35: Obsolète dans le RegBL. Le bâtiment de la MO est déjà lié au bâtiment ayant l'EGID 3114196</t>
  </si>
  <si>
    <t>35: Obsolète dans le RegBL. Le bâtiment de la MO est déjà lié au bâtiment ayant l'EGID 3114197</t>
  </si>
  <si>
    <t>35: Obsolète dans le RegBL. Le bâtiment de la MO est déjà lié au bâtiment ayant l'EGID 1463909</t>
  </si>
  <si>
    <t>35: Obsolète dans le RegBL. Le bâtiment de la MO est déjà lié au bâtiment ayant l'EGID 1486100</t>
  </si>
  <si>
    <t>2558816.750 1204301.375</t>
  </si>
  <si>
    <t>https://map.geo.admin.ch/?zoom=13&amp;E=2558816.75&amp;N=1204301.375&amp;layers=ch.kantone.cadastralwebmap-farbe,ch.swisstopo.amtliches-strassenverzeichnis,ch.bfs.gebaeude_wohnungs_register,KML||https://tinyurl.com/yy7ya4g9/NE/6458_bdg_erw.kml</t>
  </si>
  <si>
    <t>2558587.250 1204115.375</t>
  </si>
  <si>
    <t>https://map.geo.admin.ch/?zoom=13&amp;E=2558587.25&amp;N=1204115.375&amp;layers=ch.kantone.cadastralwebmap-farbe,ch.swisstopo.amtliches-strassenverzeichnis,ch.bfs.gebaeude_wohnungs_register,KML||https://tinyurl.com/yy7ya4g9/NE/6458_bdg_erw.kml</t>
  </si>
  <si>
    <t>2556451.250 1203583.875</t>
  </si>
  <si>
    <t>https://map.geo.admin.ch/?zoom=13&amp;E=2556451.25&amp;N=1203583.875&amp;layers=ch.kantone.cadastralwebmap-farbe,ch.swisstopo.amtliches-strassenverzeichnis,ch.bfs.gebaeude_wohnungs_register,KML||https://tinyurl.com/yy7ya4g9/NE/6458_bdg_erw.kml</t>
  </si>
  <si>
    <t>2557060.250 1204136.375</t>
  </si>
  <si>
    <t>https://map.geo.admin.ch/?zoom=13&amp;E=2557060.25&amp;N=1204136.375&amp;layers=ch.kantone.cadastralwebmap-farbe,ch.swisstopo.amtliches-strassenverzeichnis,ch.bfs.gebaeude_wohnungs_register,KML||https://tinyurl.com/yy7ya4g9/NE/6458_bdg_erw.kml</t>
  </si>
  <si>
    <t>2557048.500 1204133.625</t>
  </si>
  <si>
    <t>https://map.geo.admin.ch/?zoom=13&amp;E=2557048.5&amp;N=1204133.625&amp;layers=ch.kantone.cadastralwebmap-farbe,ch.swisstopo.amtliches-strassenverzeichnis,ch.bfs.gebaeude_wohnungs_register,KML||https://tinyurl.com/yy7ya4g9/NE/6458_bdg_erw.kml</t>
  </si>
  <si>
    <t>2557034.750 1204128.375</t>
  </si>
  <si>
    <t>https://map.geo.admin.ch/?zoom=13&amp;E=2557034.75&amp;N=1204128.375&amp;layers=ch.kantone.cadastralwebmap-farbe,ch.swisstopo.amtliches-strassenverzeichnis,ch.bfs.gebaeude_wohnungs_register,KML||https://tinyurl.com/yy7ya4g9/NE/6458_bdg_erw.kml</t>
  </si>
  <si>
    <t>2557023.750 1204125.875</t>
  </si>
  <si>
    <t>https://map.geo.admin.ch/?zoom=13&amp;E=2557023.75&amp;N=1204125.875&amp;layers=ch.kantone.cadastralwebmap-farbe,ch.swisstopo.amtliches-strassenverzeichnis,ch.bfs.gebaeude_wohnungs_register,KML||https://tinyurl.com/yy7ya4g9/NE/6458_bdg_erw.kml</t>
  </si>
  <si>
    <t>31: Aucun bâtiment dans la MO pour l'EGID 192043907&lt;/br&gt;33: Le bâtiment 192043907 has GSTAT '1003 im Bau'</t>
  </si>
  <si>
    <t>31: Aucun bâtiment dans la MO pour l'EGID 192043916&lt;/br&gt;33: Le bâtiment 192043916 has GSTAT '1003 im Bau'</t>
  </si>
  <si>
    <t>31: Aucun bâtiment dans la MO pour l'EGID 192043991&lt;/br&gt;33: Le bâtiment 192043991 has GSTAT '1003 im Bau'</t>
  </si>
  <si>
    <t>31: Aucun bâtiment dans la MO pour l'EGID 192043998&lt;/br&gt;33: Le bâtiment 192043998 has GSTAT '1003 im Bau'</t>
  </si>
  <si>
    <t>31: Aucun bâtiment dans la MO pour l'EGID 192043999&lt;/br&gt;33: Le bâtiment 192043999 has GSTAT '1003 im Bau'</t>
  </si>
  <si>
    <t>2551027.000 1209734.000</t>
  </si>
  <si>
    <t>https://map.geo.admin.ch/?zoom=13&amp;E=2551027&amp;N=1209734&amp;layers=ch.kantone.cadastralwebmap-farbe,ch.swisstopo.amtliches-strassenverzeichnis,ch.bfs.gebaeude_wohnungs_register,KML||https://tinyurl.com/yy7ya4g9/NE/6423_bdg_erw.kml</t>
  </si>
  <si>
    <t>2542766.000 1207805.000</t>
  </si>
  <si>
    <t>https://map.geo.admin.ch/?zoom=13&amp;E=2542766&amp;N=1207805&amp;layers=ch.kantone.cadastralwebmap-farbe,ch.swisstopo.amtliches-strassenverzeichnis,ch.bfs.gebaeude_wohnungs_register,KML||https://tinyurl.com/yy7ya4g9/NE/6434_bdg_erw.kml</t>
  </si>
  <si>
    <t>2559784.000 1204554.000</t>
  </si>
  <si>
    <t>https://map.geo.admin.ch/?zoom=13&amp;E=2559784&amp;N=1204554&amp;layers=ch.kantone.cadastralwebmap-farbe,ch.swisstopo.amtliches-strassenverzeichnis,ch.bfs.gebaeude_wohnungs_register,KML||https://tinyurl.com/yy7ya4g9/NE/6458_bdg_erw.kml</t>
  </si>
  <si>
    <t>2556833.186 1202797.923</t>
  </si>
  <si>
    <t>52: l'EGID de la MO 1463778ne correspond pas à l'EGID du RegBL 192043995&lt;/br&gt;62: 2 bâtiments du RegBL (192043995, 192043996) à l'intérieur du même polygone de la MO</t>
  </si>
  <si>
    <t>52: l'EGID de la MO 1463778ne correspond pas à l'EGID du RegBL 192043996&lt;/br&gt;62: 2 bâtiments du RegBL (192043995, 192043996) à l'intérieur du même polygone de la MO</t>
  </si>
  <si>
    <t>31: Aucun bâtiment dans la MO pour l'EGID 192008400</t>
  </si>
  <si>
    <t>31: Aucun bâtiment dans la MO pour l'EGID 191989165</t>
  </si>
  <si>
    <t>31: Aucun bâtiment dans la MO pour l'EGID 191992172</t>
  </si>
  <si>
    <t>31: Aucun bâtiment dans la MO pour l'EGID 191696576</t>
  </si>
  <si>
    <t>35: Obsolète dans le RegBL. Le bâtiment de la MO est déjà lié au bâtiment ayant l'EGID 1479048</t>
  </si>
  <si>
    <t>2555573.000 1199201.000</t>
  </si>
  <si>
    <t>https://map.geo.admin.ch/?zoom=13&amp;E=2555573&amp;N=1199201&amp;layers=ch.kantone.cadastralwebmap-farbe,ch.swisstopo.amtliches-strassenverzeichnis,ch.bfs.gebaeude_wohnungs_register,KML||https://tinyurl.com/yy7ya4g9/NE/6408_bdg_erw.kml</t>
  </si>
  <si>
    <t>31: Aucun bâtiment dans la MO pour l'EGID 191992961</t>
  </si>
  <si>
    <t>35: Obsolète dans le RegBL. Le bâtiment de la MO est déjà lié au bâtiment ayant l'EGID 504176225</t>
  </si>
  <si>
    <t>2553716.993 1200188.845</t>
  </si>
  <si>
    <t>https://map.geo.admin.ch/?zoom=13&amp;E=2553716.993&amp;N=1200188.845&amp;layers=ch.kantone.cadastralwebmap-farbe,ch.swisstopo.amtliches-strassenverzeichnis,ch.bfs.gebaeude_wohnungs_register,KML||https://tinyurl.com/yy7ya4g9/NE/6404_bdg_erw.kml</t>
  </si>
  <si>
    <t>2553711.861 1200192.952</t>
  </si>
  <si>
    <t>https://map.geo.admin.ch/?zoom=13&amp;E=2553711.861&amp;N=1200192.952&amp;layers=ch.kantone.cadastralwebmap-farbe,ch.swisstopo.amtliches-strassenverzeichnis,ch.bfs.gebaeude_wohnungs_register,KML||https://tinyurl.com/yy7ya4g9/NE/6404_bdg_erw.kml</t>
  </si>
  <si>
    <t>2560084.750 1204648.375</t>
  </si>
  <si>
    <t>https://map.geo.admin.ch/?zoom=13&amp;E=2560084.75&amp;N=1204648.375&amp;layers=ch.kantone.cadastralwebmap-farbe,ch.swisstopo.amtliches-strassenverzeichnis,ch.bfs.gebaeude_wohnungs_register,KML||https://tinyurl.com/yy7ya4g9/NE/6458_bdg_erw.kml</t>
  </si>
  <si>
    <t>2567220.652 1207100.163</t>
  </si>
  <si>
    <t>https://map.geo.admin.ch/?zoom=13&amp;E=2567220.652&amp;N=1207100.163&amp;layers=ch.kantone.cadastralwebmap-farbe,ch.swisstopo.amtliches-strassenverzeichnis,ch.bfs.gebaeude_wohnungs_register,KML||https://tinyurl.com/yy7ya4g9/NE/6461_bdg_erw.kml</t>
  </si>
  <si>
    <t>2553702.221 1200185.991</t>
  </si>
  <si>
    <t>31: Aucun bâtiment dans la MO pour l'EGID 504169287</t>
  </si>
  <si>
    <t>35: Obsolète dans le RegBL. Le bâtiment de la MO est déjà lié au bâtiment ayant l'EGID 190207730</t>
  </si>
  <si>
    <t>35: Obsolète dans le RegBL. Le bâtiment de la MO est déjà lié au bâtiment ayant l'EGID 1479154</t>
  </si>
  <si>
    <t>2: Main building takes EGID&lt;/br&gt;42: la catégorie 1080 n'est pas cohérente avec le topic Couverture du sol de la MO&lt;/br&gt;51: Le même EGID 190207730 est utilisé pour plusieurs polygones de la MO</t>
  </si>
  <si>
    <t>2554541.106 1201749.937</t>
  </si>
  <si>
    <t>https://map.geo.admin.ch/?zoom=13&amp;E=2554541.106&amp;N=1201749.937&amp;layers=ch.kantone.cadastralwebmap-farbe,ch.swisstopo.amtliches-strassenverzeichnis,ch.bfs.gebaeude_wohnungs_register,KML||https://tinyurl.com/yy7ya4g9/NE/6416_bdg_erw.kml</t>
  </si>
  <si>
    <t>2557041.052 1202603.034</t>
  </si>
  <si>
    <t>https://map.geo.admin.ch/?zoom=13&amp;E=2557041.052&amp;N=1202603.034&amp;layers=ch.kantone.cadastralwebmap-farbe,ch.swisstopo.amtliches-strassenverzeichnis,ch.bfs.gebaeude_wohnungs_register,KML||https://tinyurl.com/yy7ya4g9/NE/6416_bdg_erw.kml</t>
  </si>
  <si>
    <t>2558172.386 1203335.828</t>
  </si>
  <si>
    <t>https://map.geo.admin.ch/?zoom=13&amp;E=2558172.386&amp;N=1203335.828&amp;layers=ch.kantone.cadastralwebmap-farbe,ch.swisstopo.amtliches-strassenverzeichnis,ch.bfs.gebaeude_wohnungs_register,KML||https://tinyurl.com/yy7ya4g9/NE/6416_bdg_erw.kml</t>
  </si>
  <si>
    <t>2557226.457 1203145.256</t>
  </si>
  <si>
    <t>2547960.011 1211856.224</t>
  </si>
  <si>
    <t>2563032.487 1211434.722</t>
  </si>
  <si>
    <t>2560533.939 1212767.923</t>
  </si>
  <si>
    <t>2563097.387 1211445.502</t>
  </si>
  <si>
    <t>42: la catégorie 1020 n'est pas cohérente avec le topic Objets divers de la MO&lt;/br&gt;62: 13 bâtiments du RegBL (192017937, 192017938, 192017939, 192017942, 192017943, 192017955, 192017956, 192017957, 192017958, 192017959, 192017960, 192017961, 192017962) à l'intérieur du même polygone de la MO</t>
  </si>
  <si>
    <t>31: Aucun bâtiment dans la MO pour l'EGID 502337674</t>
  </si>
  <si>
    <t>31: Aucun bâtiment dans la MO pour l'EGID 502337879</t>
  </si>
  <si>
    <t>31: Aucun bâtiment dans la MO pour l'EGID 502337905</t>
  </si>
  <si>
    <t>2549829.000 1194569.000</t>
  </si>
  <si>
    <t>https://map.geo.admin.ch/?zoom=13&amp;E=2549829&amp;N=1194569&amp;layers=ch.kantone.cadastralwebmap-farbe,ch.swisstopo.amtliches-strassenverzeichnis,ch.bfs.gebaeude_wohnungs_register,KML||https://tinyurl.com/yy7ya4g9/NE/6417_bdg_erw.kml</t>
  </si>
  <si>
    <t>2548668.000 1193376.000</t>
  </si>
  <si>
    <t>https://map.geo.admin.ch/?zoom=13&amp;E=2548668&amp;N=1193376&amp;layers=ch.kantone.cadastralwebmap-farbe,ch.swisstopo.amtliches-strassenverzeichnis,ch.bfs.gebaeude_wohnungs_register,KML||https://tinyurl.com/yy7ya4g9/NE/6417_bdg_erw.kml</t>
  </si>
  <si>
    <t>2551838.235 1215502.331</t>
  </si>
  <si>
    <t>https://map.geo.admin.ch/?zoom=13&amp;E=2551838.235&amp;N=1215502.331&amp;layers=ch.kantone.cadastralwebmap-farbe,ch.swisstopo.amtliches-strassenverzeichnis,ch.bfs.gebaeude_wohnungs_register,KML||https://tinyurl.com/yy7ya4g9/NE/6421_bdg_erw.kml</t>
  </si>
  <si>
    <t>2551840.595 1215499.251</t>
  </si>
  <si>
    <t>https://map.geo.admin.ch/?zoom=13&amp;E=2551840.595&amp;N=1215499.251&amp;layers=ch.kantone.cadastralwebmap-farbe,ch.swisstopo.amtliches-strassenverzeichnis,ch.bfs.gebaeude_wohnungs_register,KML||https://tinyurl.com/yy7ya4g9/NE/6421_bdg_erw.kml</t>
  </si>
  <si>
    <t>31: Aucun bâtiment dans la MO pour l'EGID 191956067</t>
  </si>
  <si>
    <t>31: Aucun bâtiment dans la MO pour l'EGID 502332466</t>
  </si>
  <si>
    <t>31: Aucun bâtiment dans la MO pour l'EGID 502332467</t>
  </si>
  <si>
    <t>31: Aucun bâtiment dans la MO pour l'EGID 191993895</t>
  </si>
  <si>
    <t>31: Aucun bâtiment dans la MO pour l'EGID 191752463</t>
  </si>
  <si>
    <t>31: Aucun bâtiment dans la MO pour l'EGID 191752464</t>
  </si>
  <si>
    <t>35: Obsolète dans le RegBL. Le bâtiment de la MO est déjà lié au bâtiment ayant l'EGID 1465204</t>
  </si>
  <si>
    <t>2549134.581 1200936.065</t>
  </si>
  <si>
    <t>https://map.geo.admin.ch/?zoom=13&amp;E=2549134.581&amp;N=1200936.065&amp;layers=ch.kantone.cadastralwebmap-farbe,ch.swisstopo.amtliches-strassenverzeichnis,ch.bfs.gebaeude_wohnungs_register,KML||https://tinyurl.com/yy7ya4g9/NE/6404_bdg_erw.kml</t>
  </si>
  <si>
    <t>2551153.770 1201475.349</t>
  </si>
  <si>
    <t>https://map.geo.admin.ch/?zoom=13&amp;E=2551153.77&amp;N=1201475.349&amp;layers=ch.kantone.cadastralwebmap-farbe,ch.swisstopo.amtliches-strassenverzeichnis,ch.bfs.gebaeude_wohnungs_register,KML||https://tinyurl.com/yy7ya4g9/NE/6404_bdg_erw.kml</t>
  </si>
  <si>
    <t>2552539.083 1200843.702</t>
  </si>
  <si>
    <t>https://map.geo.admin.ch/?zoom=13&amp;E=2552539.083&amp;N=1200843.702&amp;layers=ch.kantone.cadastralwebmap-farbe,ch.swisstopo.amtliches-strassenverzeichnis,ch.bfs.gebaeude_wohnungs_register,KML||https://tinyurl.com/yy7ya4g9/NE/6404_bdg_erw.kml</t>
  </si>
  <si>
    <t>2552551.834 1200843.741</t>
  </si>
  <si>
    <t>https://map.geo.admin.ch/?zoom=13&amp;E=2552551.834&amp;N=1200843.741&amp;layers=ch.kantone.cadastralwebmap-farbe,ch.swisstopo.amtliches-strassenverzeichnis,ch.bfs.gebaeude_wohnungs_register,KML||https://tinyurl.com/yy7ya4g9/NE/6404_bdg_erw.kml</t>
  </si>
  <si>
    <t>2548909.915 1200765.914</t>
  </si>
  <si>
    <t>https://map.geo.admin.ch/?zoom=13&amp;E=2548909.915&amp;N=1200765.914&amp;layers=ch.kantone.cadastralwebmap-farbe,ch.swisstopo.amtliches-strassenverzeichnis,ch.bfs.gebaeude_wohnungs_register,KML||https://tinyurl.com/yy7ya4g9/NE/6404_bdg_erw.kml</t>
  </si>
  <si>
    <t>2548941.378 1200758.076</t>
  </si>
  <si>
    <t>https://map.geo.admin.ch/?zoom=13&amp;E=2548941.378&amp;N=1200758.076&amp;layers=ch.kantone.cadastralwebmap-farbe,ch.swisstopo.amtliches-strassenverzeichnis,ch.bfs.gebaeude_wohnungs_register,KML||https://tinyurl.com/yy7ya4g9/NE/6404_bdg_erw.kml</t>
  </si>
  <si>
    <t>2548978.645 1200755.702</t>
  </si>
  <si>
    <t>https://map.geo.admin.ch/?zoom=13&amp;E=2548978.645&amp;N=1200755.702&amp;layers=ch.kantone.cadastralwebmap-farbe,ch.swisstopo.amtliches-strassenverzeichnis,ch.bfs.gebaeude_wohnungs_register,KML||https://tinyurl.com/yy7ya4g9/NE/6404_bdg_erw.kml</t>
  </si>
  <si>
    <t>2548976.903 1200771.097</t>
  </si>
  <si>
    <t>https://map.geo.admin.ch/?zoom=13&amp;E=2548976.903&amp;N=1200771.097&amp;layers=ch.kantone.cadastralwebmap-farbe,ch.swisstopo.amtliches-strassenverzeichnis,ch.bfs.gebaeude_wohnungs_register,KML||https://tinyurl.com/yy7ya4g9/NE/6404_bdg_erw.kml</t>
  </si>
  <si>
    <t>2549176.222 1200957.451</t>
  </si>
  <si>
    <t>https://map.geo.admin.ch/?zoom=13&amp;E=2549176.222&amp;N=1200957.451&amp;layers=ch.kantone.cadastralwebmap-farbe,ch.swisstopo.amtliches-strassenverzeichnis,ch.bfs.gebaeude_wohnungs_register,KML||https://tinyurl.com/yy7ya4g9/NE/6404_bdg_erw.kml</t>
  </si>
  <si>
    <t>2549167.575 1200962.042</t>
  </si>
  <si>
    <t>https://map.geo.admin.ch/?zoom=13&amp;E=2549167.575&amp;N=1200962.042&amp;layers=ch.kantone.cadastralwebmap-farbe,ch.swisstopo.amtliches-strassenverzeichnis,ch.bfs.gebaeude_wohnungs_register,KML||https://tinyurl.com/yy7ya4g9/NE/6404_bdg_erw.kml</t>
  </si>
  <si>
    <t>2548391.538 1199754.051</t>
  </si>
  <si>
    <t>https://map.geo.admin.ch/?zoom=13&amp;E=2548391.538&amp;N=1199754.051&amp;layers=ch.kantone.cadastralwebmap-farbe,ch.swisstopo.amtliches-strassenverzeichnis,ch.bfs.gebaeude_wohnungs_register,KML||https://tinyurl.com/yy7ya4g9/NE/6404_bdg_erw.kml</t>
  </si>
  <si>
    <t>2548119.633 1200395.895</t>
  </si>
  <si>
    <t>https://map.geo.admin.ch/?zoom=13&amp;E=2548119.633&amp;N=1200395.895&amp;layers=ch.kantone.cadastralwebmap-farbe,ch.swisstopo.amtliches-strassenverzeichnis,ch.bfs.gebaeude_wohnungs_register,KML||https://tinyurl.com/yy7ya4g9/NE/6404_bdg_erw.kml</t>
  </si>
  <si>
    <t>2549165.941 1200931.140</t>
  </si>
  <si>
    <t>https://map.geo.admin.ch/?zoom=13&amp;E=2549165.941&amp;N=1200931.14&amp;layers=ch.kantone.cadastralwebmap-farbe,ch.swisstopo.amtliches-strassenverzeichnis,ch.bfs.gebaeude_wohnungs_register,KML||https://tinyurl.com/yy7ya4g9/NE/6404_bdg_erw.kml</t>
  </si>
  <si>
    <t>2548372.729 1200439.474</t>
  </si>
  <si>
    <t>https://map.geo.admin.ch/?zoom=13&amp;E=2548372.729&amp;N=1200439.474&amp;layers=ch.kantone.cadastralwebmap-farbe,ch.swisstopo.amtliches-strassenverzeichnis,ch.bfs.gebaeude_wohnungs_register,KML||https://tinyurl.com/yy7ya4g9/NE/6404_bdg_erw.kml</t>
  </si>
  <si>
    <t>2550018.296 1200726.263</t>
  </si>
  <si>
    <t>https://map.geo.admin.ch/?zoom=13&amp;E=2550018.296&amp;N=1200726.263&amp;layers=ch.kantone.cadastralwebmap-farbe,ch.swisstopo.amtliches-strassenverzeichnis,ch.bfs.gebaeude_wohnungs_register,KML||https://tinyurl.com/yy7ya4g9/NE/6404_bdg_erw.kml</t>
  </si>
  <si>
    <t>2549992.204 1200733.200</t>
  </si>
  <si>
    <t>https://map.geo.admin.ch/?zoom=13&amp;E=2549992.204&amp;N=1200733.2&amp;layers=ch.kantone.cadastralwebmap-farbe,ch.swisstopo.amtliches-strassenverzeichnis,ch.bfs.gebaeude_wohnungs_register,KML||https://tinyurl.com/yy7ya4g9/NE/6404_bdg_erw.kml</t>
  </si>
  <si>
    <t>2549891.729 1200700.435</t>
  </si>
  <si>
    <t>https://map.geo.admin.ch/?zoom=13&amp;E=2549891.729&amp;N=1200700.435&amp;layers=ch.kantone.cadastralwebmap-farbe,ch.swisstopo.amtliches-strassenverzeichnis,ch.bfs.gebaeude_wohnungs_register,KML||https://tinyurl.com/yy7ya4g9/NE/6404_bdg_erw.kml</t>
  </si>
  <si>
    <t>2548769.191 1200590.298</t>
  </si>
  <si>
    <t>https://map.geo.admin.ch/?zoom=13&amp;E=2548769.191&amp;N=1200590.298&amp;layers=ch.kantone.cadastralwebmap-farbe,ch.swisstopo.amtliches-strassenverzeichnis,ch.bfs.gebaeude_wohnungs_register,KML||https://tinyurl.com/yy7ya4g9/NE/6404_bdg_erw.kml</t>
  </si>
  <si>
    <t>2548878.498 1200739.876</t>
  </si>
  <si>
    <t>https://map.geo.admin.ch/?zoom=13&amp;E=2548878.498&amp;N=1200739.876&amp;layers=ch.kantone.cadastralwebmap-farbe,ch.swisstopo.amtliches-strassenverzeichnis,ch.bfs.gebaeude_wohnungs_register,KML||https://tinyurl.com/yy7ya4g9/NE/6404_bdg_erw.kml</t>
  </si>
  <si>
    <t>2548892.959 1200747.836</t>
  </si>
  <si>
    <t>https://map.geo.admin.ch/?zoom=13&amp;E=2548892.959&amp;N=1200747.836&amp;layers=ch.kantone.cadastralwebmap-farbe,ch.swisstopo.amtliches-strassenverzeichnis,ch.bfs.gebaeude_wohnungs_register,KML||https://tinyurl.com/yy7ya4g9/NE/6404_bdg_erw.kml</t>
  </si>
  <si>
    <t>2548908.278 1200740.616</t>
  </si>
  <si>
    <t>https://map.geo.admin.ch/?zoom=13&amp;E=2548908.278&amp;N=1200740.616&amp;layers=ch.kantone.cadastralwebmap-farbe,ch.swisstopo.amtliches-strassenverzeichnis,ch.bfs.gebaeude_wohnungs_register,KML||https://tinyurl.com/yy7ya4g9/NE/6404_bdg_erw.kml</t>
  </si>
  <si>
    <t>2548917.232 1200745.102</t>
  </si>
  <si>
    <t>https://map.geo.admin.ch/?zoom=13&amp;E=2548917.232&amp;N=1200745.102&amp;layers=ch.kantone.cadastralwebmap-farbe,ch.swisstopo.amtliches-strassenverzeichnis,ch.bfs.gebaeude_wohnungs_register,KML||https://tinyurl.com/yy7ya4g9/NE/6404_bdg_erw.kml</t>
  </si>
  <si>
    <t>2548917.067 1200755.778</t>
  </si>
  <si>
    <t>https://map.geo.admin.ch/?zoom=13&amp;E=2548917.067&amp;N=1200755.778&amp;layers=ch.kantone.cadastralwebmap-farbe,ch.swisstopo.amtliches-strassenverzeichnis,ch.bfs.gebaeude_wohnungs_register,KML||https://tinyurl.com/yy7ya4g9/NE/6404_bdg_erw.kml</t>
  </si>
  <si>
    <t>2549128.375 1200914.208</t>
  </si>
  <si>
    <t>https://map.geo.admin.ch/?zoom=13&amp;E=2549128.375&amp;N=1200914.208&amp;layers=ch.kantone.cadastralwebmap-farbe,ch.swisstopo.amtliches-strassenverzeichnis,ch.bfs.gebaeude_wohnungs_register,KML||https://tinyurl.com/yy7ya4g9/NE/6404_bdg_erw.kml</t>
  </si>
  <si>
    <t>2551971.322 1201173.740</t>
  </si>
  <si>
    <t>https://map.geo.admin.ch/?zoom=13&amp;E=2551971.322&amp;N=1201173.74&amp;layers=ch.kantone.cadastralwebmap-farbe,ch.swisstopo.amtliches-strassenverzeichnis,ch.bfs.gebaeude_wohnungs_register,KML||https://tinyurl.com/yy7ya4g9/NE/6404_bdg_erw.kml</t>
  </si>
  <si>
    <t>2551987.116 1201166.653</t>
  </si>
  <si>
    <t>https://map.geo.admin.ch/?zoom=13&amp;E=2551987.116&amp;N=1201166.653&amp;layers=ch.kantone.cadastralwebmap-farbe,ch.swisstopo.amtliches-strassenverzeichnis,ch.bfs.gebaeude_wohnungs_register,KML||https://tinyurl.com/yy7ya4g9/NE/6404_bdg_erw.kml</t>
  </si>
  <si>
    <t>2552145.609 1200925.627</t>
  </si>
  <si>
    <t>https://map.geo.admin.ch/?zoom=13&amp;E=2552145.609&amp;N=1200925.627&amp;layers=ch.kantone.cadastralwebmap-farbe,ch.swisstopo.amtliches-strassenverzeichnis,ch.bfs.gebaeude_wohnungs_register,KML||https://tinyurl.com/yy7ya4g9/NE/6404_bdg_erw.kml</t>
  </si>
  <si>
    <t>2552543.249 1200870.238</t>
  </si>
  <si>
    <t>https://map.geo.admin.ch/?zoom=13&amp;E=2552543.249&amp;N=1200870.238&amp;layers=ch.kantone.cadastralwebmap-farbe,ch.swisstopo.amtliches-strassenverzeichnis,ch.bfs.gebaeude_wohnungs_register,KML||https://tinyurl.com/yy7ya4g9/NE/6404_bdg_erw.kml</t>
  </si>
  <si>
    <t>2552420.212 1200549.430</t>
  </si>
  <si>
    <t>https://map.geo.admin.ch/?zoom=13&amp;E=2552420.212&amp;N=1200549.43&amp;layers=ch.kantone.cadastralwebmap-farbe,ch.swisstopo.amtliches-strassenverzeichnis,ch.bfs.gebaeude_wohnungs_register,KML||https://tinyurl.com/yy7ya4g9/NE/6404_bdg_erw.kml</t>
  </si>
  <si>
    <t>2552207.350 1199574.512</t>
  </si>
  <si>
    <t>https://map.geo.admin.ch/?zoom=13&amp;E=2552207.35&amp;N=1199574.512&amp;layers=ch.kantone.cadastralwebmap-farbe,ch.swisstopo.amtliches-strassenverzeichnis,ch.bfs.gebaeude_wohnungs_register,KML||https://tinyurl.com/yy7ya4g9/NE/6404_bdg_erw.kml</t>
  </si>
  <si>
    <t>2552480.289 1199369.525</t>
  </si>
  <si>
    <t>https://map.geo.admin.ch/?zoom=13&amp;E=2552480.289&amp;N=1199369.525&amp;layers=ch.kantone.cadastralwebmap-farbe,ch.swisstopo.amtliches-strassenverzeichnis,ch.bfs.gebaeude_wohnungs_register,KML||https://tinyurl.com/yy7ya4g9/NE/6404_bdg_erw.kml</t>
  </si>
  <si>
    <t>2551749.764 1199024.111</t>
  </si>
  <si>
    <t>https://map.geo.admin.ch/?zoom=13&amp;E=2551749.764&amp;N=1199024.111&amp;layers=ch.kantone.cadastralwebmap-farbe,ch.swisstopo.amtliches-strassenverzeichnis,ch.bfs.gebaeude_wohnungs_register,KML||https://tinyurl.com/yy7ya4g9/NE/6404_bdg_erw.kml</t>
  </si>
  <si>
    <t>2552478.082 1199343.226</t>
  </si>
  <si>
    <t>https://map.geo.admin.ch/?zoom=13&amp;E=2552478.082&amp;N=1199343.226&amp;layers=ch.kantone.cadastralwebmap-farbe,ch.swisstopo.amtliches-strassenverzeichnis,ch.bfs.gebaeude_wohnungs_register,KML||https://tinyurl.com/yy7ya4g9/NE/6404_bdg_erw.kml</t>
  </si>
  <si>
    <t>2552500.360 1199349.800</t>
  </si>
  <si>
    <t>https://map.geo.admin.ch/?zoom=13&amp;E=2552500.36&amp;N=1199349.8&amp;layers=ch.kantone.cadastralwebmap-farbe,ch.swisstopo.amtliches-strassenverzeichnis,ch.bfs.gebaeude_wohnungs_register,KML||https://tinyurl.com/yy7ya4g9/NE/6404_bdg_erw.kml</t>
  </si>
  <si>
    <t>2550935.242 1200373.023</t>
  </si>
  <si>
    <t>https://map.geo.admin.ch/?zoom=13&amp;E=2550935.242&amp;N=1200373.023&amp;layers=ch.kantone.cadastralwebmap-farbe,ch.swisstopo.amtliches-strassenverzeichnis,ch.bfs.gebaeude_wohnungs_register,KML||https://tinyurl.com/yy7ya4g9/NE/6404_bdg_erw.kml</t>
  </si>
  <si>
    <t>2551032.279 1201340.563</t>
  </si>
  <si>
    <t>https://map.geo.admin.ch/?zoom=13&amp;E=2551032.279&amp;N=1201340.563&amp;layers=ch.kantone.cadastralwebmap-farbe,ch.swisstopo.amtliches-strassenverzeichnis,ch.bfs.gebaeude_wohnungs_register,KML||https://tinyurl.com/yy7ya4g9/NE/6404_bdg_erw.kml</t>
  </si>
  <si>
    <t>2551048.428 1201337.406</t>
  </si>
  <si>
    <t>https://map.geo.admin.ch/?zoom=13&amp;E=2551048.428&amp;N=1201337.406&amp;layers=ch.kantone.cadastralwebmap-farbe,ch.swisstopo.amtliches-strassenverzeichnis,ch.bfs.gebaeude_wohnungs_register,KML||https://tinyurl.com/yy7ya4g9/NE/6404_bdg_erw.kml</t>
  </si>
  <si>
    <t>2551367.612 1201428.274</t>
  </si>
  <si>
    <t>https://map.geo.admin.ch/?zoom=13&amp;E=2551367.612&amp;N=1201428.274&amp;layers=ch.kantone.cadastralwebmap-farbe,ch.swisstopo.amtliches-strassenverzeichnis,ch.bfs.gebaeude_wohnungs_register,KML||https://tinyurl.com/yy7ya4g9/NE/6404_bdg_erw.kml</t>
  </si>
  <si>
    <t>2551354.337 1201431.566</t>
  </si>
  <si>
    <t>https://map.geo.admin.ch/?zoom=13&amp;E=2551354.337&amp;N=1201431.566&amp;layers=ch.kantone.cadastralwebmap-farbe,ch.swisstopo.amtliches-strassenverzeichnis,ch.bfs.gebaeude_wohnungs_register,KML||https://tinyurl.com/yy7ya4g9/NE/6404_bdg_erw.kml</t>
  </si>
  <si>
    <t>2550860.363 1199797.010</t>
  </si>
  <si>
    <t>https://map.geo.admin.ch/?zoom=13&amp;E=2550860.363&amp;N=1199797.01&amp;layers=ch.kantone.cadastralwebmap-farbe,ch.swisstopo.amtliches-strassenverzeichnis,ch.bfs.gebaeude_wohnungs_register,KML||https://tinyurl.com/yy7ya4g9/NE/6404_bdg_erw.kml</t>
  </si>
  <si>
    <t>2552109.708 1200277.293</t>
  </si>
  <si>
    <t>https://map.geo.admin.ch/?zoom=13&amp;E=2552109.708&amp;N=1200277.293&amp;layers=ch.kantone.cadastralwebmap-farbe,ch.swisstopo.amtliches-strassenverzeichnis,ch.bfs.gebaeude_wohnungs_register,KML||https://tinyurl.com/yy7ya4g9/NE/6404_bdg_erw.kml</t>
  </si>
  <si>
    <t>2550545.820 1201117.474</t>
  </si>
  <si>
    <t>https://map.geo.admin.ch/?zoom=13&amp;E=2550545.82&amp;N=1201117.474&amp;layers=ch.kantone.cadastralwebmap-farbe,ch.swisstopo.amtliches-strassenverzeichnis,ch.bfs.gebaeude_wohnungs_register,KML||https://tinyurl.com/yy7ya4g9/NE/6404_bdg_erw.kml</t>
  </si>
  <si>
    <t>2553224.911 1201521.728</t>
  </si>
  <si>
    <t>https://map.geo.admin.ch/?zoom=13&amp;E=2553224.911&amp;N=1201521.728&amp;layers=ch.kantone.cadastralwebmap-farbe,ch.swisstopo.amtliches-strassenverzeichnis,ch.bfs.gebaeude_wohnungs_register,KML||https://tinyurl.com/yy7ya4g9/NE/6404_bdg_erw.kml</t>
  </si>
  <si>
    <t>2546541.000 1199309.000</t>
  </si>
  <si>
    <t>https://map.geo.admin.ch/?zoom=13&amp;E=2546541&amp;N=1199309&amp;layers=ch.kantone.cadastralwebmap-farbe,ch.swisstopo.amtliches-strassenverzeichnis,ch.bfs.gebaeude_wohnungs_register,KML||https://tinyurl.com/yy7ya4g9/NE/6417_bdg_erw.kml</t>
  </si>
  <si>
    <t>2546211.257 1198523.803</t>
  </si>
  <si>
    <t>https://map.geo.admin.ch/?zoom=13&amp;E=2546211.257&amp;N=1198523.803&amp;layers=ch.kantone.cadastralwebmap-farbe,ch.swisstopo.amtliches-strassenverzeichnis,ch.bfs.gebaeude_wohnungs_register,KML||https://tinyurl.com/yy7ya4g9/NE/6417_bdg_erw.kml</t>
  </si>
  <si>
    <t>2546499.520 1199256.193</t>
  </si>
  <si>
    <t>https://map.geo.admin.ch/?zoom=13&amp;E=2546499.52&amp;N=1199256.193&amp;layers=ch.kantone.cadastralwebmap-farbe,ch.swisstopo.amtliches-strassenverzeichnis,ch.bfs.gebaeude_wohnungs_register,KML||https://tinyurl.com/yy7ya4g9/NE/6417_bdg_erw.kml</t>
  </si>
  <si>
    <t>2569744.890 1211163.741</t>
  </si>
  <si>
    <t>https://map.geo.admin.ch/?zoom=13&amp;E=2569744.89&amp;N=1211163.741&amp;layers=ch.kantone.cadastralwebmap-farbe,ch.swisstopo.amtliches-strassenverzeichnis,ch.bfs.gebaeude_wohnungs_register,KML||https://tinyurl.com/yy7ya4g9/NE/6452_bdg_erw.kml</t>
  </si>
  <si>
    <t>2560796.500 1204447.875</t>
  </si>
  <si>
    <t>https://map.geo.admin.ch/?zoom=13&amp;E=2560796.5&amp;N=1204447.875&amp;layers=ch.kantone.cadastralwebmap-farbe,ch.swisstopo.amtliches-strassenverzeichnis,ch.bfs.gebaeude_wohnungs_register,KML||https://tinyurl.com/yy7ya4g9/NE/6458_bdg_erw.kml</t>
  </si>
  <si>
    <t>2558307.601 1211746.391</t>
  </si>
  <si>
    <t>https://map.geo.admin.ch/?zoom=13&amp;E=2558307.601&amp;N=1211746.391&amp;layers=ch.kantone.cadastralwebmap-farbe,ch.swisstopo.amtliches-strassenverzeichnis,ch.bfs.gebaeude_wohnungs_register,KML||https://tinyurl.com/yy7ya4g9/NE/6487_bdg_erw.kml</t>
  </si>
  <si>
    <t>31: Aucun bâtiment dans la MO pour l'EGID 3113907</t>
  </si>
  <si>
    <t>31: Aucun bâtiment dans la MO pour l'EGID 190199403</t>
  </si>
  <si>
    <t>31: Aucun bâtiment dans la MO pour l'EGID 502338023</t>
  </si>
  <si>
    <t>31: Aucun bâtiment dans la MO pour l'EGID 502338024</t>
  </si>
  <si>
    <t>31: Aucun bâtiment dans la MO pour l'EGID 502338125</t>
  </si>
  <si>
    <t>31: Aucun bâtiment dans la MO pour l'EGID 502338126</t>
  </si>
  <si>
    <t>31: Aucun bâtiment dans la MO pour l'EGID 502338127</t>
  </si>
  <si>
    <t>31: Aucun bâtiment dans la MO pour l'EGID 502338128</t>
  </si>
  <si>
    <t>31: Aucun bâtiment dans la MO pour l'EGID 502338129</t>
  </si>
  <si>
    <t>31: Aucun bâtiment dans la MO pour l'EGID 502338130</t>
  </si>
  <si>
    <t>31: Aucun bâtiment dans la MO pour l'EGID 502338131</t>
  </si>
  <si>
    <t>31: Aucun bâtiment dans la MO pour l'EGID 502338132</t>
  </si>
  <si>
    <t>31: Aucun bâtiment dans la MO pour l'EGID 502338133</t>
  </si>
  <si>
    <t>31: Aucun bâtiment dans la MO pour l'EGID 502338134</t>
  </si>
  <si>
    <t>31: Aucun bâtiment dans la MO pour l'EGID 502338135</t>
  </si>
  <si>
    <t>31: Aucun bâtiment dans la MO pour l'EGID 502338136</t>
  </si>
  <si>
    <t>31: Aucun bâtiment dans la MO pour l'EGID 502338137</t>
  </si>
  <si>
    <t>31: Aucun bâtiment dans la MO pour l'EGID 502338138</t>
  </si>
  <si>
    <t>31: Aucun bâtiment dans la MO pour l'EGID 502338139</t>
  </si>
  <si>
    <t>31: Aucun bâtiment dans la MO pour l'EGID 502338140</t>
  </si>
  <si>
    <t>31: Aucun bâtiment dans la MO pour l'EGID 502338141</t>
  </si>
  <si>
    <t>31: Aucun bâtiment dans la MO pour l'EGID 502338142</t>
  </si>
  <si>
    <t>31: Aucun bâtiment dans la MO pour l'EGID 502338143</t>
  </si>
  <si>
    <t>31: Aucun bâtiment dans la MO pour l'EGID 502338144</t>
  </si>
  <si>
    <t>31: Aucun bâtiment dans la MO pour l'EGID 502338286</t>
  </si>
  <si>
    <t>31: Aucun bâtiment dans la MO pour l'EGID 502338287</t>
  </si>
  <si>
    <t>31: Aucun bâtiment dans la MO pour l'EGID 502338288</t>
  </si>
  <si>
    <t>31: Aucun bâtiment dans la MO pour l'EGID 502338289</t>
  </si>
  <si>
    <t>31: Aucun bâtiment dans la MO pour l'EGID 502338290</t>
  </si>
  <si>
    <t>31: Aucun bâtiment dans la MO pour l'EGID 502338381</t>
  </si>
  <si>
    <t>31: Aucun bâtiment dans la MO pour l'EGID 502338382</t>
  </si>
  <si>
    <t>31: Aucun bâtiment dans la MO pour l'EGID 502338383</t>
  </si>
  <si>
    <t>31: Aucun bâtiment dans la MO pour l'EGID 502338384</t>
  </si>
  <si>
    <t>31: Aucun bâtiment dans la MO pour l'EGID 502338385</t>
  </si>
  <si>
    <t>31: Aucun bâtiment dans la MO pour l'EGID 502338407</t>
  </si>
  <si>
    <t>31: Aucun bâtiment dans la MO pour l'EGID 502338408</t>
  </si>
  <si>
    <t>31: Aucun bâtiment dans la MO pour l'EGID 502338409</t>
  </si>
  <si>
    <t>31: Aucun bâtiment dans la MO pour l'EGID 502338410</t>
  </si>
  <si>
    <t>31: Aucun bâtiment dans la MO pour l'EGID 502338411</t>
  </si>
  <si>
    <t>31: Aucun bâtiment dans la MO pour l'EGID 502338429</t>
  </si>
  <si>
    <t>31: Aucun bâtiment dans la MO pour l'EGID 502338430</t>
  </si>
  <si>
    <t>31: Aucun bâtiment dans la MO pour l'EGID 504157993</t>
  </si>
  <si>
    <t>31: Aucun bâtiment dans la MO pour l'EGID 504175944</t>
  </si>
  <si>
    <t>31: Aucun bâtiment dans la MO pour l'EGID 9016253</t>
  </si>
  <si>
    <t>31: Aucun bâtiment dans la MO pour l'EGID 502367385</t>
  </si>
  <si>
    <t>31: Aucun bâtiment dans la MO pour l'EGID 502367577</t>
  </si>
  <si>
    <t>31: Aucun bâtiment dans la MO pour l'EGID 502353394</t>
  </si>
  <si>
    <t>31: Aucun bâtiment dans la MO pour l'EGID 192000668</t>
  </si>
  <si>
    <t>31: Aucun bâtiment dans la MO pour l'EGID 502361298</t>
  </si>
  <si>
    <t>31: Aucun bâtiment dans la MO pour l'EGID 192049615&lt;/br&gt;33: Le bâtiment 192049615 has GSTAT '1003 im Bau'</t>
  </si>
  <si>
    <t>31: Aucun bâtiment dans la MO pour l'EGID 1484118</t>
  </si>
  <si>
    <t>2548555.626 1193249.336</t>
  </si>
  <si>
    <t>https://map.geo.admin.ch/?zoom=13&amp;E=2548555.626&amp;N=1193249.336&amp;layers=ch.kantone.cadastralwebmap-farbe,ch.swisstopo.amtliches-strassenverzeichnis,ch.bfs.gebaeude_wohnungs_register,KML||https://tinyurl.com/yy7ya4g9/NE/6417_bdg_erw.kml</t>
  </si>
  <si>
    <t>2558434.500 1203954.125</t>
  </si>
  <si>
    <t>https://map.geo.admin.ch/?zoom=13&amp;E=2558434.5&amp;N=1203954.125&amp;layers=ch.kantone.cadastralwebmap-farbe,ch.swisstopo.amtliches-strassenverzeichnis,ch.bfs.gebaeude_wohnungs_register,KML||https://tinyurl.com/yy7ya4g9/NE/6458_bdg_erw.kml</t>
  </si>
  <si>
    <t>2564517.750 1209604.625</t>
  </si>
  <si>
    <t>https://map.geo.admin.ch/?zoom=13&amp;E=2564517.75&amp;N=1209604.625&amp;layers=ch.kantone.cadastralwebmap-farbe,ch.swisstopo.amtliches-strassenverzeichnis,ch.bfs.gebaeude_wohnungs_register,KML||https://tinyurl.com/yy7ya4g9/NE/6458_bdg_erw.kml</t>
  </si>
  <si>
    <t>2539936.367 1197424.702</t>
  </si>
  <si>
    <t>https://map.geo.admin.ch/?zoom=13&amp;E=2539936.367&amp;N=1197424.702&amp;layers=ch.kantone.cadastralwebmap-farbe,ch.swisstopo.amtliches-strassenverzeichnis,ch.bfs.gebaeude_wohnungs_register,KML||https://tinyurl.com/yy7ya4g9/NE/6512_bdg_erw.kml</t>
  </si>
  <si>
    <t>2540808.190 1196656.744</t>
  </si>
  <si>
    <t>https://map.geo.admin.ch/?zoom=13&amp;E=2540808.19&amp;N=1196656.744&amp;layers=ch.kantone.cadastralwebmap-farbe,ch.swisstopo.amtliches-strassenverzeichnis,ch.bfs.gebaeude_wohnungs_register,KML||https://tinyurl.com/yy7ya4g9/NE/6512_bdg_erw.kml</t>
  </si>
  <si>
    <t>2539470.138 1196935.422</t>
  </si>
  <si>
    <t>https://map.geo.admin.ch/?zoom=13&amp;E=2539470.138&amp;N=1196935.422&amp;layers=ch.kantone.cadastralwebmap-farbe,ch.swisstopo.amtliches-strassenverzeichnis,ch.bfs.gebaeude_wohnungs_register,KML||https://tinyurl.com/yy7ya4g9/NE/6512_bdg_erw.kml</t>
  </si>
  <si>
    <t>2539960.617 1197375.539</t>
  </si>
  <si>
    <t>https://map.geo.admin.ch/?zoom=13&amp;E=2539960.617&amp;N=1197375.539&amp;layers=ch.kantone.cadastralwebmap-farbe,ch.swisstopo.amtliches-strassenverzeichnis,ch.bfs.gebaeude_wohnungs_register,KML||https://tinyurl.com/yy7ya4g9/NE/6512_bdg_erw.kml</t>
  </si>
  <si>
    <t>2539852.765 1197428.721</t>
  </si>
  <si>
    <t>https://map.geo.admin.ch/?zoom=13&amp;E=2539852.765&amp;N=1197428.721&amp;layers=ch.kantone.cadastralwebmap-farbe,ch.swisstopo.amtliches-strassenverzeichnis,ch.bfs.gebaeude_wohnungs_register,KML||https://tinyurl.com/yy7ya4g9/NE/6512_bdg_erw.kml</t>
  </si>
  <si>
    <t>2540763.185 1196661.218</t>
  </si>
  <si>
    <t>https://map.geo.admin.ch/?zoom=13&amp;E=2540763.185&amp;N=1196661.218&amp;layers=ch.kantone.cadastralwebmap-farbe,ch.swisstopo.amtliches-strassenverzeichnis,ch.bfs.gebaeude_wohnungs_register,KML||https://tinyurl.com/yy7ya4g9/NE/6512_bdg_erw.kml</t>
  </si>
  <si>
    <t>2540167.588 1197991.047</t>
  </si>
  <si>
    <t>https://map.geo.admin.ch/?zoom=13&amp;E=2540167.588&amp;N=1197991.047&amp;layers=ch.kantone.cadastralwebmap-farbe,ch.swisstopo.amtliches-strassenverzeichnis,ch.bfs.gebaeude_wohnungs_register,KML||https://tinyurl.com/yy7ya4g9/NE/6512_bdg_erw.kml</t>
  </si>
  <si>
    <t>2540131.220 1197964.152</t>
  </si>
  <si>
    <t>https://map.geo.admin.ch/?zoom=13&amp;E=2540131.22&amp;N=1197964.152&amp;layers=ch.kantone.cadastralwebmap-farbe,ch.swisstopo.amtliches-strassenverzeichnis,ch.bfs.gebaeude_wohnungs_register,KML||https://tinyurl.com/yy7ya4g9/NE/6512_bdg_erw.kml</t>
  </si>
  <si>
    <t>2539652.186 1197038.482</t>
  </si>
  <si>
    <t>https://map.geo.admin.ch/?zoom=13&amp;E=2539652.186&amp;N=1197038.482&amp;layers=ch.kantone.cadastralwebmap-farbe,ch.swisstopo.amtliches-strassenverzeichnis,ch.bfs.gebaeude_wohnungs_register,KML||https://tinyurl.com/yy7ya4g9/NE/6512_bdg_erw.kml</t>
  </si>
  <si>
    <t>2540486.536 1196774.656</t>
  </si>
  <si>
    <t>https://map.geo.admin.ch/?zoom=13&amp;E=2540486.536&amp;N=1196774.656&amp;layers=ch.kantone.cadastralwebmap-farbe,ch.swisstopo.amtliches-strassenverzeichnis,ch.bfs.gebaeude_wohnungs_register,KML||https://tinyurl.com/yy7ya4g9/NE/6512_bdg_erw.kml</t>
  </si>
  <si>
    <t>2540413.477 1196550.458</t>
  </si>
  <si>
    <t>https://map.geo.admin.ch/?zoom=13&amp;E=2540413.477&amp;N=1196550.458&amp;layers=ch.kantone.cadastralwebmap-farbe,ch.swisstopo.amtliches-strassenverzeichnis,ch.bfs.gebaeude_wohnungs_register,KML||https://tinyurl.com/yy7ya4g9/NE/6512_bdg_erw.kml</t>
  </si>
  <si>
    <t>2540172.818 1196445.683</t>
  </si>
  <si>
    <t>https://map.geo.admin.ch/?zoom=13&amp;E=2540172.818&amp;N=1196445.683&amp;layers=ch.kantone.cadastralwebmap-farbe,ch.swisstopo.amtliches-strassenverzeichnis,ch.bfs.gebaeude_wohnungs_register,KML||https://tinyurl.com/yy7ya4g9/NE/6512_bdg_erw.kml</t>
  </si>
  <si>
    <t>2539729.667 1197028.075</t>
  </si>
  <si>
    <t>https://map.geo.admin.ch/?zoom=13&amp;E=2539729.667&amp;N=1197028.075&amp;layers=ch.kantone.cadastralwebmap-farbe,ch.swisstopo.amtliches-strassenverzeichnis,ch.bfs.gebaeude_wohnungs_register,KML||https://tinyurl.com/yy7ya4g9/NE/6512_bdg_erw.kml</t>
  </si>
  <si>
    <t>2539732.136 1196995.049</t>
  </si>
  <si>
    <t>https://map.geo.admin.ch/?zoom=13&amp;E=2539732.136&amp;N=1196995.049&amp;layers=ch.kantone.cadastralwebmap-farbe,ch.swisstopo.amtliches-strassenverzeichnis,ch.bfs.gebaeude_wohnungs_register,KML||https://tinyurl.com/yy7ya4g9/NE/6512_bdg_erw.kml</t>
  </si>
  <si>
    <t>2540643.688 1196518.237</t>
  </si>
  <si>
    <t>https://map.geo.admin.ch/?zoom=13&amp;E=2540643.688&amp;N=1196518.237&amp;layers=ch.kantone.cadastralwebmap-farbe,ch.swisstopo.amtliches-strassenverzeichnis,ch.bfs.gebaeude_wohnungs_register,KML||https://tinyurl.com/yy7ya4g9/NE/6512_bdg_erw.kml</t>
  </si>
  <si>
    <t>2544024.264 1200977.947</t>
  </si>
  <si>
    <t>https://map.geo.admin.ch/?zoom=13&amp;E=2544024.264&amp;N=1200977.947&amp;layers=ch.kantone.cadastralwebmap-farbe,ch.swisstopo.amtliches-strassenverzeichnis,ch.bfs.gebaeude_wohnungs_register,KML||https://tinyurl.com/yy7ya4g9/NE/6512_bdg_erw.kml</t>
  </si>
  <si>
    <t>2544083.883 1201028.151</t>
  </si>
  <si>
    <t>https://map.geo.admin.ch/?zoom=13&amp;E=2544083.883&amp;N=1201028.151&amp;layers=ch.kantone.cadastralwebmap-farbe,ch.swisstopo.amtliches-strassenverzeichnis,ch.bfs.gebaeude_wohnungs_register,KML||https://tinyurl.com/yy7ya4g9/NE/6512_bdg_erw.kml</t>
  </si>
  <si>
    <t>2544001.054 1201079.258</t>
  </si>
  <si>
    <t>https://map.geo.admin.ch/?zoom=13&amp;E=2544001.054&amp;N=1201079.258&amp;layers=ch.kantone.cadastralwebmap-farbe,ch.swisstopo.amtliches-strassenverzeichnis,ch.bfs.gebaeude_wohnungs_register,KML||https://tinyurl.com/yy7ya4g9/NE/6512_bdg_erw.kml</t>
  </si>
  <si>
    <t>2543988.908 1200986.950</t>
  </si>
  <si>
    <t>https://map.geo.admin.ch/?zoom=13&amp;E=2543988.908&amp;N=1200986.95&amp;layers=ch.kantone.cadastralwebmap-farbe,ch.swisstopo.amtliches-strassenverzeichnis,ch.bfs.gebaeude_wohnungs_register,KML||https://tinyurl.com/yy7ya4g9/NE/6512_bdg_erw.kml</t>
  </si>
  <si>
    <t>2544134.928 1201185.231</t>
  </si>
  <si>
    <t>https://map.geo.admin.ch/?zoom=13&amp;E=2544134.928&amp;N=1201185.231&amp;layers=ch.kantone.cadastralwebmap-farbe,ch.swisstopo.amtliches-strassenverzeichnis,ch.bfs.gebaeude_wohnungs_register,KML||https://tinyurl.com/yy7ya4g9/NE/6512_bdg_erw.kml</t>
  </si>
  <si>
    <t>2544104.666 1201015.547</t>
  </si>
  <si>
    <t>https://map.geo.admin.ch/?zoom=13&amp;E=2544104.666&amp;N=1201015.547&amp;layers=ch.kantone.cadastralwebmap-farbe,ch.swisstopo.amtliches-strassenverzeichnis,ch.bfs.gebaeude_wohnungs_register,KML||https://tinyurl.com/yy7ya4g9/NE/6512_bdg_erw.kml</t>
  </si>
  <si>
    <t>2545917.358 1200247.834</t>
  </si>
  <si>
    <t>https://map.geo.admin.ch/?zoom=13&amp;E=2545917.358&amp;N=1200247.834&amp;layers=ch.kantone.cadastralwebmap-farbe,ch.swisstopo.amtliches-strassenverzeichnis,ch.bfs.gebaeude_wohnungs_register,KML||https://tinyurl.com/yy7ya4g9/NE/6512_bdg_erw.kml</t>
  </si>
  <si>
    <t>2545885.000 1200199.000</t>
  </si>
  <si>
    <t>https://map.geo.admin.ch/?zoom=13&amp;E=2545885&amp;N=1200199&amp;layers=ch.kantone.cadastralwebmap-farbe,ch.swisstopo.amtliches-strassenverzeichnis,ch.bfs.gebaeude_wohnungs_register,KML||https://tinyurl.com/yy7ya4g9/NE/6512_bdg_erw.kml</t>
  </si>
  <si>
    <t>2545862.977 1200198.316</t>
  </si>
  <si>
    <t>https://map.geo.admin.ch/?zoom=13&amp;E=2545862.977&amp;N=1200198.316&amp;layers=ch.kantone.cadastralwebmap-farbe,ch.swisstopo.amtliches-strassenverzeichnis,ch.bfs.gebaeude_wohnungs_register,KML||https://tinyurl.com/yy7ya4g9/NE/6512_bdg_erw.kml</t>
  </si>
  <si>
    <t>2547038.481 1199813.171</t>
  </si>
  <si>
    <t>https://map.geo.admin.ch/?zoom=13&amp;E=2547038.481&amp;N=1199813.171&amp;layers=ch.kantone.cadastralwebmap-farbe,ch.swisstopo.amtliches-strassenverzeichnis,ch.bfs.gebaeude_wohnungs_register,KML||https://tinyurl.com/yy7ya4g9/NE/6512_bdg_erw.kml</t>
  </si>
  <si>
    <t>2546541.388 1199364.140</t>
  </si>
  <si>
    <t>https://map.geo.admin.ch/?zoom=13&amp;E=2546541.388&amp;N=1199364.14&amp;layers=ch.kantone.cadastralwebmap-farbe,ch.swisstopo.amtliches-strassenverzeichnis,ch.bfs.gebaeude_wohnungs_register,KML||https://tinyurl.com/yy7ya4g9/NE/6512_bdg_erw.kml</t>
  </si>
  <si>
    <t>2546317.692 1200155.085</t>
  </si>
  <si>
    <t>https://map.geo.admin.ch/?zoom=13&amp;E=2546317.692&amp;N=1200155.085&amp;layers=ch.kantone.cadastralwebmap-farbe,ch.swisstopo.amtliches-strassenverzeichnis,ch.bfs.gebaeude_wohnungs_register,KML||https://tinyurl.com/yy7ya4g9/NE/6512_bdg_erw.kml</t>
  </si>
  <si>
    <t>2545076.174 1199709.456</t>
  </si>
  <si>
    <t>https://map.geo.admin.ch/?zoom=13&amp;E=2545076.174&amp;N=1199709.456&amp;layers=ch.kantone.cadastralwebmap-farbe,ch.swisstopo.amtliches-strassenverzeichnis,ch.bfs.gebaeude_wohnungs_register,KML||https://tinyurl.com/yy7ya4g9/NE/6512_bdg_erw.kml</t>
  </si>
  <si>
    <t>2546110.020 1200486.739</t>
  </si>
  <si>
    <t>https://map.geo.admin.ch/?zoom=13&amp;E=2546110.02&amp;N=1200486.739&amp;layers=ch.kantone.cadastralwebmap-farbe,ch.swisstopo.amtliches-strassenverzeichnis,ch.bfs.gebaeude_wohnungs_register,KML||https://tinyurl.com/yy7ya4g9/NE/6512_bdg_erw.kml</t>
  </si>
  <si>
    <t>2546165.659 1200511.727</t>
  </si>
  <si>
    <t>https://map.geo.admin.ch/?zoom=13&amp;E=2546165.659&amp;N=1200511.727&amp;layers=ch.kantone.cadastralwebmap-farbe,ch.swisstopo.amtliches-strassenverzeichnis,ch.bfs.gebaeude_wohnungs_register,KML||https://tinyurl.com/yy7ya4g9/NE/6512_bdg_erw.kml</t>
  </si>
  <si>
    <t>2545996.180 1200425.962</t>
  </si>
  <si>
    <t>https://map.geo.admin.ch/?zoom=13&amp;E=2545996.18&amp;N=1200425.962&amp;layers=ch.kantone.cadastralwebmap-farbe,ch.swisstopo.amtliches-strassenverzeichnis,ch.bfs.gebaeude_wohnungs_register,KML||https://tinyurl.com/yy7ya4g9/NE/6512_bdg_erw.kml</t>
  </si>
  <si>
    <t>2546161.344 1200544.480</t>
  </si>
  <si>
    <t>https://map.geo.admin.ch/?zoom=13&amp;E=2546161.344&amp;N=1200544.48&amp;layers=ch.kantone.cadastralwebmap-farbe,ch.swisstopo.amtliches-strassenverzeichnis,ch.bfs.gebaeude_wohnungs_register,KML||https://tinyurl.com/yy7ya4g9/NE/6512_bdg_erw.kml</t>
  </si>
  <si>
    <t>2540828.666 1198558.979</t>
  </si>
  <si>
    <t>https://map.geo.admin.ch/?zoom=13&amp;E=2540828.666&amp;N=1198558.979&amp;layers=ch.kantone.cadastralwebmap-farbe,ch.swisstopo.amtliches-strassenverzeichnis,ch.bfs.gebaeude_wohnungs_register,KML||https://tinyurl.com/yy7ya4g9/NE/6512_bdg_erw.kml</t>
  </si>
  <si>
    <t>2540404.141 1198043.050</t>
  </si>
  <si>
    <t>https://map.geo.admin.ch/?zoom=13&amp;E=2540404.141&amp;N=1198043.05&amp;layers=ch.kantone.cadastralwebmap-farbe,ch.swisstopo.amtliches-strassenverzeichnis,ch.bfs.gebaeude_wohnungs_register,KML||https://tinyurl.com/yy7ya4g9/NE/6512_bdg_erw.kml</t>
  </si>
  <si>
    <t>2540727.645 1198122.927</t>
  </si>
  <si>
    <t>https://map.geo.admin.ch/?zoom=13&amp;E=2540727.645&amp;N=1198122.927&amp;layers=ch.kantone.cadastralwebmap-farbe,ch.swisstopo.amtliches-strassenverzeichnis,ch.bfs.gebaeude_wohnungs_register,KML||https://tinyurl.com/yy7ya4g9/NE/6512_bdg_erw.kml</t>
  </si>
  <si>
    <t>2541146.779 1198169.384</t>
  </si>
  <si>
    <t>https://map.geo.admin.ch/?zoom=13&amp;E=2541146.779&amp;N=1198169.384&amp;layers=ch.kantone.cadastralwebmap-farbe,ch.swisstopo.amtliches-strassenverzeichnis,ch.bfs.gebaeude_wohnungs_register,KML||https://tinyurl.com/yy7ya4g9/NE/6512_bdg_erw.kml</t>
  </si>
  <si>
    <t>2541364.536 1197821.379</t>
  </si>
  <si>
    <t>https://map.geo.admin.ch/?zoom=13&amp;E=2541364.536&amp;N=1197821.379&amp;layers=ch.kantone.cadastralwebmap-farbe,ch.swisstopo.amtliches-strassenverzeichnis,ch.bfs.gebaeude_wohnungs_register,KML||https://tinyurl.com/yy7ya4g9/NE/6512_bdg_erw.kml</t>
  </si>
  <si>
    <t>2541696.548 1197861.853</t>
  </si>
  <si>
    <t>https://map.geo.admin.ch/?zoom=13&amp;E=2541696.548&amp;N=1197861.853&amp;layers=ch.kantone.cadastralwebmap-farbe,ch.swisstopo.amtliches-strassenverzeichnis,ch.bfs.gebaeude_wohnungs_register,KML||https://tinyurl.com/yy7ya4g9/NE/6512_bdg_erw.kml</t>
  </si>
  <si>
    <t>2542115.102 1198030.994</t>
  </si>
  <si>
    <t>https://map.geo.admin.ch/?zoom=13&amp;E=2542115.102&amp;N=1198030.994&amp;layers=ch.kantone.cadastralwebmap-farbe,ch.swisstopo.amtliches-strassenverzeichnis,ch.bfs.gebaeude_wohnungs_register,KML||https://tinyurl.com/yy7ya4g9/NE/6512_bdg_erw.kml</t>
  </si>
  <si>
    <t>2542194.540 1198227.215</t>
  </si>
  <si>
    <t>https://map.geo.admin.ch/?zoom=13&amp;E=2542194.54&amp;N=1198227.215&amp;layers=ch.kantone.cadastralwebmap-farbe,ch.swisstopo.amtliches-strassenverzeichnis,ch.bfs.gebaeude_wohnungs_register,KML||https://tinyurl.com/yy7ya4g9/NE/6512_bdg_erw.kml</t>
  </si>
  <si>
    <t>2542509.808 1198406.247</t>
  </si>
  <si>
    <t>https://map.geo.admin.ch/?zoom=13&amp;E=2542509.808&amp;N=1198406.247&amp;layers=ch.kantone.cadastralwebmap-farbe,ch.swisstopo.amtliches-strassenverzeichnis,ch.bfs.gebaeude_wohnungs_register,KML||https://tinyurl.com/yy7ya4g9/NE/6512_bdg_erw.kml</t>
  </si>
  <si>
    <t>2542845.316 1198455.002</t>
  </si>
  <si>
    <t>https://map.geo.admin.ch/?zoom=13&amp;E=2542845.316&amp;N=1198455.002&amp;layers=ch.kantone.cadastralwebmap-farbe,ch.swisstopo.amtliches-strassenverzeichnis,ch.bfs.gebaeude_wohnungs_register,KML||https://tinyurl.com/yy7ya4g9/NE/6512_bdg_erw.kml</t>
  </si>
  <si>
    <t>2543173.761 1198824.297</t>
  </si>
  <si>
    <t>https://map.geo.admin.ch/?zoom=13&amp;E=2543173.761&amp;N=1198824.297&amp;layers=ch.kantone.cadastralwebmap-farbe,ch.swisstopo.amtliches-strassenverzeichnis,ch.bfs.gebaeude_wohnungs_register,KML||https://tinyurl.com/yy7ya4g9/NE/6512_bdg_erw.kml</t>
  </si>
  <si>
    <t>2543567.512 1198978.413</t>
  </si>
  <si>
    <t>https://map.geo.admin.ch/?zoom=13&amp;E=2543567.512&amp;N=1198978.413&amp;layers=ch.kantone.cadastralwebmap-farbe,ch.swisstopo.amtliches-strassenverzeichnis,ch.bfs.gebaeude_wohnungs_register,KML||https://tinyurl.com/yy7ya4g9/NE/6512_bdg_erw.kml</t>
  </si>
  <si>
    <t>2543390.299 1199021.100</t>
  </si>
  <si>
    <t>https://map.geo.admin.ch/?zoom=13&amp;E=2543390.299&amp;N=1199021.1&amp;layers=ch.kantone.cadastralwebmap-farbe,ch.swisstopo.amtliches-strassenverzeichnis,ch.bfs.gebaeude_wohnungs_register,KML||https://tinyurl.com/yy7ya4g9/NE/6512_bdg_erw.kml</t>
  </si>
  <si>
    <t>2543411.624 1199007.303</t>
  </si>
  <si>
    <t>https://map.geo.admin.ch/?zoom=13&amp;E=2543411.624&amp;N=1199007.303&amp;layers=ch.kantone.cadastralwebmap-farbe,ch.swisstopo.amtliches-strassenverzeichnis,ch.bfs.gebaeude_wohnungs_register,KML||https://tinyurl.com/yy7ya4g9/NE/6512_bdg_erw.kml</t>
  </si>
  <si>
    <t>2544005.723 1199253.163</t>
  </si>
  <si>
    <t>https://map.geo.admin.ch/?zoom=13&amp;E=2544005.723&amp;N=1199253.163&amp;layers=ch.kantone.cadastralwebmap-farbe,ch.swisstopo.amtliches-strassenverzeichnis,ch.bfs.gebaeude_wohnungs_register,KML||https://tinyurl.com/yy7ya4g9/NE/6512_bdg_erw.kml</t>
  </si>
  <si>
    <t>2544260.487 1199343.228</t>
  </si>
  <si>
    <t>https://map.geo.admin.ch/?zoom=13&amp;E=2544260.487&amp;N=1199343.228&amp;layers=ch.kantone.cadastralwebmap-farbe,ch.swisstopo.amtliches-strassenverzeichnis,ch.bfs.gebaeude_wohnungs_register,KML||https://tinyurl.com/yy7ya4g9/NE/6512_bdg_erw.kml</t>
  </si>
  <si>
    <t>2542044.134 1197448.143</t>
  </si>
  <si>
    <t>https://map.geo.admin.ch/?zoom=13&amp;E=2542044.134&amp;N=1197448.143&amp;layers=ch.kantone.cadastralwebmap-farbe,ch.swisstopo.amtliches-strassenverzeichnis,ch.bfs.gebaeude_wohnungs_register,KML||https://tinyurl.com/yy7ya4g9/NE/6512_bdg_erw.kml</t>
  </si>
  <si>
    <t>2541875.510 1197182.030</t>
  </si>
  <si>
    <t>https://map.geo.admin.ch/?zoom=13&amp;E=2541875.51&amp;N=1197182.03&amp;layers=ch.kantone.cadastralwebmap-farbe,ch.swisstopo.amtliches-strassenverzeichnis,ch.bfs.gebaeude_wohnungs_register,KML||https://tinyurl.com/yy7ya4g9/NE/6512_bdg_erw.kml</t>
  </si>
  <si>
    <t>2544976.146 1198632.889</t>
  </si>
  <si>
    <t>https://map.geo.admin.ch/?zoom=13&amp;E=2544976.146&amp;N=1198632.889&amp;layers=ch.kantone.cadastralwebmap-farbe,ch.swisstopo.amtliches-strassenverzeichnis,ch.bfs.gebaeude_wohnungs_register,KML||https://tinyurl.com/yy7ya4g9/NE/6512_bdg_erw.kml</t>
  </si>
  <si>
    <t>2542228.251 1198828.686</t>
  </si>
  <si>
    <t>https://map.geo.admin.ch/?zoom=13&amp;E=2542228.251&amp;N=1198828.686&amp;layers=ch.kantone.cadastralwebmap-farbe,ch.swisstopo.amtliches-strassenverzeichnis,ch.bfs.gebaeude_wohnungs_register,KML||https://tinyurl.com/yy7ya4g9/NE/6512_bdg_erw.kml</t>
  </si>
  <si>
    <t>2542729.057 1198957.492</t>
  </si>
  <si>
    <t>https://map.geo.admin.ch/?zoom=13&amp;E=2542729.057&amp;N=1198957.492&amp;layers=ch.kantone.cadastralwebmap-farbe,ch.swisstopo.amtliches-strassenverzeichnis,ch.bfs.gebaeude_wohnungs_register,KML||https://tinyurl.com/yy7ya4g9/NE/6512_bdg_erw.kml</t>
  </si>
  <si>
    <t>2542744.010 1199012.322</t>
  </si>
  <si>
    <t>https://map.geo.admin.ch/?zoom=13&amp;E=2542744.01&amp;N=1199012.322&amp;layers=ch.kantone.cadastralwebmap-farbe,ch.swisstopo.amtliches-strassenverzeichnis,ch.bfs.gebaeude_wohnungs_register,KML||https://tinyurl.com/yy7ya4g9/NE/6512_bdg_erw.kml</t>
  </si>
  <si>
    <t>2542766.883 1199019.887</t>
  </si>
  <si>
    <t>https://map.geo.admin.ch/?zoom=13&amp;E=2542766.883&amp;N=1199019.887&amp;layers=ch.kantone.cadastralwebmap-farbe,ch.swisstopo.amtliches-strassenverzeichnis,ch.bfs.gebaeude_wohnungs_register,KML||https://tinyurl.com/yy7ya4g9/NE/6512_bdg_erw.kml</t>
  </si>
  <si>
    <t>2542940.983 1199200.593</t>
  </si>
  <si>
    <t>https://map.geo.admin.ch/?zoom=13&amp;E=2542940.983&amp;N=1199200.593&amp;layers=ch.kantone.cadastralwebmap-farbe,ch.swisstopo.amtliches-strassenverzeichnis,ch.bfs.gebaeude_wohnungs_register,KML||https://tinyurl.com/yy7ya4g9/NE/6512_bdg_erw.kml</t>
  </si>
  <si>
    <t>2542982.003 1199163.160</t>
  </si>
  <si>
    <t>https://map.geo.admin.ch/?zoom=13&amp;E=2542982.003&amp;N=1199163.16&amp;layers=ch.kantone.cadastralwebmap-farbe,ch.swisstopo.amtliches-strassenverzeichnis,ch.bfs.gebaeude_wohnungs_register,KML||https://tinyurl.com/yy7ya4g9/NE/6512_bdg_erw.kml</t>
  </si>
  <si>
    <t>2543013.747 1199180.904</t>
  </si>
  <si>
    <t>https://map.geo.admin.ch/?zoom=13&amp;E=2543013.747&amp;N=1199180.904&amp;layers=ch.kantone.cadastralwebmap-farbe,ch.swisstopo.amtliches-strassenverzeichnis,ch.bfs.gebaeude_wohnungs_register,KML||https://tinyurl.com/yy7ya4g9/NE/6512_bdg_erw.kml</t>
  </si>
  <si>
    <t>2543029.223 1199211.279</t>
  </si>
  <si>
    <t>https://map.geo.admin.ch/?zoom=13&amp;E=2543029.223&amp;N=1199211.279&amp;layers=ch.kantone.cadastralwebmap-farbe,ch.swisstopo.amtliches-strassenverzeichnis,ch.bfs.gebaeude_wohnungs_register,KML||https://tinyurl.com/yy7ya4g9/NE/6512_bdg_erw.kml</t>
  </si>
  <si>
    <t>2543073.102 1199292.119</t>
  </si>
  <si>
    <t>https://map.geo.admin.ch/?zoom=13&amp;E=2543073.102&amp;N=1199292.119&amp;layers=ch.kantone.cadastralwebmap-farbe,ch.swisstopo.amtliches-strassenverzeichnis,ch.bfs.gebaeude_wohnungs_register,KML||https://tinyurl.com/yy7ya4g9/NE/6512_bdg_erw.kml</t>
  </si>
  <si>
    <t>2543086.868 1199308.691</t>
  </si>
  <si>
    <t>https://map.geo.admin.ch/?zoom=13&amp;E=2543086.868&amp;N=1199308.691&amp;layers=ch.kantone.cadastralwebmap-farbe,ch.swisstopo.amtliches-strassenverzeichnis,ch.bfs.gebaeude_wohnungs_register,KML||https://tinyurl.com/yy7ya4g9/NE/6512_bdg_erw.kml</t>
  </si>
  <si>
    <t>2543474.155 1199617.191</t>
  </si>
  <si>
    <t>https://map.geo.admin.ch/?zoom=13&amp;E=2543474.155&amp;N=1199617.191&amp;layers=ch.kantone.cadastralwebmap-farbe,ch.swisstopo.amtliches-strassenverzeichnis,ch.bfs.gebaeude_wohnungs_register,KML||https://tinyurl.com/yy7ya4g9/NE/6512_bdg_erw.kml</t>
  </si>
  <si>
    <t>2543481.079 1199700.115</t>
  </si>
  <si>
    <t>https://map.geo.admin.ch/?zoom=13&amp;E=2543481.079&amp;N=1199700.115&amp;layers=ch.kantone.cadastralwebmap-farbe,ch.swisstopo.amtliches-strassenverzeichnis,ch.bfs.gebaeude_wohnungs_register,KML||https://tinyurl.com/yy7ya4g9/NE/6512_bdg_erw.kml</t>
  </si>
  <si>
    <t>2543479.872 1199742.678</t>
  </si>
  <si>
    <t>https://map.geo.admin.ch/?zoom=13&amp;E=2543479.872&amp;N=1199742.678&amp;layers=ch.kantone.cadastralwebmap-farbe,ch.swisstopo.amtliches-strassenverzeichnis,ch.bfs.gebaeude_wohnungs_register,KML||https://tinyurl.com/yy7ya4g9/NE/6512_bdg_erw.kml</t>
  </si>
  <si>
    <t>2543592.516 1199714.162</t>
  </si>
  <si>
    <t>https://map.geo.admin.ch/?zoom=13&amp;E=2543592.516&amp;N=1199714.162&amp;layers=ch.kantone.cadastralwebmap-farbe,ch.swisstopo.amtliches-strassenverzeichnis,ch.bfs.gebaeude_wohnungs_register,KML||https://tinyurl.com/yy7ya4g9/NE/6512_bdg_erw.kml</t>
  </si>
  <si>
    <t>2543158.532 1199713.373</t>
  </si>
  <si>
    <t>https://map.geo.admin.ch/?zoom=13&amp;E=2543158.532&amp;N=1199713.373&amp;layers=ch.kantone.cadastralwebmap-farbe,ch.swisstopo.amtliches-strassenverzeichnis,ch.bfs.gebaeude_wohnungs_register,KML||https://tinyurl.com/yy7ya4g9/NE/6512_bdg_erw.kml</t>
  </si>
  <si>
    <t>2542950.769 1199677.151</t>
  </si>
  <si>
    <t>https://map.geo.admin.ch/?zoom=13&amp;E=2542950.769&amp;N=1199677.151&amp;layers=ch.kantone.cadastralwebmap-farbe,ch.swisstopo.amtliches-strassenverzeichnis,ch.bfs.gebaeude_wohnungs_register,KML||https://tinyurl.com/yy7ya4g9/NE/6512_bdg_erw.kml</t>
  </si>
  <si>
    <t>2542916.783 1199671.803</t>
  </si>
  <si>
    <t>https://map.geo.admin.ch/?zoom=13&amp;E=2542916.783&amp;N=1199671.803&amp;layers=ch.kantone.cadastralwebmap-farbe,ch.swisstopo.amtliches-strassenverzeichnis,ch.bfs.gebaeude_wohnungs_register,KML||https://tinyurl.com/yy7ya4g9/NE/6512_bdg_erw.kml</t>
  </si>
  <si>
    <t>2543097.831 1199747.868</t>
  </si>
  <si>
    <t>https://map.geo.admin.ch/?zoom=13&amp;E=2543097.831&amp;N=1199747.868&amp;layers=ch.kantone.cadastralwebmap-farbe,ch.swisstopo.amtliches-strassenverzeichnis,ch.bfs.gebaeude_wohnungs_register,KML||https://tinyurl.com/yy7ya4g9/NE/6512_bdg_erw.kml</t>
  </si>
  <si>
    <t>2543479.692 1199649.945</t>
  </si>
  <si>
    <t>https://map.geo.admin.ch/?zoom=13&amp;E=2543479.692&amp;N=1199649.945&amp;layers=ch.kantone.cadastralwebmap-farbe,ch.swisstopo.amtliches-strassenverzeichnis,ch.bfs.gebaeude_wohnungs_register,KML||https://tinyurl.com/yy7ya4g9/NE/6512_bdg_erw.kml</t>
  </si>
  <si>
    <t>2542037.332 1198740.549</t>
  </si>
  <si>
    <t>https://map.geo.admin.ch/?zoom=13&amp;E=2542037.332&amp;N=1198740.549&amp;layers=ch.kantone.cadastralwebmap-farbe,ch.swisstopo.amtliches-strassenverzeichnis,ch.bfs.gebaeude_wohnungs_register,KML||https://tinyurl.com/yy7ya4g9/NE/6512_bdg_erw.kml</t>
  </si>
  <si>
    <t>2542021.044 1198635.945</t>
  </si>
  <si>
    <t>https://map.geo.admin.ch/?zoom=13&amp;E=2542021.044&amp;N=1198635.945&amp;layers=ch.kantone.cadastralwebmap-farbe,ch.swisstopo.amtliches-strassenverzeichnis,ch.bfs.gebaeude_wohnungs_register,KML||https://tinyurl.com/yy7ya4g9/NE/6512_bdg_erw.kml</t>
  </si>
  <si>
    <t>2542056.264 1198601.712</t>
  </si>
  <si>
    <t>https://map.geo.admin.ch/?zoom=13&amp;E=2542056.264&amp;N=1198601.712&amp;layers=ch.kantone.cadastralwebmap-farbe,ch.swisstopo.amtliches-strassenverzeichnis,ch.bfs.gebaeude_wohnungs_register,KML||https://tinyurl.com/yy7ya4g9/NE/6512_bdg_erw.kml</t>
  </si>
  <si>
    <t>2542054.613 1198553.671</t>
  </si>
  <si>
    <t>https://map.geo.admin.ch/?zoom=13&amp;E=2542054.613&amp;N=1198553.671&amp;layers=ch.kantone.cadastralwebmap-farbe,ch.swisstopo.amtliches-strassenverzeichnis,ch.bfs.gebaeude_wohnungs_register,KML||https://tinyurl.com/yy7ya4g9/NE/6512_bdg_erw.kml</t>
  </si>
  <si>
    <t>2542428.366 1199132.429</t>
  </si>
  <si>
    <t>https://map.geo.admin.ch/?zoom=13&amp;E=2542428.366&amp;N=1199132.429&amp;layers=ch.kantone.cadastralwebmap-farbe,ch.swisstopo.amtliches-strassenverzeichnis,ch.bfs.gebaeude_wohnungs_register,KML||https://tinyurl.com/yy7ya4g9/NE/6512_bdg_erw.kml</t>
  </si>
  <si>
    <t>2540466.400 1198073.228</t>
  </si>
  <si>
    <t>https://map.geo.admin.ch/?zoom=13&amp;E=2540466.4&amp;N=1198073.228&amp;layers=ch.kantone.cadastralwebmap-farbe,ch.swisstopo.amtliches-strassenverzeichnis,ch.bfs.gebaeude_wohnungs_register,KML||https://tinyurl.com/yy7ya4g9/NE/6512_bdg_erw.kml</t>
  </si>
  <si>
    <t>2540823.792 1198184.847</t>
  </si>
  <si>
    <t>https://map.geo.admin.ch/?zoom=13&amp;E=2540823.792&amp;N=1198184.847&amp;layers=ch.kantone.cadastralwebmap-farbe,ch.swisstopo.amtliches-strassenverzeichnis,ch.bfs.gebaeude_wohnungs_register,KML||https://tinyurl.com/yy7ya4g9/NE/6512_bdg_erw.kml</t>
  </si>
  <si>
    <t>2540693.717 1198169.938</t>
  </si>
  <si>
    <t>https://map.geo.admin.ch/?zoom=13&amp;E=2540693.717&amp;N=1198169.938&amp;layers=ch.kantone.cadastralwebmap-farbe,ch.swisstopo.amtliches-strassenverzeichnis,ch.bfs.gebaeude_wohnungs_register,KML||https://tinyurl.com/yy7ya4g9/NE/6512_bdg_erw.kml</t>
  </si>
  <si>
    <t>2543647.862 1199688.420</t>
  </si>
  <si>
    <t>https://map.geo.admin.ch/?zoom=13&amp;E=2543647.862&amp;N=1199688.42&amp;layers=ch.kantone.cadastralwebmap-farbe,ch.swisstopo.amtliches-strassenverzeichnis,ch.bfs.gebaeude_wohnungs_register,KML||https://tinyurl.com/yy7ya4g9/NE/6512_bdg_erw.kml</t>
  </si>
  <si>
    <t>2543167.025 1198783.435</t>
  </si>
  <si>
    <t>https://map.geo.admin.ch/?zoom=13&amp;E=2543167.025&amp;N=1198783.435&amp;layers=ch.kantone.cadastralwebmap-farbe,ch.swisstopo.amtliches-strassenverzeichnis,ch.bfs.gebaeude_wohnungs_register,KML||https://tinyurl.com/yy7ya4g9/NE/6512_bdg_erw.kml</t>
  </si>
  <si>
    <t>2543482.087 1199859.707</t>
  </si>
  <si>
    <t>https://map.geo.admin.ch/?zoom=13&amp;E=2543482.087&amp;N=1199859.707&amp;layers=ch.kantone.cadastralwebmap-farbe,ch.swisstopo.amtliches-strassenverzeichnis,ch.bfs.gebaeude_wohnungs_register,KML||https://tinyurl.com/yy7ya4g9/NE/6512_bdg_erw.kml</t>
  </si>
  <si>
    <t>2542112.641 1199133.328</t>
  </si>
  <si>
    <t>https://map.geo.admin.ch/?zoom=13&amp;E=2542112.641&amp;N=1199133.328&amp;layers=ch.kantone.cadastralwebmap-farbe,ch.swisstopo.amtliches-strassenverzeichnis,ch.bfs.gebaeude_wohnungs_register,KML||https://tinyurl.com/yy7ya4g9/NE/6512_bdg_erw.kml</t>
  </si>
  <si>
    <t>2543898.312 1201227.070</t>
  </si>
  <si>
    <t>https://map.geo.admin.ch/?zoom=13&amp;E=2543898.312&amp;N=1201227.07&amp;layers=ch.kantone.cadastralwebmap-farbe,ch.swisstopo.amtliches-strassenverzeichnis,ch.bfs.gebaeude_wohnungs_register,KML||https://tinyurl.com/yy7ya4g9/NE/6512_bdg_erw.kml</t>
  </si>
  <si>
    <t>2545894.625 1200204.271</t>
  </si>
  <si>
    <t>https://map.geo.admin.ch/?zoom=13&amp;E=2545894.625&amp;N=1200204.271&amp;layers=ch.kantone.cadastralwebmap-farbe,ch.swisstopo.amtliches-strassenverzeichnis,ch.bfs.gebaeude_wohnungs_register,KML||https://tinyurl.com/yy7ya4g9/NE/6512_bdg_erw.kml</t>
  </si>
  <si>
    <t>2540700.053 1198116.444</t>
  </si>
  <si>
    <t>https://map.geo.admin.ch/?zoom=13&amp;E=2540700.053&amp;N=1198116.444&amp;layers=ch.kantone.cadastralwebmap-farbe,ch.swisstopo.amtliches-strassenverzeichnis,ch.bfs.gebaeude_wohnungs_register,KML||https://tinyurl.com/yy7ya4g9/NE/6512_bdg_erw.kml</t>
  </si>
  <si>
    <t>2543453.082 1199025.445</t>
  </si>
  <si>
    <t>https://map.geo.admin.ch/?zoom=13&amp;E=2543453.082&amp;N=1199025.445&amp;layers=ch.kantone.cadastralwebmap-farbe,ch.swisstopo.amtliches-strassenverzeichnis,ch.bfs.gebaeude_wohnungs_register,KML||https://tinyurl.com/yy7ya4g9/NE/6512_bdg_erw.kml</t>
  </si>
  <si>
    <t>2546121.043 1200528.783</t>
  </si>
  <si>
    <t>https://map.geo.admin.ch/?zoom=13&amp;E=2546121.043&amp;N=1200528.783&amp;layers=ch.kantone.cadastralwebmap-farbe,ch.swisstopo.amtliches-strassenverzeichnis,ch.bfs.gebaeude_wohnungs_register,KML||https://tinyurl.com/yy7ya4g9/NE/6512_bdg_erw.kml</t>
  </si>
  <si>
    <t>2543034.333 1199238.684</t>
  </si>
  <si>
    <t>https://map.geo.admin.ch/?zoom=13&amp;E=2543034.333&amp;N=1199238.684&amp;layers=ch.kantone.cadastralwebmap-farbe,ch.swisstopo.amtliches-strassenverzeichnis,ch.bfs.gebaeude_wohnungs_register,KML||https://tinyurl.com/yy7ya4g9/NE/6512_bdg_erw.kml</t>
  </si>
  <si>
    <t>2543991.083 1199278.254</t>
  </si>
  <si>
    <t>https://map.geo.admin.ch/?zoom=13&amp;E=2543991.083&amp;N=1199278.254&amp;layers=ch.kantone.cadastralwebmap-farbe,ch.swisstopo.amtliches-strassenverzeichnis,ch.bfs.gebaeude_wohnungs_register,KML||https://tinyurl.com/yy7ya4g9/NE/6512_bdg_erw.kml</t>
  </si>
  <si>
    <t>2542673.620 1198938.715</t>
  </si>
  <si>
    <t>https://map.geo.admin.ch/?zoom=13&amp;E=2542673.62&amp;N=1198938.715&amp;layers=ch.kantone.cadastralwebmap-farbe,ch.swisstopo.amtliches-strassenverzeichnis,ch.bfs.gebaeude_wohnungs_register,KML||https://tinyurl.com/yy7ya4g9/NE/6512_bdg_erw.kml</t>
  </si>
  <si>
    <t>2543390.942 1198997.892</t>
  </si>
  <si>
    <t>https://map.geo.admin.ch/?zoom=13&amp;E=2543390.942&amp;N=1198997.892&amp;layers=ch.kantone.cadastralwebmap-farbe,ch.swisstopo.amtliches-strassenverzeichnis,ch.bfs.gebaeude_wohnungs_register,KML||https://tinyurl.com/yy7ya4g9/NE/6512_bdg_erw.kml</t>
  </si>
  <si>
    <t>2543482.239 1199757.516</t>
  </si>
  <si>
    <t>https://map.geo.admin.ch/?zoom=13&amp;E=2543482.239&amp;N=1199757.516&amp;layers=ch.kantone.cadastralwebmap-farbe,ch.swisstopo.amtliches-strassenverzeichnis,ch.bfs.gebaeude_wohnungs_register,KML||https://tinyurl.com/yy7ya4g9/NE/6512_bdg_erw.kml</t>
  </si>
  <si>
    <t>2543479.699 1199768.662</t>
  </si>
  <si>
    <t>https://map.geo.admin.ch/?zoom=13&amp;E=2543479.699&amp;N=1199768.662&amp;layers=ch.kantone.cadastralwebmap-farbe,ch.swisstopo.amtliches-strassenverzeichnis,ch.bfs.gebaeude_wohnungs_register,KML||https://tinyurl.com/yy7ya4g9/NE/6512_bdg_erw.kml</t>
  </si>
  <si>
    <t>2543064.515 1198011.436</t>
  </si>
  <si>
    <t>https://map.geo.admin.ch/?zoom=13&amp;E=2543064.515&amp;N=1198011.436&amp;layers=ch.kantone.cadastralwebmap-farbe,ch.swisstopo.amtliches-strassenverzeichnis,ch.bfs.gebaeude_wohnungs_register,KML||https://tinyurl.com/yy7ya4g9/NE/6512_bdg_erw.kml</t>
  </si>
  <si>
    <t>2544103.081 1201190.934</t>
  </si>
  <si>
    <t>https://map.geo.admin.ch/?zoom=13&amp;E=2544103.081&amp;N=1201190.934&amp;layers=ch.kantone.cadastralwebmap-farbe,ch.swisstopo.amtliches-strassenverzeichnis,ch.bfs.gebaeude_wohnungs_register,KML||https://tinyurl.com/yy7ya4g9/NE/6512_bdg_erw.kml</t>
  </si>
  <si>
    <t>2544043.433 1201066.635</t>
  </si>
  <si>
    <t>https://map.geo.admin.ch/?zoom=13&amp;E=2544043.433&amp;N=1201066.635&amp;layers=ch.kantone.cadastralwebmap-farbe,ch.swisstopo.amtliches-strassenverzeichnis,ch.bfs.gebaeude_wohnungs_register,KML||https://tinyurl.com/yy7ya4g9/NE/6512_bdg_erw.kml</t>
  </si>
  <si>
    <t>2545377.784 1201600.228</t>
  </si>
  <si>
    <t>https://map.geo.admin.ch/?zoom=13&amp;E=2545377.784&amp;N=1201600.228&amp;layers=ch.kantone.cadastralwebmap-farbe,ch.swisstopo.amtliches-strassenverzeichnis,ch.bfs.gebaeude_wohnungs_register,KML||https://tinyurl.com/yy7ya4g9/NE/6512_bdg_erw.kml</t>
  </si>
  <si>
    <t>2541121.296 1198586.584</t>
  </si>
  <si>
    <t>https://map.geo.admin.ch/?zoom=13&amp;E=2541121.296&amp;N=1198586.584&amp;layers=ch.kantone.cadastralwebmap-farbe,ch.swisstopo.amtliches-strassenverzeichnis,ch.bfs.gebaeude_wohnungs_register,KML||https://tinyurl.com/yy7ya4g9/NE/6512_bdg_erw.kml</t>
  </si>
  <si>
    <t>2546310.682 1200565.343</t>
  </si>
  <si>
    <t>https://map.geo.admin.ch/?zoom=13&amp;E=2546310.682&amp;N=1200565.343&amp;layers=ch.kantone.cadastralwebmap-farbe,ch.swisstopo.amtliches-strassenverzeichnis,ch.bfs.gebaeude_wohnungs_register,KML||https://tinyurl.com/yy7ya4g9/NE/6512_bdg_erw.kml</t>
  </si>
  <si>
    <t>2546284.265 1200567.622</t>
  </si>
  <si>
    <t>https://map.geo.admin.ch/?zoom=13&amp;E=2546284.265&amp;N=1200567.622&amp;layers=ch.kantone.cadastralwebmap-farbe,ch.swisstopo.amtliches-strassenverzeichnis,ch.bfs.gebaeude_wohnungs_register,KML||https://tinyurl.com/yy7ya4g9/NE/6512_bdg_erw.kml</t>
  </si>
  <si>
    <t>2546199.029 1200551.648</t>
  </si>
  <si>
    <t>https://map.geo.admin.ch/?zoom=13&amp;E=2546199.029&amp;N=1200551.648&amp;layers=ch.kantone.cadastralwebmap-farbe,ch.swisstopo.amtliches-strassenverzeichnis,ch.bfs.gebaeude_wohnungs_register,KML||https://tinyurl.com/yy7ya4g9/NE/6512_bdg_erw.kml</t>
  </si>
  <si>
    <t>2546159.807 1200455.998</t>
  </si>
  <si>
    <t>https://map.geo.admin.ch/?zoom=13&amp;E=2546159.807&amp;N=1200455.998&amp;layers=ch.kantone.cadastralwebmap-farbe,ch.swisstopo.amtliches-strassenverzeichnis,ch.bfs.gebaeude_wohnungs_register,KML||https://tinyurl.com/yy7ya4g9/NE/6512_bdg_erw.kml</t>
  </si>
  <si>
    <t>2544053.583 1201023.372</t>
  </si>
  <si>
    <t>https://map.geo.admin.ch/?zoom=13&amp;E=2544053.583&amp;N=1201023.372&amp;layers=ch.kantone.cadastralwebmap-farbe,ch.swisstopo.amtliches-strassenverzeichnis,ch.bfs.gebaeude_wohnungs_register,KML||https://tinyurl.com/yy7ya4g9/NE/6512_bdg_erw.kml</t>
  </si>
  <si>
    <t>2544007.785 1201058.260</t>
  </si>
  <si>
    <t>https://map.geo.admin.ch/?zoom=13&amp;E=2544007.785&amp;N=1201058.26&amp;layers=ch.kantone.cadastralwebmap-farbe,ch.swisstopo.amtliches-strassenverzeichnis,ch.bfs.gebaeude_wohnungs_register,KML||https://tinyurl.com/yy7ya4g9/NE/6512_bdg_erw.kml</t>
  </si>
  <si>
    <t>2543932.919 1200994.422</t>
  </si>
  <si>
    <t>https://map.geo.admin.ch/?zoom=13&amp;E=2543932.919&amp;N=1200994.422&amp;layers=ch.kantone.cadastralwebmap-farbe,ch.swisstopo.amtliches-strassenverzeichnis,ch.bfs.gebaeude_wohnungs_register,KML||https://tinyurl.com/yy7ya4g9/NE/6512_bdg_erw.kml</t>
  </si>
  <si>
    <t>2545719.897 1200352.696</t>
  </si>
  <si>
    <t>https://map.geo.admin.ch/?zoom=13&amp;E=2545719.897&amp;N=1200352.696&amp;layers=ch.kantone.cadastralwebmap-farbe,ch.swisstopo.amtliches-strassenverzeichnis,ch.bfs.gebaeude_wohnungs_register,KML||https://tinyurl.com/yy7ya4g9/NE/6512_bdg_erw.kml</t>
  </si>
  <si>
    <t>2542760.564 1199527.366</t>
  </si>
  <si>
    <t>https://map.geo.admin.ch/?zoom=13&amp;E=2542760.564&amp;N=1199527.366&amp;layers=ch.kantone.cadastralwebmap-farbe,ch.swisstopo.amtliches-strassenverzeichnis,ch.bfs.gebaeude_wohnungs_register,KML||https://tinyurl.com/yy7ya4g9/NE/6512_bdg_erw.kml</t>
  </si>
  <si>
    <t>2541986.740 1198621.614</t>
  </si>
  <si>
    <t>https://map.geo.admin.ch/?zoom=13&amp;E=2541986.74&amp;N=1198621.614&amp;layers=ch.kantone.cadastralwebmap-farbe,ch.swisstopo.amtliches-strassenverzeichnis,ch.bfs.gebaeude_wohnungs_register,KML||https://tinyurl.com/yy7ya4g9/NE/6512_bdg_erw.kml</t>
  </si>
  <si>
    <t>2540048.929 1197908.052</t>
  </si>
  <si>
    <t>https://map.geo.admin.ch/?zoom=13&amp;E=2540048.929&amp;N=1197908.052&amp;layers=ch.kantone.cadastralwebmap-farbe,ch.swisstopo.amtliches-strassenverzeichnis,ch.bfs.gebaeude_wohnungs_register,KML||https://tinyurl.com/yy7ya4g9/NE/6512_bdg_erw.kml</t>
  </si>
  <si>
    <t>2544046.242 1199322.410</t>
  </si>
  <si>
    <t>https://map.geo.admin.ch/?zoom=13&amp;E=2544046.242&amp;N=1199322.41&amp;layers=ch.kantone.cadastralwebmap-farbe,ch.swisstopo.amtliches-strassenverzeichnis,ch.bfs.gebaeude_wohnungs_register,KML||https://tinyurl.com/yy7ya4g9/NE/6512_bdg_erw.kml</t>
  </si>
  <si>
    <t>2546024.795 1200430.309</t>
  </si>
  <si>
    <t>https://map.geo.admin.ch/?zoom=13&amp;E=2546024.795&amp;N=1200430.309&amp;layers=ch.kantone.cadastralwebmap-farbe,ch.swisstopo.amtliches-strassenverzeichnis,ch.bfs.gebaeude_wohnungs_register,KML||https://tinyurl.com/yy7ya4g9/NE/6512_bdg_erw.kml</t>
  </si>
  <si>
    <t>2545067.159 1199737.675</t>
  </si>
  <si>
    <t>https://map.geo.admin.ch/?zoom=13&amp;E=2545067.159&amp;N=1199737.675&amp;layers=ch.kantone.cadastralwebmap-farbe,ch.swisstopo.amtliches-strassenverzeichnis,ch.bfs.gebaeude_wohnungs_register,KML||https://tinyurl.com/yy7ya4g9/NE/6512_bdg_erw.kml</t>
  </si>
  <si>
    <t>2546223.514 1200553.077</t>
  </si>
  <si>
    <t>https://map.geo.admin.ch/?zoom=13&amp;E=2546223.514&amp;N=1200553.077&amp;layers=ch.kantone.cadastralwebmap-farbe,ch.swisstopo.amtliches-strassenverzeichnis,ch.bfs.gebaeude_wohnungs_register,KML||https://tinyurl.com/yy7ya4g9/NE/6512_bdg_erw.kml</t>
  </si>
  <si>
    <t>2546197.381 1200515.804</t>
  </si>
  <si>
    <t>https://map.geo.admin.ch/?zoom=13&amp;E=2546197.381&amp;N=1200515.804&amp;layers=ch.kantone.cadastralwebmap-farbe,ch.swisstopo.amtliches-strassenverzeichnis,ch.bfs.gebaeude_wohnungs_register,KML||https://tinyurl.com/yy7ya4g9/NE/6512_bdg_erw.kml</t>
  </si>
  <si>
    <t>2546126.143 1200504.948</t>
  </si>
  <si>
    <t>https://map.geo.admin.ch/?zoom=13&amp;E=2546126.143&amp;N=1200504.948&amp;layers=ch.kantone.cadastralwebmap-farbe,ch.swisstopo.amtliches-strassenverzeichnis,ch.bfs.gebaeude_wohnungs_register,KML||https://tinyurl.com/yy7ya4g9/NE/6512_bdg_erw.kml</t>
  </si>
  <si>
    <t>2546096.452 1200520.555</t>
  </si>
  <si>
    <t>https://map.geo.admin.ch/?zoom=13&amp;E=2546096.452&amp;N=1200520.555&amp;layers=ch.kantone.cadastralwebmap-farbe,ch.swisstopo.amtliches-strassenverzeichnis,ch.bfs.gebaeude_wohnungs_register,KML||https://tinyurl.com/yy7ya4g9/NE/6512_bdg_erw.kml</t>
  </si>
  <si>
    <t>2540057.410 1197820.376</t>
  </si>
  <si>
    <t>https://map.geo.admin.ch/?zoom=13&amp;E=2540057.41&amp;N=1197820.376&amp;layers=ch.kantone.cadastralwebmap-farbe,ch.swisstopo.amtliches-strassenverzeichnis,ch.bfs.gebaeude_wohnungs_register,KML||https://tinyurl.com/yy7ya4g9/NE/6512_bdg_erw.kml</t>
  </si>
  <si>
    <t>2532260.000 1193622.000</t>
  </si>
  <si>
    <t>https://map.geo.admin.ch/?zoom=13&amp;E=2532260&amp;N=1193622&amp;layers=ch.kantone.cadastralwebmap-farbe,ch.swisstopo.amtliches-strassenverzeichnis,ch.bfs.gebaeude_wohnungs_register,KML||https://tinyurl.com/yy7ya4g9/NE/6512_bdg_erw.kml</t>
  </si>
  <si>
    <t>2543097.801 1199318.668</t>
  </si>
  <si>
    <t>https://map.geo.admin.ch/?zoom=13&amp;E=2543097.801&amp;N=1199318.668&amp;layers=ch.kantone.cadastralwebmap-farbe,ch.swisstopo.amtliches-strassenverzeichnis,ch.bfs.gebaeude_wohnungs_register,KML||https://tinyurl.com/yy7ya4g9/NE/6512_bdg_erw.kml</t>
  </si>
  <si>
    <t>2543077.470 1199281.517</t>
  </si>
  <si>
    <t>https://map.geo.admin.ch/?zoom=13&amp;E=2543077.47&amp;N=1199281.517&amp;layers=ch.kantone.cadastralwebmap-farbe,ch.swisstopo.amtliches-strassenverzeichnis,ch.bfs.gebaeude_wohnungs_register,KML||https://tinyurl.com/yy7ya4g9/NE/6512_bdg_erw.kml</t>
  </si>
  <si>
    <t>2543076.612 1199237.764</t>
  </si>
  <si>
    <t>https://map.geo.admin.ch/?zoom=13&amp;E=2543076.612&amp;N=1199237.764&amp;layers=ch.kantone.cadastralwebmap-farbe,ch.swisstopo.amtliches-strassenverzeichnis,ch.bfs.gebaeude_wohnungs_register,KML||https://tinyurl.com/yy7ya4g9/NE/6512_bdg_erw.kml</t>
  </si>
  <si>
    <t>2542998.597 1199157.090</t>
  </si>
  <si>
    <t>https://map.geo.admin.ch/?zoom=13&amp;E=2542998.597&amp;N=1199157.09&amp;layers=ch.kantone.cadastralwebmap-farbe,ch.swisstopo.amtliches-strassenverzeichnis,ch.bfs.gebaeude_wohnungs_register,KML||https://tinyurl.com/yy7ya4g9/NE/6512_bdg_erw.kml</t>
  </si>
  <si>
    <t>2542937.296 1199175.518</t>
  </si>
  <si>
    <t>https://map.geo.admin.ch/?zoom=13&amp;E=2542937.296&amp;N=1199175.518&amp;layers=ch.kantone.cadastralwebmap-farbe,ch.swisstopo.amtliches-strassenverzeichnis,ch.bfs.gebaeude_wohnungs_register,KML||https://tinyurl.com/yy7ya4g9/NE/6512_bdg_erw.kml</t>
  </si>
  <si>
    <t>2542800.164 1199035.152</t>
  </si>
  <si>
    <t>https://map.geo.admin.ch/?zoom=13&amp;E=2542800.164&amp;N=1199035.152&amp;layers=ch.kantone.cadastralwebmap-farbe,ch.swisstopo.amtliches-strassenverzeichnis,ch.bfs.gebaeude_wohnungs_register,KML||https://tinyurl.com/yy7ya4g9/NE/6512_bdg_erw.kml</t>
  </si>
  <si>
    <t>2542720.855 1198998.468</t>
  </si>
  <si>
    <t>https://map.geo.admin.ch/?zoom=13&amp;E=2542720.855&amp;N=1198998.468&amp;layers=ch.kantone.cadastralwebmap-farbe,ch.swisstopo.amtliches-strassenverzeichnis,ch.bfs.gebaeude_wohnungs_register,KML||https://tinyurl.com/yy7ya4g9/NE/6512_bdg_erw.kml</t>
  </si>
  <si>
    <t>2542736.019 1198992.426</t>
  </si>
  <si>
    <t>https://map.geo.admin.ch/?zoom=13&amp;E=2542736.019&amp;N=1198992.426&amp;layers=ch.kantone.cadastralwebmap-farbe,ch.swisstopo.amtliches-strassenverzeichnis,ch.bfs.gebaeude_wohnungs_register,KML||https://tinyurl.com/yy7ya4g9/NE/6512_bdg_erw.kml</t>
  </si>
  <si>
    <t>2542766.606 1198893.522</t>
  </si>
  <si>
    <t>https://map.geo.admin.ch/?zoom=13&amp;E=2542766.606&amp;N=1198893.522&amp;layers=ch.kantone.cadastralwebmap-farbe,ch.swisstopo.amtliches-strassenverzeichnis,ch.bfs.gebaeude_wohnungs_register,KML||https://tinyurl.com/yy7ya4g9/NE/6512_bdg_erw.kml</t>
  </si>
  <si>
    <t>2542712.755 1198992.776</t>
  </si>
  <si>
    <t>https://map.geo.admin.ch/?zoom=13&amp;E=2542712.755&amp;N=1198992.776&amp;layers=ch.kantone.cadastralwebmap-farbe,ch.swisstopo.amtliches-strassenverzeichnis,ch.bfs.gebaeude_wohnungs_register,KML||https://tinyurl.com/yy7ya4g9/NE/6512_bdg_erw.kml</t>
  </si>
  <si>
    <t>2542724.897 1198977.680</t>
  </si>
  <si>
    <t>https://map.geo.admin.ch/?zoom=13&amp;E=2542724.897&amp;N=1198977.68&amp;layers=ch.kantone.cadastralwebmap-farbe,ch.swisstopo.amtliches-strassenverzeichnis,ch.bfs.gebaeude_wohnungs_register,KML||https://tinyurl.com/yy7ya4g9/NE/6512_bdg_erw.kml</t>
  </si>
  <si>
    <t>2542716.495 1198972.557</t>
  </si>
  <si>
    <t>https://map.geo.admin.ch/?zoom=13&amp;E=2542716.495&amp;N=1198972.557&amp;layers=ch.kantone.cadastralwebmap-farbe,ch.swisstopo.amtliches-strassenverzeichnis,ch.bfs.gebaeude_wohnungs_register,KML||https://tinyurl.com/yy7ya4g9/NE/6512_bdg_erw.kml</t>
  </si>
  <si>
    <t>2542640.162 1198934.860</t>
  </si>
  <si>
    <t>https://map.geo.admin.ch/?zoom=13&amp;E=2542640.162&amp;N=1198934.86&amp;layers=ch.kantone.cadastralwebmap-farbe,ch.swisstopo.amtliches-strassenverzeichnis,ch.bfs.gebaeude_wohnungs_register,KML||https://tinyurl.com/yy7ya4g9/NE/6512_bdg_erw.kml</t>
  </si>
  <si>
    <t>2542708.768 1198940.229</t>
  </si>
  <si>
    <t>https://map.geo.admin.ch/?zoom=13&amp;E=2542708.768&amp;N=1198940.229&amp;layers=ch.kantone.cadastralwebmap-farbe,ch.swisstopo.amtliches-strassenverzeichnis,ch.bfs.gebaeude_wohnungs_register,KML||https://tinyurl.com/yy7ya4g9/NE/6512_bdg_erw.kml</t>
  </si>
  <si>
    <t>2543313.302 1200462.803</t>
  </si>
  <si>
    <t>https://map.geo.admin.ch/?zoom=13&amp;E=2543313.302&amp;N=1200462.803&amp;layers=ch.kantone.cadastralwebmap-farbe,ch.swisstopo.amtliches-strassenverzeichnis,ch.bfs.gebaeude_wohnungs_register,KML||https://tinyurl.com/yy7ya4g9/NE/6512_bdg_erw.kml</t>
  </si>
  <si>
    <t>2543689.819 1200385.195</t>
  </si>
  <si>
    <t>https://map.geo.admin.ch/?zoom=13&amp;E=2543689.819&amp;N=1200385.195&amp;layers=ch.kantone.cadastralwebmap-farbe,ch.swisstopo.amtliches-strassenverzeichnis,ch.bfs.gebaeude_wohnungs_register,KML||https://tinyurl.com/yy7ya4g9/NE/6512_bdg_erw.kml</t>
  </si>
  <si>
    <t>2543492.455 1199894.410</t>
  </si>
  <si>
    <t>https://map.geo.admin.ch/?zoom=13&amp;E=2543492.455&amp;N=1199894.41&amp;layers=ch.kantone.cadastralwebmap-farbe,ch.swisstopo.amtliches-strassenverzeichnis,ch.bfs.gebaeude_wohnungs_register,KML||https://tinyurl.com/yy7ya4g9/NE/6512_bdg_erw.kml</t>
  </si>
  <si>
    <t>2543478.449 1199875.055</t>
  </si>
  <si>
    <t>https://map.geo.admin.ch/?zoom=13&amp;E=2543478.449&amp;N=1199875.055&amp;layers=ch.kantone.cadastralwebmap-farbe,ch.swisstopo.amtliches-strassenverzeichnis,ch.bfs.gebaeude_wohnungs_register,KML||https://tinyurl.com/yy7ya4g9/NE/6512_bdg_erw.kml</t>
  </si>
  <si>
    <t>2543505.976 1199667.867</t>
  </si>
  <si>
    <t>https://map.geo.admin.ch/?zoom=13&amp;E=2543505.976&amp;N=1199667.867&amp;layers=ch.kantone.cadastralwebmap-farbe,ch.swisstopo.amtliches-strassenverzeichnis,ch.bfs.gebaeude_wohnungs_register,KML||https://tinyurl.com/yy7ya4g9/NE/6512_bdg_erw.kml</t>
  </si>
  <si>
    <t>2543460.478 1199598.207</t>
  </si>
  <si>
    <t>https://map.geo.admin.ch/?zoom=13&amp;E=2543460.478&amp;N=1199598.207&amp;layers=ch.kantone.cadastralwebmap-farbe,ch.swisstopo.amtliches-strassenverzeichnis,ch.bfs.gebaeude_wohnungs_register,KML||https://tinyurl.com/yy7ya4g9/NE/6512_bdg_erw.kml</t>
  </si>
  <si>
    <t>2543473.499 1199591.384</t>
  </si>
  <si>
    <t>https://map.geo.admin.ch/?zoom=13&amp;E=2543473.499&amp;N=1199591.384&amp;layers=ch.kantone.cadastralwebmap-farbe,ch.swisstopo.amtliches-strassenverzeichnis,ch.bfs.gebaeude_wohnungs_register,KML||https://tinyurl.com/yy7ya4g9/NE/6512_bdg_erw.kml</t>
  </si>
  <si>
    <t>2543467.499 1199595.037</t>
  </si>
  <si>
    <t>https://map.geo.admin.ch/?zoom=13&amp;E=2543467.499&amp;N=1199595.037&amp;layers=ch.kantone.cadastralwebmap-farbe,ch.swisstopo.amtliches-strassenverzeichnis,ch.bfs.gebaeude_wohnungs_register,KML||https://tinyurl.com/yy7ya4g9/NE/6512_bdg_erw.kml</t>
  </si>
  <si>
    <t>2541357.866 1197804.524</t>
  </si>
  <si>
    <t>https://map.geo.admin.ch/?zoom=13&amp;E=2541357.866&amp;N=1197804.524&amp;layers=ch.kantone.cadastralwebmap-farbe,ch.swisstopo.amtliches-strassenverzeichnis,ch.bfs.gebaeude_wohnungs_register,KML||https://tinyurl.com/yy7ya4g9/NE/6512_bdg_erw.kml</t>
  </si>
  <si>
    <t>2541032.566 1196919.821</t>
  </si>
  <si>
    <t>https://map.geo.admin.ch/?zoom=13&amp;E=2541032.566&amp;N=1196919.821&amp;layers=ch.kantone.cadastralwebmap-farbe,ch.swisstopo.amtliches-strassenverzeichnis,ch.bfs.gebaeude_wohnungs_register,KML||https://tinyurl.com/yy7ya4g9/NE/6512_bdg_erw.kml</t>
  </si>
  <si>
    <t>2542756.472 1199522.937</t>
  </si>
  <si>
    <t>https://map.geo.admin.ch/?zoom=13&amp;E=2542756.472&amp;N=1199522.937&amp;layers=ch.kantone.cadastralwebmap-farbe,ch.swisstopo.amtliches-strassenverzeichnis,ch.bfs.gebaeude_wohnungs_register,KML||https://tinyurl.com/yy7ya4g9/NE/6512_bdg_erw.kml</t>
  </si>
  <si>
    <t>2542917.937 1199597.054</t>
  </si>
  <si>
    <t>https://map.geo.admin.ch/?zoom=13&amp;E=2542917.937&amp;N=1199597.054&amp;layers=ch.kantone.cadastralwebmap-farbe,ch.swisstopo.amtliches-strassenverzeichnis,ch.bfs.gebaeude_wohnungs_register,KML||https://tinyurl.com/yy7ya4g9/NE/6512_bdg_erw.kml</t>
  </si>
  <si>
    <t>2542932.877 1199672.303</t>
  </si>
  <si>
    <t>https://map.geo.admin.ch/?zoom=13&amp;E=2542932.877&amp;N=1199672.303&amp;layers=ch.kantone.cadastralwebmap-farbe,ch.swisstopo.amtliches-strassenverzeichnis,ch.bfs.gebaeude_wohnungs_register,KML||https://tinyurl.com/yy7ya4g9/NE/6512_bdg_erw.kml</t>
  </si>
  <si>
    <t>2542968.787 1199692.073</t>
  </si>
  <si>
    <t>https://map.geo.admin.ch/?zoom=13&amp;E=2542968.787&amp;N=1199692.073&amp;layers=ch.kantone.cadastralwebmap-farbe,ch.swisstopo.amtliches-strassenverzeichnis,ch.bfs.gebaeude_wohnungs_register,KML||https://tinyurl.com/yy7ya4g9/NE/6512_bdg_erw.kml</t>
  </si>
  <si>
    <t>2544276.078 1199330.663</t>
  </si>
  <si>
    <t>https://map.geo.admin.ch/?zoom=13&amp;E=2544276.078&amp;N=1199330.663&amp;layers=ch.kantone.cadastralwebmap-farbe,ch.swisstopo.amtliches-strassenverzeichnis,ch.bfs.gebaeude_wohnungs_register,KML||https://tinyurl.com/yy7ya4g9/NE/6512_bdg_erw.kml</t>
  </si>
  <si>
    <t>2544239.603 1199334.294</t>
  </si>
  <si>
    <t>https://map.geo.admin.ch/?zoom=13&amp;E=2544239.603&amp;N=1199334.294&amp;layers=ch.kantone.cadastralwebmap-farbe,ch.swisstopo.amtliches-strassenverzeichnis,ch.bfs.gebaeude_wohnungs_register,KML||https://tinyurl.com/yy7ya4g9/NE/6512_bdg_erw.kml</t>
  </si>
  <si>
    <t>2543974.500 1199229.803</t>
  </si>
  <si>
    <t>https://map.geo.admin.ch/?zoom=13&amp;E=2543974.5&amp;N=1199229.803&amp;layers=ch.kantone.cadastralwebmap-farbe,ch.swisstopo.amtliches-strassenverzeichnis,ch.bfs.gebaeude_wohnungs_register,KML||https://tinyurl.com/yy7ya4g9/NE/6512_bdg_erw.kml</t>
  </si>
  <si>
    <t>2543965.250 1199250.250</t>
  </si>
  <si>
    <t>https://map.geo.admin.ch/?zoom=13&amp;E=2543965.25&amp;N=1199250.25&amp;layers=ch.kantone.cadastralwebmap-farbe,ch.swisstopo.amtliches-strassenverzeichnis,ch.bfs.gebaeude_wohnungs_register,KML||https://tinyurl.com/yy7ya4g9/NE/6512_bdg_erw.kml</t>
  </si>
  <si>
    <t>2543904.416 1198983.157</t>
  </si>
  <si>
    <t>https://map.geo.admin.ch/?zoom=13&amp;E=2543904.416&amp;N=1198983.157&amp;layers=ch.kantone.cadastralwebmap-farbe,ch.swisstopo.amtliches-strassenverzeichnis,ch.bfs.gebaeude_wohnungs_register,KML||https://tinyurl.com/yy7ya4g9/NE/6512_bdg_erw.kml</t>
  </si>
  <si>
    <t>2544031.556 1199286.842</t>
  </si>
  <si>
    <t>https://map.geo.admin.ch/?zoom=13&amp;E=2544031.556&amp;N=1199286.842&amp;layers=ch.kantone.cadastralwebmap-farbe,ch.swisstopo.amtliches-strassenverzeichnis,ch.bfs.gebaeude_wohnungs_register,KML||https://tinyurl.com/yy7ya4g9/NE/6512_bdg_erw.kml</t>
  </si>
  <si>
    <t>2544041.544 1199280.067</t>
  </si>
  <si>
    <t>https://map.geo.admin.ch/?zoom=13&amp;E=2544041.544&amp;N=1199280.067&amp;layers=ch.kantone.cadastralwebmap-farbe,ch.swisstopo.amtliches-strassenverzeichnis,ch.bfs.gebaeude_wohnungs_register,KML||https://tinyurl.com/yy7ya4g9/NE/6512_bdg_erw.kml</t>
  </si>
  <si>
    <t>2544001.081 1199223.592</t>
  </si>
  <si>
    <t>https://map.geo.admin.ch/?zoom=13&amp;E=2544001.081&amp;N=1199223.592&amp;layers=ch.kantone.cadastralwebmap-farbe,ch.swisstopo.amtliches-strassenverzeichnis,ch.bfs.gebaeude_wohnungs_register,KML||https://tinyurl.com/yy7ya4g9/NE/6512_bdg_erw.kml</t>
  </si>
  <si>
    <t>2544046.339 1199291.215</t>
  </si>
  <si>
    <t>https://map.geo.admin.ch/?zoom=13&amp;E=2544046.339&amp;N=1199291.215&amp;layers=ch.kantone.cadastralwebmap-farbe,ch.swisstopo.amtliches-strassenverzeichnis,ch.bfs.gebaeude_wohnungs_register,KML||https://tinyurl.com/yy7ya4g9/NE/6512_bdg_erw.kml</t>
  </si>
  <si>
    <t>2544033.114 1199263.034</t>
  </si>
  <si>
    <t>https://map.geo.admin.ch/?zoom=13&amp;E=2544033.114&amp;N=1199263.034&amp;layers=ch.kantone.cadastralwebmap-farbe,ch.swisstopo.amtliches-strassenverzeichnis,ch.bfs.gebaeude_wohnungs_register,KML||https://tinyurl.com/yy7ya4g9/NE/6512_bdg_erw.kml</t>
  </si>
  <si>
    <t>2543460.354 1199031.413</t>
  </si>
  <si>
    <t>https://map.geo.admin.ch/?zoom=13&amp;E=2543460.354&amp;N=1199031.413&amp;layers=ch.kantone.cadastralwebmap-farbe,ch.swisstopo.amtliches-strassenverzeichnis,ch.bfs.gebaeude_wohnungs_register,KML||https://tinyurl.com/yy7ya4g9/NE/6512_bdg_erw.kml</t>
  </si>
  <si>
    <t>2543589.468 1198980.240</t>
  </si>
  <si>
    <t>https://map.geo.admin.ch/?zoom=13&amp;E=2543589.468&amp;N=1198980.24&amp;layers=ch.kantone.cadastralwebmap-farbe,ch.swisstopo.amtliches-strassenverzeichnis,ch.bfs.gebaeude_wohnungs_register,KML||https://tinyurl.com/yy7ya4g9/NE/6512_bdg_erw.kml</t>
  </si>
  <si>
    <t>2542138.583 1198027.207</t>
  </si>
  <si>
    <t>https://map.geo.admin.ch/?zoom=13&amp;E=2542138.583&amp;N=1198027.207&amp;layers=ch.kantone.cadastralwebmap-farbe,ch.swisstopo.amtliches-strassenverzeichnis,ch.bfs.gebaeude_wohnungs_register,KML||https://tinyurl.com/yy7ya4g9/NE/6512_bdg_erw.kml</t>
  </si>
  <si>
    <t>2542234.090 1198225.766</t>
  </si>
  <si>
    <t>https://map.geo.admin.ch/?zoom=13&amp;E=2542234.09&amp;N=1198225.766&amp;layers=ch.kantone.cadastralwebmap-farbe,ch.swisstopo.amtliches-strassenverzeichnis,ch.bfs.gebaeude_wohnungs_register,KML||https://tinyurl.com/yy7ya4g9/NE/6512_bdg_erw.kml</t>
  </si>
  <si>
    <t>2542213.236 1198243.371</t>
  </si>
  <si>
    <t>https://map.geo.admin.ch/?zoom=13&amp;E=2542213.236&amp;N=1198243.371&amp;layers=ch.kantone.cadastralwebmap-farbe,ch.swisstopo.amtliches-strassenverzeichnis,ch.bfs.gebaeude_wohnungs_register,KML||https://tinyurl.com/yy7ya4g9/NE/6512_bdg_erw.kml</t>
  </si>
  <si>
    <t>2543642.559 1199707.438</t>
  </si>
  <si>
    <t>https://map.geo.admin.ch/?zoom=13&amp;E=2543642.559&amp;N=1199707.438&amp;layers=ch.kantone.cadastralwebmap-farbe,ch.swisstopo.amtliches-strassenverzeichnis,ch.bfs.gebaeude_wohnungs_register,KML||https://tinyurl.com/yy7ya4g9/NE/6512_bdg_erw.kml</t>
  </si>
  <si>
    <t>2543652.564 1199656.969</t>
  </si>
  <si>
    <t>https://map.geo.admin.ch/?zoom=13&amp;E=2543652.564&amp;N=1199656.969&amp;layers=ch.kantone.cadastralwebmap-farbe,ch.swisstopo.amtliches-strassenverzeichnis,ch.bfs.gebaeude_wohnungs_register,KML||https://tinyurl.com/yy7ya4g9/NE/6512_bdg_erw.kml</t>
  </si>
  <si>
    <t>2543597.958 1199697.281</t>
  </si>
  <si>
    <t>https://map.geo.admin.ch/?zoom=13&amp;E=2543597.958&amp;N=1199697.281&amp;layers=ch.kantone.cadastralwebmap-farbe,ch.swisstopo.amtliches-strassenverzeichnis,ch.bfs.gebaeude_wohnungs_register,KML||https://tinyurl.com/yy7ya4g9/NE/6512_bdg_erw.kml</t>
  </si>
  <si>
    <t>2544339.116 1198195.695</t>
  </si>
  <si>
    <t>https://map.geo.admin.ch/?zoom=13&amp;E=2544339.116&amp;N=1198195.695&amp;layers=ch.kantone.cadastralwebmap-farbe,ch.swisstopo.amtliches-strassenverzeichnis,ch.bfs.gebaeude_wohnungs_register,KML||https://tinyurl.com/yy7ya4g9/NE/6512_bdg_erw.kml</t>
  </si>
  <si>
    <t>2541210.128 1198712.244</t>
  </si>
  <si>
    <t>https://map.geo.admin.ch/?zoom=13&amp;E=2541210.128&amp;N=1198712.244&amp;layers=ch.kantone.cadastralwebmap-farbe,ch.swisstopo.amtliches-strassenverzeichnis,ch.bfs.gebaeude_wohnungs_register,KML||https://tinyurl.com/yy7ya4g9/NE/6512_bdg_erw.kml</t>
  </si>
  <si>
    <t>2540632.098 1198325.380</t>
  </si>
  <si>
    <t>https://map.geo.admin.ch/?zoom=13&amp;E=2540632.098&amp;N=1198325.38&amp;layers=ch.kantone.cadastralwebmap-farbe,ch.swisstopo.amtliches-strassenverzeichnis,ch.bfs.gebaeude_wohnungs_register,KML||https://tinyurl.com/yy7ya4g9/NE/6512_bdg_erw.kml</t>
  </si>
  <si>
    <t>2540606.650 1198305.905</t>
  </si>
  <si>
    <t>https://map.geo.admin.ch/?zoom=13&amp;E=2540606.65&amp;N=1198305.905&amp;layers=ch.kantone.cadastralwebmap-farbe,ch.swisstopo.amtliches-strassenverzeichnis,ch.bfs.gebaeude_wohnungs_register,KML||https://tinyurl.com/yy7ya4g9/NE/6512_bdg_erw.kml</t>
  </si>
  <si>
    <t>2540953.763 1198606.566</t>
  </si>
  <si>
    <t>https://map.geo.admin.ch/?zoom=13&amp;E=2540953.763&amp;N=1198606.566&amp;layers=ch.kantone.cadastralwebmap-farbe,ch.swisstopo.amtliches-strassenverzeichnis,ch.bfs.gebaeude_wohnungs_register,KML||https://tinyurl.com/yy7ya4g9/NE/6512_bdg_erw.kml</t>
  </si>
  <si>
    <t>2540649.329 1198516.249</t>
  </si>
  <si>
    <t>https://map.geo.admin.ch/?zoom=13&amp;E=2540649.329&amp;N=1198516.249&amp;layers=ch.kantone.cadastralwebmap-farbe,ch.swisstopo.amtliches-strassenverzeichnis,ch.bfs.gebaeude_wohnungs_register,KML||https://tinyurl.com/yy7ya4g9/NE/6512_bdg_erw.kml</t>
  </si>
  <si>
    <t>2540843.757 1198576.532</t>
  </si>
  <si>
    <t>https://map.geo.admin.ch/?zoom=13&amp;E=2540843.757&amp;N=1198576.532&amp;layers=ch.kantone.cadastralwebmap-farbe,ch.swisstopo.amtliches-strassenverzeichnis,ch.bfs.gebaeude_wohnungs_register,KML||https://tinyurl.com/yy7ya4g9/NE/6512_bdg_erw.kml</t>
  </si>
  <si>
    <t>2540825.375 1198571.138</t>
  </si>
  <si>
    <t>https://map.geo.admin.ch/?zoom=13&amp;E=2540825.375&amp;N=1198571.138&amp;layers=ch.kantone.cadastralwebmap-farbe,ch.swisstopo.amtliches-strassenverzeichnis,ch.bfs.gebaeude_wohnungs_register,KML||https://tinyurl.com/yy7ya4g9/NE/6512_bdg_erw.kml</t>
  </si>
  <si>
    <t>2540813.370 1198558.876</t>
  </si>
  <si>
    <t>https://map.geo.admin.ch/?zoom=13&amp;E=2540813.37&amp;N=1198558.876&amp;layers=ch.kantone.cadastralwebmap-farbe,ch.swisstopo.amtliches-strassenverzeichnis,ch.bfs.gebaeude_wohnungs_register,KML||https://tinyurl.com/yy7ya4g9/NE/6512_bdg_erw.kml</t>
  </si>
  <si>
    <t>2541709.625 1197846.440</t>
  </si>
  <si>
    <t>https://map.geo.admin.ch/?zoom=13&amp;E=2541709.625&amp;N=1197846.44&amp;layers=ch.kantone.cadastralwebmap-farbe,ch.swisstopo.amtliches-strassenverzeichnis,ch.bfs.gebaeude_wohnungs_register,KML||https://tinyurl.com/yy7ya4g9/NE/6512_bdg_erw.kml</t>
  </si>
  <si>
    <t>2541672.467 1197860.415</t>
  </si>
  <si>
    <t>https://map.geo.admin.ch/?zoom=13&amp;E=2541672.467&amp;N=1197860.415&amp;layers=ch.kantone.cadastralwebmap-farbe,ch.swisstopo.amtliches-strassenverzeichnis,ch.bfs.gebaeude_wohnungs_register,KML||https://tinyurl.com/yy7ya4g9/NE/6512_bdg_erw.kml</t>
  </si>
  <si>
    <t>2542842.560 1198433.600</t>
  </si>
  <si>
    <t>https://map.geo.admin.ch/?zoom=13&amp;E=2542842.56&amp;N=1198433.6&amp;layers=ch.kantone.cadastralwebmap-farbe,ch.swisstopo.amtliches-strassenverzeichnis,ch.bfs.gebaeude_wohnungs_register,KML||https://tinyurl.com/yy7ya4g9/NE/6512_bdg_erw.kml</t>
  </si>
  <si>
    <t>2542838.625 1198475.750</t>
  </si>
  <si>
    <t>https://map.geo.admin.ch/?zoom=13&amp;E=2542838.625&amp;N=1198475.75&amp;layers=ch.kantone.cadastralwebmap-farbe,ch.swisstopo.amtliches-strassenverzeichnis,ch.bfs.gebaeude_wohnungs_register,KML||https://tinyurl.com/yy7ya4g9/NE/6512_bdg_erw.kml</t>
  </si>
  <si>
    <t>2542864.428 1198467.928</t>
  </si>
  <si>
    <t>https://map.geo.admin.ch/?zoom=13&amp;E=2542864.428&amp;N=1198467.928&amp;layers=ch.kantone.cadastralwebmap-farbe,ch.swisstopo.amtliches-strassenverzeichnis,ch.bfs.gebaeude_wohnungs_register,KML||https://tinyurl.com/yy7ya4g9/NE/6512_bdg_erw.kml</t>
  </si>
  <si>
    <t>2542860.428 1198451.498</t>
  </si>
  <si>
    <t>https://map.geo.admin.ch/?zoom=13&amp;E=2542860.428&amp;N=1198451.498&amp;layers=ch.kantone.cadastralwebmap-farbe,ch.swisstopo.amtliches-strassenverzeichnis,ch.bfs.gebaeude_wohnungs_register,KML||https://tinyurl.com/yy7ya4g9/NE/6512_bdg_erw.kml</t>
  </si>
  <si>
    <t>2540705.166 1198094.259</t>
  </si>
  <si>
    <t>https://map.geo.admin.ch/?zoom=13&amp;E=2540705.166&amp;N=1198094.259&amp;layers=ch.kantone.cadastralwebmap-farbe,ch.swisstopo.amtliches-strassenverzeichnis,ch.bfs.gebaeude_wohnungs_register,KML||https://tinyurl.com/yy7ya4g9/NE/6512_bdg_erw.kml</t>
  </si>
  <si>
    <t>2540707.388 1198104.957</t>
  </si>
  <si>
    <t>https://map.geo.admin.ch/?zoom=13&amp;E=2540707.388&amp;N=1198104.957&amp;layers=ch.kantone.cadastralwebmap-farbe,ch.swisstopo.amtliches-strassenverzeichnis,ch.bfs.gebaeude_wohnungs_register,KML||https://tinyurl.com/yy7ya4g9/NE/6512_bdg_erw.kml</t>
  </si>
  <si>
    <t>2540784.917 1198124.489</t>
  </si>
  <si>
    <t>https://map.geo.admin.ch/?zoom=13&amp;E=2540784.917&amp;N=1198124.489&amp;layers=ch.kantone.cadastralwebmap-farbe,ch.swisstopo.amtliches-strassenverzeichnis,ch.bfs.gebaeude_wohnungs_register,KML||https://tinyurl.com/yy7ya4g9/NE/6512_bdg_erw.kml</t>
  </si>
  <si>
    <t>2540763.507 1198095.045</t>
  </si>
  <si>
    <t>https://map.geo.admin.ch/?zoom=13&amp;E=2540763.507&amp;N=1198095.045&amp;layers=ch.kantone.cadastralwebmap-farbe,ch.swisstopo.amtliches-strassenverzeichnis,ch.bfs.gebaeude_wohnungs_register,KML||https://tinyurl.com/yy7ya4g9/NE/6512_bdg_erw.kml</t>
  </si>
  <si>
    <t>2540741.271 1198157.016</t>
  </si>
  <si>
    <t>https://map.geo.admin.ch/?zoom=13&amp;E=2540741.271&amp;N=1198157.016&amp;layers=ch.kantone.cadastralwebmap-farbe,ch.swisstopo.amtliches-strassenverzeichnis,ch.bfs.gebaeude_wohnungs_register,KML||https://tinyurl.com/yy7ya4g9/NE/6512_bdg_erw.kml</t>
  </si>
  <si>
    <t>2540735.119 1198108.903</t>
  </si>
  <si>
    <t>https://map.geo.admin.ch/?zoom=13&amp;E=2540735.119&amp;N=1198108.903&amp;layers=ch.kantone.cadastralwebmap-farbe,ch.swisstopo.amtliches-strassenverzeichnis,ch.bfs.gebaeude_wohnungs_register,KML||https://tinyurl.com/yy7ya4g9/NE/6512_bdg_erw.kml</t>
  </si>
  <si>
    <t>2539909.410 1197789.311</t>
  </si>
  <si>
    <t>https://map.geo.admin.ch/?zoom=13&amp;E=2539909.41&amp;N=1197789.311&amp;layers=ch.kantone.cadastralwebmap-farbe,ch.swisstopo.amtliches-strassenverzeichnis,ch.bfs.gebaeude_wohnungs_register,KML||https://tinyurl.com/yy7ya4g9/NE/6512_bdg_erw.kml</t>
  </si>
  <si>
    <t>2539990.335 1197787.829</t>
  </si>
  <si>
    <t>https://map.geo.admin.ch/?zoom=13&amp;E=2539990.335&amp;N=1197787.829&amp;layers=ch.kantone.cadastralwebmap-farbe,ch.swisstopo.amtliches-strassenverzeichnis,ch.bfs.gebaeude_wohnungs_register,KML||https://tinyurl.com/yy7ya4g9/NE/6512_bdg_erw.kml</t>
  </si>
  <si>
    <t>2539988.000 1197801.813</t>
  </si>
  <si>
    <t>https://map.geo.admin.ch/?zoom=13&amp;E=2539988&amp;N=1197801.813&amp;layers=ch.kantone.cadastralwebmap-farbe,ch.swisstopo.amtliches-strassenverzeichnis,ch.bfs.gebaeude_wohnungs_register,KML||https://tinyurl.com/yy7ya4g9/NE/6512_bdg_erw.kml</t>
  </si>
  <si>
    <t>2539979.230 1197816.685</t>
  </si>
  <si>
    <t>https://map.geo.admin.ch/?zoom=13&amp;E=2539979.23&amp;N=1197816.685&amp;layers=ch.kantone.cadastralwebmap-farbe,ch.swisstopo.amtliches-strassenverzeichnis,ch.bfs.gebaeude_wohnungs_register,KML||https://tinyurl.com/yy7ya4g9/NE/6512_bdg_erw.kml</t>
  </si>
  <si>
    <t>2540161.586 1197958.413</t>
  </si>
  <si>
    <t>https://map.geo.admin.ch/?zoom=13&amp;E=2540161.586&amp;N=1197958.413&amp;layers=ch.kantone.cadastralwebmap-farbe,ch.swisstopo.amtliches-strassenverzeichnis,ch.bfs.gebaeude_wohnungs_register,KML||https://tinyurl.com/yy7ya4g9/NE/6512_bdg_erw.kml</t>
  </si>
  <si>
    <t>2540157.684 1198005.332</t>
  </si>
  <si>
    <t>https://map.geo.admin.ch/?zoom=13&amp;E=2540157.684&amp;N=1198005.332&amp;layers=ch.kantone.cadastralwebmap-farbe,ch.swisstopo.amtliches-strassenverzeichnis,ch.bfs.gebaeude_wohnungs_register,KML||https://tinyurl.com/yy7ya4g9/NE/6512_bdg_erw.kml</t>
  </si>
  <si>
    <t>2540162.335 1197939.774</t>
  </si>
  <si>
    <t>https://map.geo.admin.ch/?zoom=13&amp;E=2540162.335&amp;N=1197939.774&amp;layers=ch.kantone.cadastralwebmap-farbe,ch.swisstopo.amtliches-strassenverzeichnis,ch.bfs.gebaeude_wohnungs_register,KML||https://tinyurl.com/yy7ya4g9/NE/6512_bdg_erw.kml</t>
  </si>
  <si>
    <t>2540151.506 1197970.363</t>
  </si>
  <si>
    <t>https://map.geo.admin.ch/?zoom=13&amp;E=2540151.506&amp;N=1197970.363&amp;layers=ch.kantone.cadastralwebmap-farbe,ch.swisstopo.amtliches-strassenverzeichnis,ch.bfs.gebaeude_wohnungs_register,KML||https://tinyurl.com/yy7ya4g9/NE/6512_bdg_erw.kml</t>
  </si>
  <si>
    <t>2540628.477 1198147.715</t>
  </si>
  <si>
    <t>https://map.geo.admin.ch/?zoom=13&amp;E=2540628.477&amp;N=1198147.715&amp;layers=ch.kantone.cadastralwebmap-farbe,ch.swisstopo.amtliches-strassenverzeichnis,ch.bfs.gebaeude_wohnungs_register,KML||https://tinyurl.com/yy7ya4g9/NE/6512_bdg_erw.kml</t>
  </si>
  <si>
    <t>2540275.661 1198076.634</t>
  </si>
  <si>
    <t>https://map.geo.admin.ch/?zoom=13&amp;E=2540275.661&amp;N=1198076.634&amp;layers=ch.kantone.cadastralwebmap-farbe,ch.swisstopo.amtliches-strassenverzeichnis,ch.bfs.gebaeude_wohnungs_register,KML||https://tinyurl.com/yy7ya4g9/NE/6512_bdg_erw.kml</t>
  </si>
  <si>
    <t>2540437.108 1198049.116</t>
  </si>
  <si>
    <t>https://map.geo.admin.ch/?zoom=13&amp;E=2540437.108&amp;N=1198049.116&amp;layers=ch.kantone.cadastralwebmap-farbe,ch.swisstopo.amtliches-strassenverzeichnis,ch.bfs.gebaeude_wohnungs_register,KML||https://tinyurl.com/yy7ya4g9/NE/6512_bdg_erw.kml</t>
  </si>
  <si>
    <t>2541301.761 1197885.614</t>
  </si>
  <si>
    <t>https://map.geo.admin.ch/?zoom=13&amp;E=2541301.761&amp;N=1197885.614&amp;layers=ch.kantone.cadastralwebmap-farbe,ch.swisstopo.amtliches-strassenverzeichnis,ch.bfs.gebaeude_wohnungs_register,KML||https://tinyurl.com/yy7ya4g9/NE/6512_bdg_erw.kml</t>
  </si>
  <si>
    <t>2541333.918 1197862.126</t>
  </si>
  <si>
    <t>https://map.geo.admin.ch/?zoom=13&amp;E=2541333.918&amp;N=1197862.126&amp;layers=ch.kantone.cadastralwebmap-farbe,ch.swisstopo.amtliches-strassenverzeichnis,ch.bfs.gebaeude_wohnungs_register,KML||https://tinyurl.com/yy7ya4g9/NE/6512_bdg_erw.kml</t>
  </si>
  <si>
    <t>2541329.081 1197822.128</t>
  </si>
  <si>
    <t>https://map.geo.admin.ch/?zoom=13&amp;E=2541329.081&amp;N=1197822.128&amp;layers=ch.kantone.cadastralwebmap-farbe,ch.swisstopo.amtliches-strassenverzeichnis,ch.bfs.gebaeude_wohnungs_register,KML||https://tinyurl.com/yy7ya4g9/NE/6512_bdg_erw.kml</t>
  </si>
  <si>
    <t>2541342.640 1197837.124</t>
  </si>
  <si>
    <t>https://map.geo.admin.ch/?zoom=13&amp;E=2541342.64&amp;N=1197837.124&amp;layers=ch.kantone.cadastralwebmap-farbe,ch.swisstopo.amtliches-strassenverzeichnis,ch.bfs.gebaeude_wohnungs_register,KML||https://tinyurl.com/yy7ya4g9/NE/6512_bdg_erw.kml</t>
  </si>
  <si>
    <t>2541084.294 1197559.861</t>
  </si>
  <si>
    <t>https://map.geo.admin.ch/?zoom=13&amp;E=2541084.294&amp;N=1197559.861&amp;layers=ch.kantone.cadastralwebmap-farbe,ch.swisstopo.amtliches-strassenverzeichnis,ch.bfs.gebaeude_wohnungs_register,KML||https://tinyurl.com/yy7ya4g9/NE/6512_bdg_erw.kml</t>
  </si>
  <si>
    <t>2540901.508 1197840.169</t>
  </si>
  <si>
    <t>https://map.geo.admin.ch/?zoom=13&amp;E=2540901.508&amp;N=1197840.169&amp;layers=ch.kantone.cadastralwebmap-farbe,ch.swisstopo.amtliches-strassenverzeichnis,ch.bfs.gebaeude_wohnungs_register,KML||https://tinyurl.com/yy7ya4g9/NE/6512_bdg_erw.kml</t>
  </si>
  <si>
    <t>2541177.745 1198182.502</t>
  </si>
  <si>
    <t>https://map.geo.admin.ch/?zoom=13&amp;E=2541177.745&amp;N=1198182.502&amp;layers=ch.kantone.cadastralwebmap-farbe,ch.swisstopo.amtliches-strassenverzeichnis,ch.bfs.gebaeude_wohnungs_register,KML||https://tinyurl.com/yy7ya4g9/NE/6512_bdg_erw.kml</t>
  </si>
  <si>
    <t>2541164.920 1198202.224</t>
  </si>
  <si>
    <t>https://map.geo.admin.ch/?zoom=13&amp;E=2541164.92&amp;N=1198202.224&amp;layers=ch.kantone.cadastralwebmap-farbe,ch.swisstopo.amtliches-strassenverzeichnis,ch.bfs.gebaeude_wohnungs_register,KML||https://tinyurl.com/yy7ya4g9/NE/6512_bdg_erw.kml</t>
  </si>
  <si>
    <t>2541153.832 1198188.547</t>
  </si>
  <si>
    <t>https://map.geo.admin.ch/?zoom=13&amp;E=2541153.832&amp;N=1198188.547&amp;layers=ch.kantone.cadastralwebmap-farbe,ch.swisstopo.amtliches-strassenverzeichnis,ch.bfs.gebaeude_wohnungs_register,KML||https://tinyurl.com/yy7ya4g9/NE/6512_bdg_erw.kml</t>
  </si>
  <si>
    <t>2541132.619 1198184.400</t>
  </si>
  <si>
    <t>https://map.geo.admin.ch/?zoom=13&amp;E=2541132.619&amp;N=1198184.4&amp;layers=ch.kantone.cadastralwebmap-farbe,ch.swisstopo.amtliches-strassenverzeichnis,ch.bfs.gebaeude_wohnungs_register,KML||https://tinyurl.com/yy7ya4g9/NE/6512_bdg_erw.kml</t>
  </si>
  <si>
    <t>2542075.961 1197456.645</t>
  </si>
  <si>
    <t>https://map.geo.admin.ch/?zoom=13&amp;E=2542075.961&amp;N=1197456.645&amp;layers=ch.kantone.cadastralwebmap-farbe,ch.swisstopo.amtliches-strassenverzeichnis,ch.bfs.gebaeude_wohnungs_register,KML||https://tinyurl.com/yy7ya4g9/NE/6512_bdg_erw.kml</t>
  </si>
  <si>
    <t>2542040.575 1198562.020</t>
  </si>
  <si>
    <t>https://map.geo.admin.ch/?zoom=13&amp;E=2542040.575&amp;N=1198562.02&amp;layers=ch.kantone.cadastralwebmap-farbe,ch.swisstopo.amtliches-strassenverzeichnis,ch.bfs.gebaeude_wohnungs_register,KML||https://tinyurl.com/yy7ya4g9/NE/6512_bdg_erw.kml</t>
  </si>
  <si>
    <t>2542044.818 1198603.852</t>
  </si>
  <si>
    <t>https://map.geo.admin.ch/?zoom=13&amp;E=2542044.818&amp;N=1198603.852&amp;layers=ch.kantone.cadastralwebmap-farbe,ch.swisstopo.amtliches-strassenverzeichnis,ch.bfs.gebaeude_wohnungs_register,KML||https://tinyurl.com/yy7ya4g9/NE/6512_bdg_erw.kml</t>
  </si>
  <si>
    <t>2541971.320 1198636.575</t>
  </si>
  <si>
    <t>https://map.geo.admin.ch/?zoom=13&amp;E=2541971.32&amp;N=1198636.575&amp;layers=ch.kantone.cadastralwebmap-farbe,ch.swisstopo.amtliches-strassenverzeichnis,ch.bfs.gebaeude_wohnungs_register,KML||https://tinyurl.com/yy7ya4g9/NE/6512_bdg_erw.kml</t>
  </si>
  <si>
    <t>2542173.631 1198709.250</t>
  </si>
  <si>
    <t>https://map.geo.admin.ch/?zoom=13&amp;E=2542173.631&amp;N=1198709.25&amp;layers=ch.kantone.cadastralwebmap-farbe,ch.swisstopo.amtliches-strassenverzeichnis,ch.bfs.gebaeude_wohnungs_register,KML||https://tinyurl.com/yy7ya4g9/NE/6512_bdg_erw.kml</t>
  </si>
  <si>
    <t>2543122.517 1199689.655</t>
  </si>
  <si>
    <t>https://map.geo.admin.ch/?zoom=13&amp;E=2543122.517&amp;N=1199689.655&amp;layers=ch.kantone.cadastralwebmap-farbe,ch.swisstopo.amtliches-strassenverzeichnis,ch.bfs.gebaeude_wohnungs_register,KML||https://tinyurl.com/yy7ya4g9/NE/6512_bdg_erw.kml</t>
  </si>
  <si>
    <t>2543173.862 1199711.271</t>
  </si>
  <si>
    <t>https://map.geo.admin.ch/?zoom=13&amp;E=2543173.862&amp;N=1199711.271&amp;layers=ch.kantone.cadastralwebmap-farbe,ch.swisstopo.amtliches-strassenverzeichnis,ch.bfs.gebaeude_wohnungs_register,KML||https://tinyurl.com/yy7ya4g9/NE/6512_bdg_erw.kml</t>
  </si>
  <si>
    <t>2545754.286 1200135.250</t>
  </si>
  <si>
    <t>https://map.geo.admin.ch/?zoom=13&amp;E=2545754.286&amp;N=1200135.25&amp;layers=ch.kantone.cadastralwebmap-farbe,ch.swisstopo.amtliches-strassenverzeichnis,ch.bfs.gebaeude_wohnungs_register,KML||https://tinyurl.com/yy7ya4g9/NE/6512_bdg_erw.kml</t>
  </si>
  <si>
    <t>2545842.113 1200199.878</t>
  </si>
  <si>
    <t>https://map.geo.admin.ch/?zoom=13&amp;E=2545842.113&amp;N=1200199.878&amp;layers=ch.kantone.cadastralwebmap-farbe,ch.swisstopo.amtliches-strassenverzeichnis,ch.bfs.gebaeude_wohnungs_register,KML||https://tinyurl.com/yy7ya4g9/NE/6512_bdg_erw.kml</t>
  </si>
  <si>
    <t>2545878.621 1200225.962</t>
  </si>
  <si>
    <t>https://map.geo.admin.ch/?zoom=13&amp;E=2545878.621&amp;N=1200225.962&amp;layers=ch.kantone.cadastralwebmap-farbe,ch.swisstopo.amtliches-strassenverzeichnis,ch.bfs.gebaeude_wohnungs_register,KML||https://tinyurl.com/yy7ya4g9/NE/6512_bdg_erw.kml</t>
  </si>
  <si>
    <t>2545909.016 1200202.974</t>
  </si>
  <si>
    <t>https://map.geo.admin.ch/?zoom=13&amp;E=2545909.016&amp;N=1200202.974&amp;layers=ch.kantone.cadastralwebmap-farbe,ch.swisstopo.amtliches-strassenverzeichnis,ch.bfs.gebaeude_wohnungs_register,KML||https://tinyurl.com/yy7ya4g9/NE/6512_bdg_erw.kml</t>
  </si>
  <si>
    <t>2545898.992 1200214.367</t>
  </si>
  <si>
    <t>https://map.geo.admin.ch/?zoom=13&amp;E=2545898.992&amp;N=1200214.367&amp;layers=ch.kantone.cadastralwebmap-farbe,ch.swisstopo.amtliches-strassenverzeichnis,ch.bfs.gebaeude_wohnungs_register,KML||https://tinyurl.com/yy7ya4g9/NE/6512_bdg_erw.kml</t>
  </si>
  <si>
    <t>2545930.864 1200382.340</t>
  </si>
  <si>
    <t>https://map.geo.admin.ch/?zoom=13&amp;E=2545930.864&amp;N=1200382.34&amp;layers=ch.kantone.cadastralwebmap-farbe,ch.swisstopo.amtliches-strassenverzeichnis,ch.bfs.gebaeude_wohnungs_register,KML||https://tinyurl.com/yy7ya4g9/NE/6512_bdg_erw.kml</t>
  </si>
  <si>
    <t>2545933.961 1200380.891</t>
  </si>
  <si>
    <t>https://map.geo.admin.ch/?zoom=13&amp;E=2545933.961&amp;N=1200380.891&amp;layers=ch.kantone.cadastralwebmap-farbe,ch.swisstopo.amtliches-strassenverzeichnis,ch.bfs.gebaeude_wohnungs_register,KML||https://tinyurl.com/yy7ya4g9/NE/6512_bdg_erw.kml</t>
  </si>
  <si>
    <t>2545938.751 1200377.502</t>
  </si>
  <si>
    <t>https://map.geo.admin.ch/?zoom=13&amp;E=2545938.751&amp;N=1200377.502&amp;layers=ch.kantone.cadastralwebmap-farbe,ch.swisstopo.amtliches-strassenverzeichnis,ch.bfs.gebaeude_wohnungs_register,KML||https://tinyurl.com/yy7ya4g9/NE/6512_bdg_erw.kml</t>
  </si>
  <si>
    <t>2545862.656 1200242.657</t>
  </si>
  <si>
    <t>https://map.geo.admin.ch/?zoom=13&amp;E=2545862.656&amp;N=1200242.657&amp;layers=ch.kantone.cadastralwebmap-farbe,ch.swisstopo.amtliches-strassenverzeichnis,ch.bfs.gebaeude_wohnungs_register,KML||https://tinyurl.com/yy7ya4g9/NE/6512_bdg_erw.kml</t>
  </si>
  <si>
    <t>2545938.268 1200243.211</t>
  </si>
  <si>
    <t>https://map.geo.admin.ch/?zoom=13&amp;E=2545938.268&amp;N=1200243.211&amp;layers=ch.kantone.cadastralwebmap-farbe,ch.swisstopo.amtliches-strassenverzeichnis,ch.bfs.gebaeude_wohnungs_register,KML||https://tinyurl.com/yy7ya4g9/NE/6512_bdg_erw.kml</t>
  </si>
  <si>
    <t>2545913.741 1200264.552</t>
  </si>
  <si>
    <t>https://map.geo.admin.ch/?zoom=13&amp;E=2545913.741&amp;N=1200264.552&amp;layers=ch.kantone.cadastralwebmap-farbe,ch.swisstopo.amtliches-strassenverzeichnis,ch.bfs.gebaeude_wohnungs_register,KML||https://tinyurl.com/yy7ya4g9/NE/6512_bdg_erw.kml</t>
  </si>
  <si>
    <t>2543999.389 1201053.301</t>
  </si>
  <si>
    <t>https://map.geo.admin.ch/?zoom=13&amp;E=2543999.389&amp;N=1201053.301&amp;layers=ch.kantone.cadastralwebmap-farbe,ch.swisstopo.amtliches-strassenverzeichnis,ch.bfs.gebaeude_wohnungs_register,KML||https://tinyurl.com/yy7ya4g9/NE/6512_bdg_erw.kml</t>
  </si>
  <si>
    <t>2544122.503 1201011.412</t>
  </si>
  <si>
    <t>https://map.geo.admin.ch/?zoom=13&amp;E=2544122.503&amp;N=1201011.412&amp;layers=ch.kantone.cadastralwebmap-farbe,ch.swisstopo.amtliches-strassenverzeichnis,ch.bfs.gebaeude_wohnungs_register,KML||https://tinyurl.com/yy7ya4g9/NE/6512_bdg_erw.kml</t>
  </si>
  <si>
    <t>2544118.785 1201011.301</t>
  </si>
  <si>
    <t>https://map.geo.admin.ch/?zoom=13&amp;E=2544118.785&amp;N=1201011.301&amp;layers=ch.kantone.cadastralwebmap-farbe,ch.swisstopo.amtliches-strassenverzeichnis,ch.bfs.gebaeude_wohnungs_register,KML||https://tinyurl.com/yy7ya4g9/NE/6512_bdg_erw.kml</t>
  </si>
  <si>
    <t>2543927.332 1201008.097</t>
  </si>
  <si>
    <t>https://map.geo.admin.ch/?zoom=13&amp;E=2543927.332&amp;N=1201008.097&amp;layers=ch.kantone.cadastralwebmap-farbe,ch.swisstopo.amtliches-strassenverzeichnis,ch.bfs.gebaeude_wohnungs_register,KML||https://tinyurl.com/yy7ya4g9/NE/6512_bdg_erw.kml</t>
  </si>
  <si>
    <t>2544031.389 1200993.239</t>
  </si>
  <si>
    <t>https://map.geo.admin.ch/?zoom=13&amp;E=2544031.389&amp;N=1200993.239&amp;layers=ch.kantone.cadastralwebmap-farbe,ch.swisstopo.amtliches-strassenverzeichnis,ch.bfs.gebaeude_wohnungs_register,KML||https://tinyurl.com/yy7ya4g9/NE/6512_bdg_erw.kml</t>
  </si>
  <si>
    <t>2545005.753 1199699.493</t>
  </si>
  <si>
    <t>https://map.geo.admin.ch/?zoom=13&amp;E=2545005.753&amp;N=1199699.493&amp;layers=ch.kantone.cadastralwebmap-farbe,ch.swisstopo.amtliches-strassenverzeichnis,ch.bfs.gebaeude_wohnungs_register,KML||https://tinyurl.com/yy7ya4g9/NE/6512_bdg_erw.kml</t>
  </si>
  <si>
    <t>2545011.908 1199671.096</t>
  </si>
  <si>
    <t>https://map.geo.admin.ch/?zoom=13&amp;E=2545011.908&amp;N=1199671.096&amp;layers=ch.kantone.cadastralwebmap-farbe,ch.swisstopo.amtliches-strassenverzeichnis,ch.bfs.gebaeude_wohnungs_register,KML||https://tinyurl.com/yy7ya4g9/NE/6512_bdg_erw.kml</t>
  </si>
  <si>
    <t>2545046.619 1199636.246</t>
  </si>
  <si>
    <t>https://map.geo.admin.ch/?zoom=13&amp;E=2545046.619&amp;N=1199636.246&amp;layers=ch.kantone.cadastralwebmap-farbe,ch.swisstopo.amtliches-strassenverzeichnis,ch.bfs.gebaeude_wohnungs_register,KML||https://tinyurl.com/yy7ya4g9/NE/6512_bdg_erw.kml</t>
  </si>
  <si>
    <t>2545022.999 1199695.421</t>
  </si>
  <si>
    <t>https://map.geo.admin.ch/?zoom=13&amp;E=2545022.999&amp;N=1199695.421&amp;layers=ch.kantone.cadastralwebmap-farbe,ch.swisstopo.amtliches-strassenverzeichnis,ch.bfs.gebaeude_wohnungs_register,KML||https://tinyurl.com/yy7ya4g9/NE/6512_bdg_erw.kml</t>
  </si>
  <si>
    <t>2545106.303 1199697.721</t>
  </si>
  <si>
    <t>https://map.geo.admin.ch/?zoom=13&amp;E=2545106.303&amp;N=1199697.721&amp;layers=ch.kantone.cadastralwebmap-farbe,ch.swisstopo.amtliches-strassenverzeichnis,ch.bfs.gebaeude_wohnungs_register,KML||https://tinyurl.com/yy7ya4g9/NE/6512_bdg_erw.kml</t>
  </si>
  <si>
    <t>2545066.421 1199676.302</t>
  </si>
  <si>
    <t>https://map.geo.admin.ch/?zoom=13&amp;E=2545066.421&amp;N=1199676.302&amp;layers=ch.kantone.cadastralwebmap-farbe,ch.swisstopo.amtliches-strassenverzeichnis,ch.bfs.gebaeude_wohnungs_register,KML||https://tinyurl.com/yy7ya4g9/NE/6512_bdg_erw.kml</t>
  </si>
  <si>
    <t>2545059.712 1199685.003</t>
  </si>
  <si>
    <t>https://map.geo.admin.ch/?zoom=13&amp;E=2545059.712&amp;N=1199685.003&amp;layers=ch.kantone.cadastralwebmap-farbe,ch.swisstopo.amtliches-strassenverzeichnis,ch.bfs.gebaeude_wohnungs_register,KML||https://tinyurl.com/yy7ya4g9/NE/6512_bdg_erw.kml</t>
  </si>
  <si>
    <t>2545070.661 1199730.733</t>
  </si>
  <si>
    <t>https://map.geo.admin.ch/?zoom=13&amp;E=2545070.661&amp;N=1199730.733&amp;layers=ch.kantone.cadastralwebmap-farbe,ch.swisstopo.amtliches-strassenverzeichnis,ch.bfs.gebaeude_wohnungs_register,KML||https://tinyurl.com/yy7ya4g9/NE/6512_bdg_erw.kml</t>
  </si>
  <si>
    <t>2545401.854 1200159.428</t>
  </si>
  <si>
    <t>https://map.geo.admin.ch/?zoom=13&amp;E=2545401.854&amp;N=1200159.428&amp;layers=ch.kantone.cadastralwebmap-farbe,ch.swisstopo.amtliches-strassenverzeichnis,ch.bfs.gebaeude_wohnungs_register,KML||https://tinyurl.com/yy7ya4g9/NE/6512_bdg_erw.kml</t>
  </si>
  <si>
    <t>2543809.317 1201156.929</t>
  </si>
  <si>
    <t>https://map.geo.admin.ch/?zoom=13&amp;E=2543809.317&amp;N=1201156.929&amp;layers=ch.kantone.cadastralwebmap-farbe,ch.swisstopo.amtliches-strassenverzeichnis,ch.bfs.gebaeude_wohnungs_register,KML||https://tinyurl.com/yy7ya4g9/NE/6512_bdg_erw.kml</t>
  </si>
  <si>
    <t>2543952.516 1201221.494</t>
  </si>
  <si>
    <t>https://map.geo.admin.ch/?zoom=13&amp;E=2543952.516&amp;N=1201221.494&amp;layers=ch.kantone.cadastralwebmap-farbe,ch.swisstopo.amtliches-strassenverzeichnis,ch.bfs.gebaeude_wohnungs_register,KML||https://tinyurl.com/yy7ya4g9/NE/6512_bdg_erw.kml</t>
  </si>
  <si>
    <t>2543933.411 1201241.875</t>
  </si>
  <si>
    <t>https://map.geo.admin.ch/?zoom=13&amp;E=2543933.411&amp;N=1201241.875&amp;layers=ch.kantone.cadastralwebmap-farbe,ch.swisstopo.amtliches-strassenverzeichnis,ch.bfs.gebaeude_wohnungs_register,KML||https://tinyurl.com/yy7ya4g9/NE/6512_bdg_erw.kml</t>
  </si>
  <si>
    <t>2543898.877 1201193.220</t>
  </si>
  <si>
    <t>https://map.geo.admin.ch/?zoom=13&amp;E=2543898.877&amp;N=1201193.22&amp;layers=ch.kantone.cadastralwebmap-farbe,ch.swisstopo.amtliches-strassenverzeichnis,ch.bfs.gebaeude_wohnungs_register,KML||https://tinyurl.com/yy7ya4g9/NE/6512_bdg_erw.kml</t>
  </si>
  <si>
    <t>2543884.470 1201222.104</t>
  </si>
  <si>
    <t>https://map.geo.admin.ch/?zoom=13&amp;E=2543884.47&amp;N=1201222.104&amp;layers=ch.kantone.cadastralwebmap-farbe,ch.swisstopo.amtliches-strassenverzeichnis,ch.bfs.gebaeude_wohnungs_register,KML||https://tinyurl.com/yy7ya4g9/NE/6512_bdg_erw.kml</t>
  </si>
  <si>
    <t>2543702.229 1201113.914</t>
  </si>
  <si>
    <t>https://map.geo.admin.ch/?zoom=13&amp;E=2543702.229&amp;N=1201113.914&amp;layers=ch.kantone.cadastralwebmap-farbe,ch.swisstopo.amtliches-strassenverzeichnis,ch.bfs.gebaeude_wohnungs_register,KML||https://tinyurl.com/yy7ya4g9/NE/6512_bdg_erw.kml</t>
  </si>
  <si>
    <t>2544175.530 1201169.731</t>
  </si>
  <si>
    <t>https://map.geo.admin.ch/?zoom=13&amp;E=2544175.53&amp;N=1201169.731&amp;layers=ch.kantone.cadastralwebmap-farbe,ch.swisstopo.amtliches-strassenverzeichnis,ch.bfs.gebaeude_wohnungs_register,KML||https://tinyurl.com/yy7ya4g9/NE/6512_bdg_erw.kml</t>
  </si>
  <si>
    <t>2544126.382 1201226.508</t>
  </si>
  <si>
    <t>https://map.geo.admin.ch/?zoom=13&amp;E=2544126.382&amp;N=1201226.508&amp;layers=ch.kantone.cadastralwebmap-farbe,ch.swisstopo.amtliches-strassenverzeichnis,ch.bfs.gebaeude_wohnungs_register,KML||https://tinyurl.com/yy7ya4g9/NE/6512_bdg_erw.kml</t>
  </si>
  <si>
    <t>2544146.721 1201193.904</t>
  </si>
  <si>
    <t>https://map.geo.admin.ch/?zoom=13&amp;E=2544146.721&amp;N=1201193.904&amp;layers=ch.kantone.cadastralwebmap-farbe,ch.swisstopo.amtliches-strassenverzeichnis,ch.bfs.gebaeude_wohnungs_register,KML||https://tinyurl.com/yy7ya4g9/NE/6512_bdg_erw.kml</t>
  </si>
  <si>
    <t>2544142.875 1201194.625</t>
  </si>
  <si>
    <t>https://map.geo.admin.ch/?zoom=13&amp;E=2544142.875&amp;N=1201194.625&amp;layers=ch.kantone.cadastralwebmap-farbe,ch.swisstopo.amtliches-strassenverzeichnis,ch.bfs.gebaeude_wohnungs_register,KML||https://tinyurl.com/yy7ya4g9/NE/6512_bdg_erw.kml</t>
  </si>
  <si>
    <t>2544591.429 1201127.282</t>
  </si>
  <si>
    <t>https://map.geo.admin.ch/?zoom=13&amp;E=2544591.429&amp;N=1201127.282&amp;layers=ch.kantone.cadastralwebmap-farbe,ch.swisstopo.amtliches-strassenverzeichnis,ch.bfs.gebaeude_wohnungs_register,KML||https://tinyurl.com/yy7ya4g9/NE/6512_bdg_erw.kml</t>
  </si>
  <si>
    <t>2546006.438 1200435.050</t>
  </si>
  <si>
    <t>https://map.geo.admin.ch/?zoom=13&amp;E=2546006.438&amp;N=1200435.05&amp;layers=ch.kantone.cadastralwebmap-farbe,ch.swisstopo.amtliches-strassenverzeichnis,ch.bfs.gebaeude_wohnungs_register,KML||https://tinyurl.com/yy7ya4g9/NE/6512_bdg_erw.kml</t>
  </si>
  <si>
    <t>2546059.882 1200433.337</t>
  </si>
  <si>
    <t>https://map.geo.admin.ch/?zoom=13&amp;E=2546059.882&amp;N=1200433.337&amp;layers=ch.kantone.cadastralwebmap-farbe,ch.swisstopo.amtliches-strassenverzeichnis,ch.bfs.gebaeude_wohnungs_register,KML||https://tinyurl.com/yy7ya4g9/NE/6512_bdg_erw.kml</t>
  </si>
  <si>
    <t>2546179.044 1200437.166</t>
  </si>
  <si>
    <t>https://map.geo.admin.ch/?zoom=13&amp;E=2546179.044&amp;N=1200437.166&amp;layers=ch.kantone.cadastralwebmap-farbe,ch.swisstopo.amtliches-strassenverzeichnis,ch.bfs.gebaeude_wohnungs_register,KML||https://tinyurl.com/yy7ya4g9/NE/6512_bdg_erw.kml</t>
  </si>
  <si>
    <t>2546046.638 1200432.471</t>
  </si>
  <si>
    <t>https://map.geo.admin.ch/?zoom=13&amp;E=2546046.638&amp;N=1200432.471&amp;layers=ch.kantone.cadastralwebmap-farbe,ch.swisstopo.amtliches-strassenverzeichnis,ch.bfs.gebaeude_wohnungs_register,KML||https://tinyurl.com/yy7ya4g9/NE/6512_bdg_erw.kml</t>
  </si>
  <si>
    <t>2546445.169 1200771.811</t>
  </si>
  <si>
    <t>https://map.geo.admin.ch/?zoom=13&amp;E=2546445.169&amp;N=1200771.811&amp;layers=ch.kantone.cadastralwebmap-farbe,ch.swisstopo.amtliches-strassenverzeichnis,ch.bfs.gebaeude_wohnungs_register,KML||https://tinyurl.com/yy7ya4g9/NE/6512_bdg_erw.kml</t>
  </si>
  <si>
    <t>2546188.256 1200519.297</t>
  </si>
  <si>
    <t>https://map.geo.admin.ch/?zoom=13&amp;E=2546188.256&amp;N=1200519.297&amp;layers=ch.kantone.cadastralwebmap-farbe,ch.swisstopo.amtliches-strassenverzeichnis,ch.bfs.gebaeude_wohnungs_register,KML||https://tinyurl.com/yy7ya4g9/NE/6512_bdg_erw.kml</t>
  </si>
  <si>
    <t>2546305.757 1200123.162</t>
  </si>
  <si>
    <t>https://map.geo.admin.ch/?zoom=13&amp;E=2546305.757&amp;N=1200123.162&amp;layers=ch.kantone.cadastralwebmap-farbe,ch.swisstopo.amtliches-strassenverzeichnis,ch.bfs.gebaeude_wohnungs_register,KML||https://tinyurl.com/yy7ya4g9/NE/6512_bdg_erw.kml</t>
  </si>
  <si>
    <t>2546298.230 1200163.528</t>
  </si>
  <si>
    <t>https://map.geo.admin.ch/?zoom=13&amp;E=2546298.23&amp;N=1200163.528&amp;layers=ch.kantone.cadastralwebmap-farbe,ch.swisstopo.amtliches-strassenverzeichnis,ch.bfs.gebaeude_wohnungs_register,KML||https://tinyurl.com/yy7ya4g9/NE/6512_bdg_erw.kml</t>
  </si>
  <si>
    <t>2547041.184 1199823.812</t>
  </si>
  <si>
    <t>https://map.geo.admin.ch/?zoom=13&amp;E=2547041.184&amp;N=1199823.812&amp;layers=ch.kantone.cadastralwebmap-farbe,ch.swisstopo.amtliches-strassenverzeichnis,ch.bfs.gebaeude_wohnungs_register,KML||https://tinyurl.com/yy7ya4g9/NE/6512_bdg_erw.kml</t>
  </si>
  <si>
    <t>2539636.381 1197031.681</t>
  </si>
  <si>
    <t>https://map.geo.admin.ch/?zoom=13&amp;E=2539636.381&amp;N=1197031.681&amp;layers=ch.kantone.cadastralwebmap-farbe,ch.swisstopo.amtliches-strassenverzeichnis,ch.bfs.gebaeude_wohnungs_register,KML||https://tinyurl.com/yy7ya4g9/NE/6512_bdg_erw.kml</t>
  </si>
  <si>
    <t>2539673.943 1197058.309</t>
  </si>
  <si>
    <t>https://map.geo.admin.ch/?zoom=13&amp;E=2539673.943&amp;N=1197058.309&amp;layers=ch.kantone.cadastralwebmap-farbe,ch.swisstopo.amtliches-strassenverzeichnis,ch.bfs.gebaeude_wohnungs_register,KML||https://tinyurl.com/yy7ya4g9/NE/6512_bdg_erw.kml</t>
  </si>
  <si>
    <t>2540188.338 1196448.234</t>
  </si>
  <si>
    <t>https://map.geo.admin.ch/?zoom=13&amp;E=2540188.338&amp;N=1196448.234&amp;layers=ch.kantone.cadastralwebmap-farbe,ch.swisstopo.amtliches-strassenverzeichnis,ch.bfs.gebaeude_wohnungs_register,KML||https://tinyurl.com/yy7ya4g9/NE/6512_bdg_erw.kml</t>
  </si>
  <si>
    <t>2539164.961 1196373.776</t>
  </si>
  <si>
    <t>https://map.geo.admin.ch/?zoom=13&amp;E=2539164.961&amp;N=1196373.776&amp;layers=ch.kantone.cadastralwebmap-farbe,ch.swisstopo.amtliches-strassenverzeichnis,ch.bfs.gebaeude_wohnungs_register,KML||https://tinyurl.com/yy7ya4g9/NE/6512_bdg_erw.kml</t>
  </si>
  <si>
    <t>2539885.839 1197419.227</t>
  </si>
  <si>
    <t>https://map.geo.admin.ch/?zoom=13&amp;E=2539885.839&amp;N=1197419.227&amp;layers=ch.kantone.cadastralwebmap-farbe,ch.swisstopo.amtliches-strassenverzeichnis,ch.bfs.gebaeude_wohnungs_register,KML||https://tinyurl.com/yy7ya4g9/NE/6512_bdg_erw.kml</t>
  </si>
  <si>
    <t>2539924.087 1197400.207</t>
  </si>
  <si>
    <t>https://map.geo.admin.ch/?zoom=13&amp;E=2539924.087&amp;N=1197400.207&amp;layers=ch.kantone.cadastralwebmap-farbe,ch.swisstopo.amtliches-strassenverzeichnis,ch.bfs.gebaeude_wohnungs_register,KML||https://tinyurl.com/yy7ya4g9/NE/6512_bdg_erw.kml</t>
  </si>
  <si>
    <t>2539757.978 1197025.023</t>
  </si>
  <si>
    <t>https://map.geo.admin.ch/?zoom=13&amp;E=2539757.978&amp;N=1197025.023&amp;layers=ch.kantone.cadastralwebmap-farbe,ch.swisstopo.amtliches-strassenverzeichnis,ch.bfs.gebaeude_wohnungs_register,KML||https://tinyurl.com/yy7ya4g9/NE/6512_bdg_erw.kml</t>
  </si>
  <si>
    <t>2539752.850 1197038.033</t>
  </si>
  <si>
    <t>https://map.geo.admin.ch/?zoom=13&amp;E=2539752.85&amp;N=1197038.033&amp;layers=ch.kantone.cadastralwebmap-farbe,ch.swisstopo.amtliches-strassenverzeichnis,ch.bfs.gebaeude_wohnungs_register,KML||https://tinyurl.com/yy7ya4g9/NE/6512_bdg_erw.kml</t>
  </si>
  <si>
    <t>2539739.003 1197012.505</t>
  </si>
  <si>
    <t>https://map.geo.admin.ch/?zoom=13&amp;E=2539739.003&amp;N=1197012.505&amp;layers=ch.kantone.cadastralwebmap-farbe,ch.swisstopo.amtliches-strassenverzeichnis,ch.bfs.gebaeude_wohnungs_register,KML||https://tinyurl.com/yy7ya4g9/NE/6512_bdg_erw.kml</t>
  </si>
  <si>
    <t>2539726.518 1196978.972</t>
  </si>
  <si>
    <t>https://map.geo.admin.ch/?zoom=13&amp;E=2539726.518&amp;N=1196978.972&amp;layers=ch.kantone.cadastralwebmap-farbe,ch.swisstopo.amtliches-strassenverzeichnis,ch.bfs.gebaeude_wohnungs_register,KML||https://tinyurl.com/yy7ya4g9/NE/6512_bdg_erw.kml</t>
  </si>
  <si>
    <t>2540783.926 1196613.840</t>
  </si>
  <si>
    <t>https://map.geo.admin.ch/?zoom=13&amp;E=2540783.926&amp;N=1196613.84&amp;layers=ch.kantone.cadastralwebmap-farbe,ch.swisstopo.amtliches-strassenverzeichnis,ch.bfs.gebaeude_wohnungs_register,KML||https://tinyurl.com/yy7ya4g9/NE/6512_bdg_erw.kml</t>
  </si>
  <si>
    <t>2540448.785 1196579.079</t>
  </si>
  <si>
    <t>https://map.geo.admin.ch/?zoom=13&amp;E=2540448.785&amp;N=1196579.079&amp;layers=ch.kantone.cadastralwebmap-farbe,ch.swisstopo.amtliches-strassenverzeichnis,ch.bfs.gebaeude_wohnungs_register,KML||https://tinyurl.com/yy7ya4g9/NE/6512_bdg_erw.kml</t>
  </si>
  <si>
    <t>2540622.875 1196495.932</t>
  </si>
  <si>
    <t>https://map.geo.admin.ch/?zoom=13&amp;E=2540622.875&amp;N=1196495.932&amp;layers=ch.kantone.cadastralwebmap-farbe,ch.swisstopo.amtliches-strassenverzeichnis,ch.bfs.gebaeude_wohnungs_register,KML||https://tinyurl.com/yy7ya4g9/NE/6512_bdg_erw.kml</t>
  </si>
  <si>
    <t>2540669.134 1196525.850</t>
  </si>
  <si>
    <t>https://map.geo.admin.ch/?zoom=13&amp;E=2540669.134&amp;N=1196525.85&amp;layers=ch.kantone.cadastralwebmap-farbe,ch.swisstopo.amtliches-strassenverzeichnis,ch.bfs.gebaeude_wohnungs_register,KML||https://tinyurl.com/yy7ya4g9/NE/6512_bdg_erw.kml</t>
  </si>
  <si>
    <t>2544942.442 1198659.100</t>
  </si>
  <si>
    <t>https://map.geo.admin.ch/?zoom=13&amp;E=2544942.442&amp;N=1198659.1&amp;layers=ch.kantone.cadastralwebmap-farbe,ch.swisstopo.amtliches-strassenverzeichnis,ch.bfs.gebaeude_wohnungs_register,KML||https://tinyurl.com/yy7ya4g9/NE/6512_bdg_erw.kml</t>
  </si>
  <si>
    <t>2544957.586 1198661.710</t>
  </si>
  <si>
    <t>https://map.geo.admin.ch/?zoom=13&amp;E=2544957.586&amp;N=1198661.71&amp;layers=ch.kantone.cadastralwebmap-farbe,ch.swisstopo.amtliches-strassenverzeichnis,ch.bfs.gebaeude_wohnungs_register,KML||https://tinyurl.com/yy7ya4g9/NE/6512_bdg_erw.kml</t>
  </si>
  <si>
    <t>2544951.604 1198646.269</t>
  </si>
  <si>
    <t>https://map.geo.admin.ch/?zoom=13&amp;E=2544951.604&amp;N=1198646.269&amp;layers=ch.kantone.cadastralwebmap-farbe,ch.swisstopo.amtliches-strassenverzeichnis,ch.bfs.gebaeude_wohnungs_register,KML||https://tinyurl.com/yy7ya4g9/NE/6512_bdg_erw.kml</t>
  </si>
  <si>
    <t>2539466.538 1196923.151</t>
  </si>
  <si>
    <t>https://map.geo.admin.ch/?zoom=13&amp;E=2539466.538&amp;N=1196923.151&amp;layers=ch.kantone.cadastralwebmap-farbe,ch.swisstopo.amtliches-strassenverzeichnis,ch.bfs.gebaeude_wohnungs_register,KML||https://tinyurl.com/yy7ya4g9/NE/6512_bdg_erw.kml</t>
  </si>
  <si>
    <t>31: Aucun bâtiment dans la MO pour l'EGID 502367046</t>
  </si>
  <si>
    <t>31: Aucun bâtiment dans la MO pour l'EGID 192050109&lt;/br&gt;33: Le bâtiment 192050109 has GSTAT '1003 im Bau'</t>
  </si>
  <si>
    <t>31: Aucun bâtiment dans la MO pour l'EGID 192050715</t>
  </si>
  <si>
    <t>31: Aucun bâtiment dans la MO pour l'EGID 1486712</t>
  </si>
  <si>
    <t>31: Aucun bâtiment dans la MO pour l'EGID 1486714</t>
  </si>
  <si>
    <t>31: Aucun bâtiment dans la MO pour l'EGID 1486724</t>
  </si>
  <si>
    <t>31: Aucun bâtiment dans la MO pour l'EGID 1486725</t>
  </si>
  <si>
    <t>31: Aucun bâtiment dans la MO pour l'EGID 1486726</t>
  </si>
  <si>
    <t>31: Aucun bâtiment dans la MO pour l'EGID 1486727</t>
  </si>
  <si>
    <t>31: Aucun bâtiment dans la MO pour l'EGID 1486730</t>
  </si>
  <si>
    <t>31: Aucun bâtiment dans la MO pour l'EGID 1486734</t>
  </si>
  <si>
    <t>31: Aucun bâtiment dans la MO pour l'EGID 1486738</t>
  </si>
  <si>
    <t>31: Aucun bâtiment dans la MO pour l'EGID 1486739</t>
  </si>
  <si>
    <t>31: Aucun bâtiment dans la MO pour l'EGID 1486740</t>
  </si>
  <si>
    <t>31: Aucun bâtiment dans la MO pour l'EGID 1486902</t>
  </si>
  <si>
    <t>31: Aucun bâtiment dans la MO pour l'EGID 1486905</t>
  </si>
  <si>
    <t>31: Aucun bâtiment dans la MO pour l'EGID 1486906</t>
  </si>
  <si>
    <t>31: Aucun bâtiment dans la MO pour l'EGID 1486912</t>
  </si>
  <si>
    <t>31: Aucun bâtiment dans la MO pour l'EGID 1487918</t>
  </si>
  <si>
    <t>31: Aucun bâtiment dans la MO pour l'EGID 1487919</t>
  </si>
  <si>
    <t>31: Aucun bâtiment dans la MO pour l'EGID 1487920</t>
  </si>
  <si>
    <t>31: Aucun bâtiment dans la MO pour l'EGID 1487921</t>
  </si>
  <si>
    <t>31: Aucun bâtiment dans la MO pour l'EGID 1487922</t>
  </si>
  <si>
    <t>31: Aucun bâtiment dans la MO pour l'EGID 1487923</t>
  </si>
  <si>
    <t>31: Aucun bâtiment dans la MO pour l'EGID 1487956</t>
  </si>
  <si>
    <t>31: Aucun bâtiment dans la MO pour l'EGID 1487957</t>
  </si>
  <si>
    <t>31: Aucun bâtiment dans la MO pour l'EGID 1487958</t>
  </si>
  <si>
    <t>31: Aucun bâtiment dans la MO pour l'EGID 1487959</t>
  </si>
  <si>
    <t>31: Aucun bâtiment dans la MO pour l'EGID 1487960</t>
  </si>
  <si>
    <t>31: Aucun bâtiment dans la MO pour l'EGID 1487961</t>
  </si>
  <si>
    <t>31: Aucun bâtiment dans la MO pour l'EGID 1487962</t>
  </si>
  <si>
    <t>31: Aucun bâtiment dans la MO pour l'EGID 1487995</t>
  </si>
  <si>
    <t>31: Aucun bâtiment dans la MO pour l'EGID 1487996</t>
  </si>
  <si>
    <t>31: Aucun bâtiment dans la MO pour l'EGID 1487997</t>
  </si>
  <si>
    <t>31: Aucun bâtiment dans la MO pour l'EGID 1488014</t>
  </si>
  <si>
    <t>31: Aucun bâtiment dans la MO pour l'EGID 1488221</t>
  </si>
  <si>
    <t>31: Aucun bâtiment dans la MO pour l'EGID 1488230</t>
  </si>
  <si>
    <t>31: Aucun bâtiment dans la MO pour l'EGID 1488231</t>
  </si>
  <si>
    <t>31: Aucun bâtiment dans la MO pour l'EGID 1488232</t>
  </si>
  <si>
    <t>31: Aucun bâtiment dans la MO pour l'EGID 1488233</t>
  </si>
  <si>
    <t>31: Aucun bâtiment dans la MO pour l'EGID 1488234</t>
  </si>
  <si>
    <t>31: Aucun bâtiment dans la MO pour l'EGID 1488235</t>
  </si>
  <si>
    <t>31: Aucun bâtiment dans la MO pour l'EGID 1488236</t>
  </si>
  <si>
    <t>31: Aucun bâtiment dans la MO pour l'EGID 1488237</t>
  </si>
  <si>
    <t>31: Aucun bâtiment dans la MO pour l'EGID 1488238</t>
  </si>
  <si>
    <t>31: Aucun bâtiment dans la MO pour l'EGID 1488239</t>
  </si>
  <si>
    <t>31: Aucun bâtiment dans la MO pour l'EGID 1488240</t>
  </si>
  <si>
    <t>31: Aucun bâtiment dans la MO pour l'EGID 1488241</t>
  </si>
  <si>
    <t>31: Aucun bâtiment dans la MO pour l'EGID 1488242</t>
  </si>
  <si>
    <t>31: Aucun bâtiment dans la MO pour l'EGID 1488243</t>
  </si>
  <si>
    <t>31: Aucun bâtiment dans la MO pour l'EGID 1488244</t>
  </si>
  <si>
    <t>31: Aucun bâtiment dans la MO pour l'EGID 1488245</t>
  </si>
  <si>
    <t>31: Aucun bâtiment dans la MO pour l'EGID 1488246</t>
  </si>
  <si>
    <t>31: Aucun bâtiment dans la MO pour l'EGID 1488248</t>
  </si>
  <si>
    <t>31: Aucun bâtiment dans la MO pour l'EGID 1488249</t>
  </si>
  <si>
    <t>31: Aucun bâtiment dans la MO pour l'EGID 1488250</t>
  </si>
  <si>
    <t>31: Aucun bâtiment dans la MO pour l'EGID 1488251</t>
  </si>
  <si>
    <t>31: Aucun bâtiment dans la MO pour l'EGID 1488252</t>
  </si>
  <si>
    <t>31: Aucun bâtiment dans la MO pour l'EGID 1488253</t>
  </si>
  <si>
    <t>31: Aucun bâtiment dans la MO pour l'EGID 1488254</t>
  </si>
  <si>
    <t>31: Aucun bâtiment dans la MO pour l'EGID 1488255</t>
  </si>
  <si>
    <t>31: Aucun bâtiment dans la MO pour l'EGID 1488256</t>
  </si>
  <si>
    <t>31: Aucun bâtiment dans la MO pour l'EGID 1488257</t>
  </si>
  <si>
    <t>31: Aucun bâtiment dans la MO pour l'EGID 1488258</t>
  </si>
  <si>
    <t>31: Aucun bâtiment dans la MO pour l'EGID 1488259</t>
  </si>
  <si>
    <t>31: Aucun bâtiment dans la MO pour l'EGID 1488260</t>
  </si>
  <si>
    <t>31: Aucun bâtiment dans la MO pour l'EGID 1488261</t>
  </si>
  <si>
    <t>31: Aucun bâtiment dans la MO pour l'EGID 1488263</t>
  </si>
  <si>
    <t>31: Aucun bâtiment dans la MO pour l'EGID 1488264</t>
  </si>
  <si>
    <t>31: Aucun bâtiment dans la MO pour l'EGID 1488265</t>
  </si>
  <si>
    <t>31: Aucun bâtiment dans la MO pour l'EGID 1488266</t>
  </si>
  <si>
    <t>31: Aucun bâtiment dans la MO pour l'EGID 1488268</t>
  </si>
  <si>
    <t>31: Aucun bâtiment dans la MO pour l'EGID 1488270</t>
  </si>
  <si>
    <t>31: Aucun bâtiment dans la MO pour l'EGID 1488296</t>
  </si>
  <si>
    <t>31: Aucun bâtiment dans la MO pour l'EGID 1488297</t>
  </si>
  <si>
    <t>31: Aucun bâtiment dans la MO pour l'EGID 1488298</t>
  </si>
  <si>
    <t>31: Aucun bâtiment dans la MO pour l'EGID 1488299</t>
  </si>
  <si>
    <t>31: Aucun bâtiment dans la MO pour l'EGID 1488379</t>
  </si>
  <si>
    <t>31: Aucun bâtiment dans la MO pour l'EGID 1488461</t>
  </si>
  <si>
    <t>31: Aucun bâtiment dans la MO pour l'EGID 1488463</t>
  </si>
  <si>
    <t>31: Aucun bâtiment dans la MO pour l'EGID 1488470</t>
  </si>
  <si>
    <t>31: Aucun bâtiment dans la MO pour l'EGID 1488475</t>
  </si>
  <si>
    <t>31: Aucun bâtiment dans la MO pour l'EGID 1488476</t>
  </si>
  <si>
    <t>31: Aucun bâtiment dans la MO pour l'EGID 1488481</t>
  </si>
  <si>
    <t>31: Aucun bâtiment dans la MO pour l'EGID 1488487</t>
  </si>
  <si>
    <t>31: Aucun bâtiment dans la MO pour l'EGID 3036876</t>
  </si>
  <si>
    <t>31: Aucun bâtiment dans la MO pour l'EGID 3114456</t>
  </si>
  <si>
    <t>31: Aucun bâtiment dans la MO pour l'EGID 3167785</t>
  </si>
  <si>
    <t>31: Aucun bâtiment dans la MO pour l'EGID 3167787</t>
  </si>
  <si>
    <t>31: Aucun bâtiment dans la MO pour l'EGID 9016426</t>
  </si>
  <si>
    <t>31: Aucun bâtiment dans la MO pour l'EGID 9031531</t>
  </si>
  <si>
    <t>31: Aucun bâtiment dans la MO pour l'EGID 90004166</t>
  </si>
  <si>
    <t>31: Aucun bâtiment dans la MO pour l'EGID 190169726</t>
  </si>
  <si>
    <t>31: Aucun bâtiment dans la MO pour l'EGID 190169818</t>
  </si>
  <si>
    <t>31: Aucun bâtiment dans la MO pour l'EGID 190169875</t>
  </si>
  <si>
    <t>31: Aucun bâtiment dans la MO pour l'EGID 190169932</t>
  </si>
  <si>
    <t>31: Aucun bâtiment dans la MO pour l'EGID 190171301</t>
  </si>
  <si>
    <t>31: Aucun bâtiment dans la MO pour l'EGID 190177084</t>
  </si>
  <si>
    <t>31: Aucun bâtiment dans la MO pour l'EGID 190913555</t>
  </si>
  <si>
    <t>31: Aucun bâtiment dans la MO pour l'EGID 191134944</t>
  </si>
  <si>
    <t>31: Aucun bâtiment dans la MO pour l'EGID 191417730</t>
  </si>
  <si>
    <t>31: Aucun bâtiment dans la MO pour l'EGID 191450218</t>
  </si>
  <si>
    <t>31: Aucun bâtiment dans la MO pour l'EGID 191450221</t>
  </si>
  <si>
    <t>31: Aucun bâtiment dans la MO pour l'EGID 191451790</t>
  </si>
  <si>
    <t>31: Aucun bâtiment dans la MO pour l'EGID 191451810</t>
  </si>
  <si>
    <t>31: Aucun bâtiment dans la MO pour l'EGID 191452150</t>
  </si>
  <si>
    <t>31: Aucun bâtiment dans la MO pour l'EGID 191452151</t>
  </si>
  <si>
    <t>31: Aucun bâtiment dans la MO pour l'EGID 191452153</t>
  </si>
  <si>
    <t>31: Aucun bâtiment dans la MO pour l'EGID 191452250</t>
  </si>
  <si>
    <t>31: Aucun bâtiment dans la MO pour l'EGID 191452510</t>
  </si>
  <si>
    <t>31: Aucun bâtiment dans la MO pour l'EGID 191452732</t>
  </si>
  <si>
    <t>31: Aucun bâtiment dans la MO pour l'EGID 191708892</t>
  </si>
  <si>
    <t>31: Aucun bâtiment dans la MO pour l'EGID 191708894</t>
  </si>
  <si>
    <t>31: Aucun bâtiment dans la MO pour l'EGID 191719975</t>
  </si>
  <si>
    <t>31: Aucun bâtiment dans la MO pour l'EGID 191742513</t>
  </si>
  <si>
    <t>31: Aucun bâtiment dans la MO pour l'EGID 191744451</t>
  </si>
  <si>
    <t>31: Aucun bâtiment dans la MO pour l'EGID 191744962</t>
  </si>
  <si>
    <t>31: Aucun bâtiment dans la MO pour l'EGID 191744963</t>
  </si>
  <si>
    <t>31: Aucun bâtiment dans la MO pour l'EGID 191745012</t>
  </si>
  <si>
    <t>31: Aucun bâtiment dans la MO pour l'EGID 191745013</t>
  </si>
  <si>
    <t>31: Aucun bâtiment dans la MO pour l'EGID 191890606&lt;/br&gt;33: Le bâtiment 191890606 has GSTAT '1003 im Bau'</t>
  </si>
  <si>
    <t>31: Aucun bâtiment dans la MO pour l'EGID 191893634</t>
  </si>
  <si>
    <t>31: Aucun bâtiment dans la MO pour l'EGID 191893637</t>
  </si>
  <si>
    <t>31: Aucun bâtiment dans la MO pour l'EGID 192042811&lt;/br&gt;33: Le bâtiment 192042811 has GSTAT '1003 im Bau'</t>
  </si>
  <si>
    <t>31: Aucun bâtiment dans la MO pour l'EGID 504170536</t>
  </si>
  <si>
    <t>31: Aucun bâtiment dans la MO pour l'EGID 504170537</t>
  </si>
  <si>
    <t>31: Aucun bâtiment dans la MO pour l'EGID 504170538</t>
  </si>
  <si>
    <t>31: Aucun bâtiment dans la MO pour l'EGID 504170539</t>
  </si>
  <si>
    <t>31: Aucun bâtiment dans la MO pour l'EGID 504170540</t>
  </si>
  <si>
    <t>31: Aucun bâtiment dans la MO pour l'EGID 504170541</t>
  </si>
  <si>
    <t>31: Aucun bâtiment dans la MO pour l'EGID 504170542</t>
  </si>
  <si>
    <t>31: Aucun bâtiment dans la MO pour l'EGID 504170543</t>
  </si>
  <si>
    <t>31: Aucun bâtiment dans la MO pour l'EGID 504170544</t>
  </si>
  <si>
    <t>31: Aucun bâtiment dans la MO pour l'EGID 504170545</t>
  </si>
  <si>
    <t>31: Aucun bâtiment dans la MO pour l'EGID 504170546</t>
  </si>
  <si>
    <t>31: Aucun bâtiment dans la MO pour l'EGID 504170547</t>
  </si>
  <si>
    <t>31: Aucun bâtiment dans la MO pour l'EGID 504170548</t>
  </si>
  <si>
    <t>31: Aucun bâtiment dans la MO pour l'EGID 504170549</t>
  </si>
  <si>
    <t>31: Aucun bâtiment dans la MO pour l'EGID 504170550</t>
  </si>
  <si>
    <t>31: Aucun bâtiment dans la MO pour l'EGID 504170551</t>
  </si>
  <si>
    <t>31: Aucun bâtiment dans la MO pour l'EGID 504170552</t>
  </si>
  <si>
    <t>31: Aucun bâtiment dans la MO pour l'EGID 504170553</t>
  </si>
  <si>
    <t>31: Aucun bâtiment dans la MO pour l'EGID 504170554</t>
  </si>
  <si>
    <t>31: Aucun bâtiment dans la MO pour l'EGID 504170555</t>
  </si>
  <si>
    <t>31: Aucun bâtiment dans la MO pour l'EGID 504170556</t>
  </si>
  <si>
    <t>31: Aucun bâtiment dans la MO pour l'EGID 504170557</t>
  </si>
  <si>
    <t>31: Aucun bâtiment dans la MO pour l'EGID 504170623</t>
  </si>
  <si>
    <t>31: Aucun bâtiment dans la MO pour l'EGID 504170714</t>
  </si>
  <si>
    <t>31: Aucun bâtiment dans la MO pour l'EGID 504170715</t>
  </si>
  <si>
    <t>31: Aucun bâtiment dans la MO pour l'EGID 504170716</t>
  </si>
  <si>
    <t>31: Aucun bâtiment dans la MO pour l'EGID 504170717</t>
  </si>
  <si>
    <t>31: Aucun bâtiment dans la MO pour l'EGID 504170718</t>
  </si>
  <si>
    <t>31: Aucun bâtiment dans la MO pour l'EGID 504170719</t>
  </si>
  <si>
    <t>31: Aucun bâtiment dans la MO pour l'EGID 504170720</t>
  </si>
  <si>
    <t>31: Aucun bâtiment dans la MO pour l'EGID 504170721</t>
  </si>
  <si>
    <t>31: Aucun bâtiment dans la MO pour l'EGID 504170722</t>
  </si>
  <si>
    <t>31: Aucun bâtiment dans la MO pour l'EGID 504170723</t>
  </si>
  <si>
    <t>31: Aucun bâtiment dans la MO pour l'EGID 504170724</t>
  </si>
  <si>
    <t>31: Aucun bâtiment dans la MO pour l'EGID 504170725</t>
  </si>
  <si>
    <t>31: Aucun bâtiment dans la MO pour l'EGID 504170726</t>
  </si>
  <si>
    <t>31: Aucun bâtiment dans la MO pour l'EGID 504170727</t>
  </si>
  <si>
    <t>31: Aucun bâtiment dans la MO pour l'EGID 504170728</t>
  </si>
  <si>
    <t>31: Aucun bâtiment dans la MO pour l'EGID 504170738</t>
  </si>
  <si>
    <t>31: Aucun bâtiment dans la MO pour l'EGID 504170739</t>
  </si>
  <si>
    <t>31: Aucun bâtiment dans la MO pour l'EGID 504170742</t>
  </si>
  <si>
    <t>31: Aucun bâtiment dans la MO pour l'EGID 504170743</t>
  </si>
  <si>
    <t>31: Aucun bâtiment dans la MO pour l'EGID 504170744</t>
  </si>
  <si>
    <t>31: Aucun bâtiment dans la MO pour l'EGID 504170745</t>
  </si>
  <si>
    <t>31: Aucun bâtiment dans la MO pour l'EGID 504170746</t>
  </si>
  <si>
    <t>31: Aucun bâtiment dans la MO pour l'EGID 504170747</t>
  </si>
  <si>
    <t>31: Aucun bâtiment dans la MO pour l'EGID 504170748</t>
  </si>
  <si>
    <t>31: Aucun bâtiment dans la MO pour l'EGID 504170749</t>
  </si>
  <si>
    <t>31: Aucun bâtiment dans la MO pour l'EGID 504170750</t>
  </si>
  <si>
    <t>31: Aucun bâtiment dans la MO pour l'EGID 504170751</t>
  </si>
  <si>
    <t>31: Aucun bâtiment dans la MO pour l'EGID 504170752</t>
  </si>
  <si>
    <t>31: Aucun bâtiment dans la MO pour l'EGID 504170754</t>
  </si>
  <si>
    <t>31: Aucun bâtiment dans la MO pour l'EGID 504170755</t>
  </si>
  <si>
    <t>31: Aucun bâtiment dans la MO pour l'EGID 504170756</t>
  </si>
  <si>
    <t>31: Aucun bâtiment dans la MO pour l'EGID 504170757</t>
  </si>
  <si>
    <t>31: Aucun bâtiment dans la MO pour l'EGID 504170758</t>
  </si>
  <si>
    <t>31: Aucun bâtiment dans la MO pour l'EGID 504170759</t>
  </si>
  <si>
    <t>31: Aucun bâtiment dans la MO pour l'EGID 504170760</t>
  </si>
  <si>
    <t>31: Aucun bâtiment dans la MO pour l'EGID 504170761</t>
  </si>
  <si>
    <t>31: Aucun bâtiment dans la MO pour l'EGID 504170762</t>
  </si>
  <si>
    <t>31: Aucun bâtiment dans la MO pour l'EGID 504170763</t>
  </si>
  <si>
    <t>31: Aucun bâtiment dans la MO pour l'EGID 504170764</t>
  </si>
  <si>
    <t>31: Aucun bâtiment dans la MO pour l'EGID 504170765</t>
  </si>
  <si>
    <t>31: Aucun bâtiment dans la MO pour l'EGID 504170766</t>
  </si>
  <si>
    <t>31: Aucun bâtiment dans la MO pour l'EGID 504170767</t>
  </si>
  <si>
    <t>31: Aucun bâtiment dans la MO pour l'EGID 504170768</t>
  </si>
  <si>
    <t>31: Aucun bâtiment dans la MO pour l'EGID 504170769</t>
  </si>
  <si>
    <t>31: Aucun bâtiment dans la MO pour l'EGID 504170770</t>
  </si>
  <si>
    <t>31: Aucun bâtiment dans la MO pour l'EGID 504170771</t>
  </si>
  <si>
    <t>31: Aucun bâtiment dans la MO pour l'EGID 504170772</t>
  </si>
  <si>
    <t>31: Aucun bâtiment dans la MO pour l'EGID 504170773</t>
  </si>
  <si>
    <t>31: Aucun bâtiment dans la MO pour l'EGID 504170774</t>
  </si>
  <si>
    <t>31: Aucun bâtiment dans la MO pour l'EGID 504170775</t>
  </si>
  <si>
    <t>31: Aucun bâtiment dans la MO pour l'EGID 504170776</t>
  </si>
  <si>
    <t>31: Aucun bâtiment dans la MO pour l'EGID 504170777</t>
  </si>
  <si>
    <t>31: Aucun bâtiment dans la MO pour l'EGID 504170778</t>
  </si>
  <si>
    <t>31: Aucun bâtiment dans la MO pour l'EGID 504170779</t>
  </si>
  <si>
    <t>31: Aucun bâtiment dans la MO pour l'EGID 504170780</t>
  </si>
  <si>
    <t>31: Aucun bâtiment dans la MO pour l'EGID 504170781</t>
  </si>
  <si>
    <t>31: Aucun bâtiment dans la MO pour l'EGID 504170782</t>
  </si>
  <si>
    <t>31: Aucun bâtiment dans la MO pour l'EGID 504170783</t>
  </si>
  <si>
    <t>31: Aucun bâtiment dans la MO pour l'EGID 504170784</t>
  </si>
  <si>
    <t>31: Aucun bâtiment dans la MO pour l'EGID 504170785</t>
  </si>
  <si>
    <t>31: Aucun bâtiment dans la MO pour l'EGID 504170786</t>
  </si>
  <si>
    <t>31: Aucun bâtiment dans la MO pour l'EGID 504170787</t>
  </si>
  <si>
    <t>31: Aucun bâtiment dans la MO pour l'EGID 504170788</t>
  </si>
  <si>
    <t>31: Aucun bâtiment dans la MO pour l'EGID 504170789</t>
  </si>
  <si>
    <t>31: Aucun bâtiment dans la MO pour l'EGID 504170790</t>
  </si>
  <si>
    <t>31: Aucun bâtiment dans la MO pour l'EGID 504170791</t>
  </si>
  <si>
    <t>31: Aucun bâtiment dans la MO pour l'EGID 504170798</t>
  </si>
  <si>
    <t>31: Aucun bâtiment dans la MO pour l'EGID 504170799</t>
  </si>
  <si>
    <t>31: Aucun bâtiment dans la MO pour l'EGID 504170800</t>
  </si>
  <si>
    <t>31: Aucun bâtiment dans la MO pour l'EGID 504170801</t>
  </si>
  <si>
    <t>31: Aucun bâtiment dans la MO pour l'EGID 504170802</t>
  </si>
  <si>
    <t>31: Aucun bâtiment dans la MO pour l'EGID 504170803</t>
  </si>
  <si>
    <t>31: Aucun bâtiment dans la MO pour l'EGID 504170961</t>
  </si>
  <si>
    <t>31: Aucun bâtiment dans la MO pour l'EGID 504170962</t>
  </si>
  <si>
    <t>31: Aucun bâtiment dans la MO pour l'EGID 504170963</t>
  </si>
  <si>
    <t>31: Aucun bâtiment dans la MO pour l'EGID 504170964</t>
  </si>
  <si>
    <t>31: Aucun bâtiment dans la MO pour l'EGID 504170965</t>
  </si>
  <si>
    <t>31: Aucun bâtiment dans la MO pour l'EGID 504170966</t>
  </si>
  <si>
    <t>31: Aucun bâtiment dans la MO pour l'EGID 504170967</t>
  </si>
  <si>
    <t>31: Aucun bâtiment dans la MO pour l'EGID 504170968</t>
  </si>
  <si>
    <t>31: Aucun bâtiment dans la MO pour l'EGID 504170969</t>
  </si>
  <si>
    <t>31: Aucun bâtiment dans la MO pour l'EGID 504170970</t>
  </si>
  <si>
    <t>31: Aucun bâtiment dans la MO pour l'EGID 504170973</t>
  </si>
  <si>
    <t>31: Aucun bâtiment dans la MO pour l'EGID 504171041</t>
  </si>
  <si>
    <t>31: Aucun bâtiment dans la MO pour l'EGID 504171042</t>
  </si>
  <si>
    <t>31: Aucun bâtiment dans la MO pour l'EGID 504171043</t>
  </si>
  <si>
    <t>31: Aucun bâtiment dans la MO pour l'EGID 504171044</t>
  </si>
  <si>
    <t>31: Aucun bâtiment dans la MO pour l'EGID 504171045</t>
  </si>
  <si>
    <t>31: Aucun bâtiment dans la MO pour l'EGID 504171047</t>
  </si>
  <si>
    <t>31: Aucun bâtiment dans la MO pour l'EGID 504171048</t>
  </si>
  <si>
    <t>31: Aucun bâtiment dans la MO pour l'EGID 504171049</t>
  </si>
  <si>
    <t>31: Aucun bâtiment dans la MO pour l'EGID 504171050</t>
  </si>
  <si>
    <t>31: Aucun bâtiment dans la MO pour l'EGID 504171051</t>
  </si>
  <si>
    <t>31: Aucun bâtiment dans la MO pour l'EGID 504171052</t>
  </si>
  <si>
    <t>31: Aucun bâtiment dans la MO pour l'EGID 504171053</t>
  </si>
  <si>
    <t>31: Aucun bâtiment dans la MO pour l'EGID 504171054</t>
  </si>
  <si>
    <t>31: Aucun bâtiment dans la MO pour l'EGID 504171055</t>
  </si>
  <si>
    <t>31: Aucun bâtiment dans la MO pour l'EGID 504171062</t>
  </si>
  <si>
    <t>31: Aucun bâtiment dans la MO pour l'EGID 504171063</t>
  </si>
  <si>
    <t>31: Aucun bâtiment dans la MO pour l'EGID 504171064</t>
  </si>
  <si>
    <t>31: Aucun bâtiment dans la MO pour l'EGID 504171065</t>
  </si>
  <si>
    <t>31: Aucun bâtiment dans la MO pour l'EGID 504171066</t>
  </si>
  <si>
    <t>31: Aucun bâtiment dans la MO pour l'EGID 504171067</t>
  </si>
  <si>
    <t>31: Aucun bâtiment dans la MO pour l'EGID 504171068</t>
  </si>
  <si>
    <t>31: Aucun bâtiment dans la MO pour l'EGID 504171069</t>
  </si>
  <si>
    <t>31: Aucun bâtiment dans la MO pour l'EGID 504171070</t>
  </si>
  <si>
    <t>31: Aucun bâtiment dans la MO pour l'EGID 504171071</t>
  </si>
  <si>
    <t>31: Aucun bâtiment dans la MO pour l'EGID 504171072</t>
  </si>
  <si>
    <t>31: Aucun bâtiment dans la MO pour l'EGID 504171073</t>
  </si>
  <si>
    <t>31: Aucun bâtiment dans la MO pour l'EGID 504171074</t>
  </si>
  <si>
    <t>31: Aucun bâtiment dans la MO pour l'EGID 504171075</t>
  </si>
  <si>
    <t>31: Aucun bâtiment dans la MO pour l'EGID 504171076</t>
  </si>
  <si>
    <t>31: Aucun bâtiment dans la MO pour l'EGID 504171077</t>
  </si>
  <si>
    <t>31: Aucun bâtiment dans la MO pour l'EGID 504171078</t>
  </si>
  <si>
    <t>31: Aucun bâtiment dans la MO pour l'EGID 504171079</t>
  </si>
  <si>
    <t>31: Aucun bâtiment dans la MO pour l'EGID 504171081</t>
  </si>
  <si>
    <t>31: Aucun bâtiment dans la MO pour l'EGID 504171082</t>
  </si>
  <si>
    <t>31: Aucun bâtiment dans la MO pour l'EGID 504171083</t>
  </si>
  <si>
    <t>31: Aucun bâtiment dans la MO pour l'EGID 504172244</t>
  </si>
  <si>
    <t>31: Aucun bâtiment dans la MO pour l'EGID 504172245</t>
  </si>
  <si>
    <t>31: Aucun bâtiment dans la MO pour l'EGID 504172270</t>
  </si>
  <si>
    <t>31: Aucun bâtiment dans la MO pour l'EGID 504172272</t>
  </si>
  <si>
    <t>31: Aucun bâtiment dans la MO pour l'EGID 504172273</t>
  </si>
  <si>
    <t>31: Aucun bâtiment dans la MO pour l'EGID 504172274</t>
  </si>
  <si>
    <t>31: Aucun bâtiment dans la MO pour l'EGID 504172275</t>
  </si>
  <si>
    <t>31: Aucun bâtiment dans la MO pour l'EGID 504172276</t>
  </si>
  <si>
    <t>31: Aucun bâtiment dans la MO pour l'EGID 504172277</t>
  </si>
  <si>
    <t>31: Aucun bâtiment dans la MO pour l'EGID 504172278</t>
  </si>
  <si>
    <t>31: Aucun bâtiment dans la MO pour l'EGID 504172279</t>
  </si>
  <si>
    <t>31: Aucun bâtiment dans la MO pour l'EGID 504172280</t>
  </si>
  <si>
    <t>31: Aucun bâtiment dans la MO pour l'EGID 504172281</t>
  </si>
  <si>
    <t>31: Aucun bâtiment dans la MO pour l'EGID 504172282</t>
  </si>
  <si>
    <t>31: Aucun bâtiment dans la MO pour l'EGID 504172304</t>
  </si>
  <si>
    <t>31: Aucun bâtiment dans la MO pour l'EGID 504172305</t>
  </si>
  <si>
    <t>31: Aucun bâtiment dans la MO pour l'EGID 504172306</t>
  </si>
  <si>
    <t>31: Aucun bâtiment dans la MO pour l'EGID 504172419</t>
  </si>
  <si>
    <t>2543760.122 1213037.095</t>
  </si>
  <si>
    <t>https://map.geo.admin.ch/?zoom=13&amp;E=2543760.122&amp;N=1213037.095&amp;layers=ch.kantone.cadastralwebmap-farbe,ch.swisstopo.amtliches-strassenverzeichnis,ch.bfs.gebaeude_wohnungs_register,KML||https://tinyurl.com/yy7ya4g9/NE/6436_bdg_erw.kml</t>
  </si>
  <si>
    <t>2544009.000 1213067.000</t>
  </si>
  <si>
    <t>https://map.geo.admin.ch/?zoom=13&amp;E=2544009&amp;N=1213067&amp;layers=ch.kantone.cadastralwebmap-farbe,ch.swisstopo.amtliches-strassenverzeichnis,ch.bfs.gebaeude_wohnungs_register,KML||https://tinyurl.com/yy7ya4g9/NE/6436_bdg_erw.kml</t>
  </si>
  <si>
    <t>Update: 25.03.2024</t>
  </si>
  <si>
    <t>Etat: 25.03.2024</t>
  </si>
  <si>
    <t>62: 21 bâtiments du RegBL (3167148, 9035836, 190213468, 190213470, 190213471, 190213472, 190213473, 190213474, 190213475, 190213478, 190213480, 190380108, 190380411, 190420090, 190651309, 190660748, 190690631, 191082770, 191358371, 191619878, 191</t>
  </si>
  <si>
    <t>31: Aucun bâtiment dans la MO pour l'EGID 191422810</t>
  </si>
  <si>
    <t>31: Aucun bâtiment dans la MO pour l'EGID 192000016</t>
  </si>
  <si>
    <t>31: Aucun bâtiment dans la MO pour l'EGID 192014126</t>
  </si>
  <si>
    <t>43: Le bâtiment 3167148a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</si>
  <si>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190213468a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</si>
  <si>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190213470a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</si>
  <si>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190213471a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</si>
  <si>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190213473a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</si>
  <si>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190213474a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</si>
  <si>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190213475a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</si>
  <si>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190213478a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</si>
  <si>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190213480a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</si>
  <si>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190380108a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</si>
  <si>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190380411a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</si>
  <si>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190420090a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</si>
  <si>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190651309a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</si>
  <si>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190660748a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</si>
  <si>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190690631a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</si>
  <si>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191082770a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</si>
  <si>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191358371a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</si>
  <si>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191619878a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</si>
  <si>
    <t>43: Le bâtiment 191918519a été trouvé, mais la catégorie est '1010 Habitation provisoire'&lt;/br&gt;62: 21 bâtiments du RegBL (3167148, 9035836, 190213468, 190213470, 190213471, 190213472, 190213473, 190213474, 190213475, 190213478, 190213480, 190380108, 190380411, 190420090, 190651309, 190660748, 190690631, 191082770, 191358371, 191619878,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</si>
</sst>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dd/mm/yyyy\ h:mm;@"/>
    <numFmt numFmtId="168" formatCode="_ * #,##0_ ;_ * \-#,##0_ ;_ * &quot;-&quot;??_ ;_ @_ "/>
    <numFmt numFmtId="169" formatCode="0000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rgb="FF000000"/>
      <name val="Calibri"/>
      <family val="2"/>
    </font>
    <font>
      <sz val="12"/>
      <color rgb="FFA6A6A6"/>
      <name val="Calibri"/>
      <family val="2"/>
    </font>
    <font>
      <sz val="12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</font>
    <font>
      <sz val="11"/>
      <color rgb="FFA6A6A6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ACE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2" fillId="4" borderId="0" xfId="3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0" xfId="3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0" fillId="0" borderId="1" xfId="3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/>
    <xf numFmtId="0" fontId="5" fillId="0" borderId="1" xfId="5" applyFont="1" applyFill="1" applyBorder="1" applyAlignment="1">
      <alignment vertical="center" wrapText="1"/>
    </xf>
    <xf numFmtId="0" fontId="6" fillId="0" borderId="1" xfId="6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/>
    <xf numFmtId="167" fontId="3" fillId="0" borderId="2" xfId="1" applyNumberFormat="1" applyFont="1" applyBorder="1" applyAlignment="1"/>
    <xf numFmtId="0" fontId="2" fillId="0" borderId="0" xfId="1" applyFont="1" applyFill="1" applyBorder="1" applyAlignment="1">
      <alignment vertical="center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9" fillId="0" borderId="8" xfId="3" applyFont="1" applyFill="1" applyBorder="1" applyAlignment="1"/>
    <xf numFmtId="0" fontId="9" fillId="0" borderId="0" xfId="3" applyFont="1" applyFill="1" applyBorder="1" applyAlignment="1"/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Fill="1" applyBorder="1"/>
    <xf numFmtId="0" fontId="2" fillId="0" borderId="8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8" xfId="1" applyFont="1" applyFill="1" applyBorder="1"/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10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/>
    </xf>
    <xf numFmtId="0" fontId="11" fillId="9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6" fillId="0" borderId="9" xfId="1" applyFont="1" applyBorder="1" applyAlignment="1">
      <alignment vertical="center"/>
    </xf>
    <xf numFmtId="0" fontId="15" fillId="0" borderId="10" xfId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1" fillId="10" borderId="0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/>
    <xf numFmtId="0" fontId="11" fillId="0" borderId="0" xfId="1" applyFont="1" applyFill="1" applyBorder="1"/>
    <xf numFmtId="0" fontId="11" fillId="0" borderId="9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9" fillId="0" borderId="0" xfId="1" applyFont="1" applyFill="1" applyBorder="1"/>
    <xf numFmtId="0" fontId="20" fillId="0" borderId="9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0" fontId="7" fillId="0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10" fillId="11" borderId="9" xfId="1" applyFont="1" applyFill="1" applyBorder="1" applyAlignment="1">
      <alignment vertical="center"/>
    </xf>
    <xf numFmtId="0" fontId="22" fillId="11" borderId="0" xfId="1" applyFont="1" applyFill="1" applyBorder="1" applyAlignment="1">
      <alignment vertical="center"/>
    </xf>
    <xf numFmtId="0" fontId="10" fillId="11" borderId="0" xfId="1" applyFont="1" applyFill="1" applyBorder="1" applyAlignment="1">
      <alignment vertical="center"/>
    </xf>
    <xf numFmtId="10" fontId="22" fillId="11" borderId="0" xfId="1" applyNumberFormat="1" applyFont="1" applyFill="1" applyBorder="1" applyAlignment="1">
      <alignment vertical="center"/>
    </xf>
    <xf numFmtId="0" fontId="22" fillId="11" borderId="10" xfId="1" applyFont="1" applyFill="1" applyBorder="1" applyAlignment="1">
      <alignment vertical="center"/>
    </xf>
    <xf numFmtId="0" fontId="22" fillId="11" borderId="9" xfId="1" applyFont="1" applyFill="1" applyBorder="1" applyAlignment="1">
      <alignment vertical="center"/>
    </xf>
    <xf numFmtId="0" fontId="10" fillId="11" borderId="10" xfId="1" applyFont="1" applyFill="1" applyBorder="1" applyAlignment="1">
      <alignment vertical="center"/>
    </xf>
    <xf numFmtId="1" fontId="2" fillId="2" borderId="0" xfId="7" applyNumberFormat="1" applyFont="1" applyFill="1" applyBorder="1" applyAlignment="1">
      <alignment vertical="center"/>
    </xf>
    <xf numFmtId="9" fontId="2" fillId="2" borderId="0" xfId="7" applyFont="1" applyFill="1" applyBorder="1" applyAlignment="1">
      <alignment vertical="center"/>
    </xf>
    <xf numFmtId="10" fontId="2" fillId="2" borderId="0" xfId="7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vertical="center"/>
    </xf>
    <xf numFmtId="1" fontId="10" fillId="0" borderId="0" xfId="7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22" fillId="0" borderId="10" xfId="1" applyFont="1" applyFill="1" applyBorder="1" applyAlignment="1">
      <alignment vertical="center"/>
    </xf>
    <xf numFmtId="0" fontId="22" fillId="0" borderId="9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" fontId="2" fillId="0" borderId="0" xfId="7" applyNumberFormat="1" applyFont="1" applyFill="1" applyBorder="1" applyAlignment="1">
      <alignment vertical="center"/>
    </xf>
    <xf numFmtId="9" fontId="2" fillId="0" borderId="0" xfId="7" applyFont="1" applyFill="1" applyBorder="1" applyAlignment="1">
      <alignment vertical="center"/>
    </xf>
    <xf numFmtId="10" fontId="2" fillId="0" borderId="0" xfId="7" applyNumberFormat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1" fontId="10" fillId="2" borderId="0" xfId="7" applyNumberFormat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10" fontId="22" fillId="12" borderId="0" xfId="1" applyNumberFormat="1" applyFont="1" applyFill="1" applyBorder="1" applyAlignment="1">
      <alignment vertical="center"/>
    </xf>
    <xf numFmtId="0" fontId="22" fillId="2" borderId="10" xfId="1" applyFont="1" applyFill="1" applyBorder="1" applyAlignment="1">
      <alignment vertical="center"/>
    </xf>
    <xf numFmtId="0" fontId="22" fillId="2" borderId="9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0" fontId="22" fillId="0" borderId="0" xfId="1" applyNumberFormat="1" applyFont="1" applyFill="1" applyBorder="1" applyAlignment="1">
      <alignment vertical="center"/>
    </xf>
    <xf numFmtId="0" fontId="10" fillId="12" borderId="9" xfId="1" applyFont="1" applyFill="1" applyBorder="1" applyAlignment="1">
      <alignment vertical="center"/>
    </xf>
    <xf numFmtId="0" fontId="22" fillId="12" borderId="0" xfId="1" applyFont="1" applyFill="1" applyBorder="1" applyAlignment="1">
      <alignment vertical="center"/>
    </xf>
    <xf numFmtId="0" fontId="10" fillId="12" borderId="0" xfId="1" applyFont="1" applyFill="1" applyBorder="1" applyAlignment="1">
      <alignment vertical="center"/>
    </xf>
    <xf numFmtId="0" fontId="22" fillId="12" borderId="10" xfId="1" applyFont="1" applyFill="1" applyBorder="1" applyAlignment="1">
      <alignment vertical="center"/>
    </xf>
    <xf numFmtId="0" fontId="22" fillId="12" borderId="9" xfId="1" applyFont="1" applyFill="1" applyBorder="1" applyAlignment="1">
      <alignment vertical="center"/>
    </xf>
    <xf numFmtId="0" fontId="10" fillId="12" borderId="10" xfId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164" fontId="11" fillId="0" borderId="12" xfId="8" applyNumberFormat="1" applyFont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10" fontId="11" fillId="0" borderId="12" xfId="7" applyNumberFormat="1" applyFont="1" applyFill="1" applyBorder="1" applyAlignment="1">
      <alignment vertical="center"/>
    </xf>
    <xf numFmtId="0" fontId="24" fillId="0" borderId="11" xfId="1" applyFont="1" applyFill="1" applyBorder="1" applyAlignment="1">
      <alignment vertical="center"/>
    </xf>
    <xf numFmtId="168" fontId="24" fillId="0" borderId="12" xfId="8" applyNumberFormat="1" applyFont="1" applyFill="1" applyBorder="1" applyAlignment="1">
      <alignment vertical="center"/>
    </xf>
    <xf numFmtId="0" fontId="24" fillId="0" borderId="12" xfId="1" applyFont="1" applyFill="1" applyBorder="1" applyAlignment="1">
      <alignment vertical="center"/>
    </xf>
    <xf numFmtId="10" fontId="24" fillId="0" borderId="12" xfId="7" applyNumberFormat="1" applyFont="1" applyFill="1" applyBorder="1" applyAlignment="1">
      <alignment vertical="center"/>
    </xf>
    <xf numFmtId="0" fontId="24" fillId="0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12" xfId="1" applyNumberFormat="1" applyFont="1" applyFill="1" applyBorder="1" applyAlignment="1">
      <alignment vertical="center"/>
    </xf>
    <xf numFmtId="9" fontId="11" fillId="0" borderId="12" xfId="7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3" fontId="11" fillId="0" borderId="12" xfId="8" applyNumberFormat="1" applyFont="1" applyBorder="1" applyAlignment="1">
      <alignment vertical="center"/>
    </xf>
    <xf numFmtId="3" fontId="11" fillId="0" borderId="13" xfId="8" applyNumberFormat="1" applyFont="1" applyBorder="1" applyAlignment="1">
      <alignment vertical="center"/>
    </xf>
    <xf numFmtId="9" fontId="11" fillId="0" borderId="13" xfId="7" applyFont="1" applyBorder="1" applyAlignment="1">
      <alignment vertical="center"/>
    </xf>
    <xf numFmtId="9" fontId="11" fillId="0" borderId="11" xfId="7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11" fillId="0" borderId="0" xfId="1" applyFont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" fillId="0" borderId="0" xfId="1"/>
    <xf numFmtId="0" fontId="25" fillId="0" borderId="0" xfId="1" applyFont="1"/>
    <xf numFmtId="0" fontId="2" fillId="0" borderId="0" xfId="1" applyFont="1" applyAlignment="1"/>
    <xf numFmtId="0" fontId="2" fillId="0" borderId="0" xfId="1" applyFont="1" applyBorder="1"/>
    <xf numFmtId="0" fontId="25" fillId="0" borderId="0" xfId="1" applyFont="1" applyBorder="1"/>
    <xf numFmtId="0" fontId="25" fillId="0" borderId="7" xfId="1" applyFont="1" applyBorder="1"/>
    <xf numFmtId="0" fontId="2" fillId="0" borderId="14" xfId="1" applyFont="1" applyBorder="1"/>
    <xf numFmtId="0" fontId="27" fillId="9" borderId="0" xfId="1" applyFont="1" applyFill="1" applyBorder="1" applyAlignment="1">
      <alignment vertical="center" wrapText="1"/>
    </xf>
    <xf numFmtId="0" fontId="28" fillId="9" borderId="9" xfId="1" applyFont="1" applyFill="1" applyBorder="1" applyAlignment="1">
      <alignment vertical="center"/>
    </xf>
    <xf numFmtId="0" fontId="29" fillId="14" borderId="15" xfId="1" applyFont="1" applyFill="1" applyBorder="1" applyAlignment="1">
      <alignment horizontal="center" vertical="center" wrapText="1"/>
    </xf>
    <xf numFmtId="0" fontId="30" fillId="0" borderId="0" xfId="1" applyFont="1"/>
    <xf numFmtId="0" fontId="11" fillId="0" borderId="0" xfId="1" applyFont="1" applyFill="1" applyBorder="1" applyAlignment="1">
      <alignment horizontal="left" vertical="center" wrapText="1"/>
    </xf>
    <xf numFmtId="0" fontId="2" fillId="0" borderId="15" xfId="1" applyFont="1" applyFill="1" applyBorder="1"/>
    <xf numFmtId="0" fontId="2" fillId="0" borderId="0" xfId="1" applyFont="1" applyFill="1"/>
    <xf numFmtId="0" fontId="2" fillId="0" borderId="9" xfId="1" applyFont="1" applyBorder="1"/>
    <xf numFmtId="0" fontId="25" fillId="0" borderId="0" xfId="6" applyNumberFormat="1" applyFont="1"/>
    <xf numFmtId="0" fontId="2" fillId="0" borderId="10" xfId="1" applyFont="1" applyFill="1" applyBorder="1"/>
    <xf numFmtId="0" fontId="12" fillId="0" borderId="10" xfId="1" applyFont="1" applyFill="1" applyBorder="1"/>
    <xf numFmtId="0" fontId="2" fillId="0" borderId="10" xfId="1" applyFont="1" applyBorder="1"/>
    <xf numFmtId="0" fontId="11" fillId="14" borderId="0" xfId="1" applyFont="1" applyFill="1" applyAlignment="1">
      <alignment vertical="center"/>
    </xf>
    <xf numFmtId="0" fontId="2" fillId="14" borderId="0" xfId="1" applyFill="1"/>
    <xf numFmtId="0" fontId="31" fillId="0" borderId="0" xfId="1" applyFont="1"/>
    <xf numFmtId="0" fontId="11" fillId="0" borderId="0" xfId="1" applyFont="1"/>
    <xf numFmtId="0" fontId="11" fillId="3" borderId="0" xfId="1" applyFont="1" applyFill="1"/>
    <xf numFmtId="0" fontId="2" fillId="3" borderId="0" xfId="1" applyFill="1"/>
    <xf numFmtId="0" fontId="32" fillId="15" borderId="0" xfId="1" applyFont="1" applyFill="1" applyAlignment="1">
      <alignment horizontal="center" vertical="center"/>
    </xf>
    <xf numFmtId="0" fontId="11" fillId="0" borderId="0" xfId="3" applyFont="1"/>
    <xf numFmtId="0" fontId="26" fillId="4" borderId="0" xfId="1" applyFont="1" applyFill="1"/>
    <xf numFmtId="0" fontId="2" fillId="4" borderId="0" xfId="1" applyFont="1" applyFill="1"/>
    <xf numFmtId="49" fontId="31" fillId="0" borderId="0" xfId="1" applyNumberFormat="1" applyFont="1"/>
    <xf numFmtId="0" fontId="32" fillId="0" borderId="0" xfId="5" applyFont="1"/>
    <xf numFmtId="49" fontId="32" fillId="0" borderId="0" xfId="5" applyNumberFormat="1" applyFont="1"/>
    <xf numFmtId="0" fontId="32" fillId="10" borderId="0" xfId="5" applyFont="1" applyFill="1"/>
    <xf numFmtId="0" fontId="11" fillId="10" borderId="0" xfId="1" applyFont="1" applyFill="1" applyAlignment="1">
      <alignment vertical="center"/>
    </xf>
    <xf numFmtId="0" fontId="2" fillId="10" borderId="0" xfId="1" applyFont="1" applyFill="1"/>
    <xf numFmtId="0" fontId="33" fillId="0" borderId="0" xfId="1" applyFont="1" applyAlignment="1">
      <alignment vertical="center"/>
    </xf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6" fillId="0" borderId="0" xfId="6" applyAlignment="1">
      <alignment horizontal="left"/>
    </xf>
    <xf numFmtId="14" fontId="6" fillId="0" borderId="0" xfId="6" applyNumberFormat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0" fontId="22" fillId="2" borderId="0" xfId="7" applyNumberFormat="1" applyFont="1" applyFill="1" applyBorder="1" applyAlignment="1">
      <alignment vertical="center"/>
    </xf>
    <xf numFmtId="3" fontId="22" fillId="2" borderId="0" xfId="8" applyNumberFormat="1" applyFont="1" applyFill="1" applyBorder="1" applyAlignment="1">
      <alignment vertical="center"/>
    </xf>
    <xf numFmtId="3" fontId="22" fillId="2" borderId="10" xfId="8" applyNumberFormat="1" applyFont="1" applyFill="1" applyBorder="1" applyAlignment="1">
      <alignment vertical="center"/>
    </xf>
    <xf numFmtId="9" fontId="22" fillId="2" borderId="0" xfId="7" applyFont="1" applyFill="1" applyBorder="1" applyAlignment="1">
      <alignment vertical="center"/>
    </xf>
    <xf numFmtId="9" fontId="22" fillId="2" borderId="10" xfId="7" applyFont="1" applyFill="1" applyBorder="1" applyAlignment="1">
      <alignment vertical="center"/>
    </xf>
    <xf numFmtId="9" fontId="22" fillId="2" borderId="9" xfId="7" applyFont="1" applyFill="1" applyBorder="1" applyAlignment="1">
      <alignment vertical="center"/>
    </xf>
    <xf numFmtId="9" fontId="22" fillId="0" borderId="0" xfId="7" applyFont="1" applyFill="1" applyBorder="1" applyAlignment="1">
      <alignment vertical="center"/>
    </xf>
    <xf numFmtId="3" fontId="22" fillId="0" borderId="0" xfId="8" applyNumberFormat="1" applyFont="1" applyBorder="1" applyAlignment="1">
      <alignment vertical="center"/>
    </xf>
    <xf numFmtId="3" fontId="22" fillId="0" borderId="10" xfId="8" applyNumberFormat="1" applyFont="1" applyBorder="1" applyAlignment="1">
      <alignment vertical="center"/>
    </xf>
    <xf numFmtId="9" fontId="22" fillId="0" borderId="0" xfId="7" applyFont="1" applyBorder="1" applyAlignment="1">
      <alignment vertical="center"/>
    </xf>
    <xf numFmtId="9" fontId="22" fillId="0" borderId="10" xfId="7" applyFont="1" applyBorder="1" applyAlignment="1">
      <alignment vertical="center"/>
    </xf>
    <xf numFmtId="9" fontId="22" fillId="0" borderId="9" xfId="7" applyFont="1" applyBorder="1" applyAlignment="1">
      <alignment vertical="center"/>
    </xf>
    <xf numFmtId="10" fontId="22" fillId="0" borderId="0" xfId="7" applyNumberFormat="1" applyFont="1" applyFill="1" applyBorder="1" applyAlignment="1">
      <alignment vertical="center"/>
    </xf>
    <xf numFmtId="3" fontId="22" fillId="0" borderId="0" xfId="8" applyNumberFormat="1" applyFont="1" applyFill="1" applyBorder="1" applyAlignment="1">
      <alignment vertical="center"/>
    </xf>
    <xf numFmtId="3" fontId="22" fillId="0" borderId="10" xfId="8" applyNumberFormat="1" applyFont="1" applyFill="1" applyBorder="1" applyAlignment="1">
      <alignment vertical="center"/>
    </xf>
    <xf numFmtId="9" fontId="22" fillId="0" borderId="10" xfId="7" applyFont="1" applyFill="1" applyBorder="1" applyAlignment="1">
      <alignment vertical="center"/>
    </xf>
    <xf numFmtId="9" fontId="22" fillId="0" borderId="9" xfId="7" applyFont="1" applyFill="1" applyBorder="1" applyAlignment="1">
      <alignment vertical="center"/>
    </xf>
    <xf numFmtId="0" fontId="11" fillId="6" borderId="0" xfId="1" applyFont="1" applyFill="1" applyAlignment="1">
      <alignment vertical="top"/>
    </xf>
    <xf numFmtId="0" fontId="2" fillId="6" borderId="0" xfId="1" applyFont="1" applyFill="1" applyAlignment="1">
      <alignment horizontal="right" vertical="top"/>
    </xf>
    <xf numFmtId="0" fontId="2" fillId="6" borderId="0" xfId="1" applyFont="1" applyFill="1" applyAlignment="1">
      <alignment vertical="top"/>
    </xf>
    <xf numFmtId="14" fontId="2" fillId="6" borderId="0" xfId="1" applyNumberFormat="1" applyFont="1" applyFill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2" fillId="0" borderId="0" xfId="0" applyFont="1"/>
    <xf numFmtId="0" fontId="6" fillId="0" borderId="0" xfId="6" applyFont="1"/>
    <xf numFmtId="169" fontId="22" fillId="0" borderId="0" xfId="0" applyNumberFormat="1" applyFont="1"/>
    <xf numFmtId="0" fontId="29" fillId="16" borderId="0" xfId="1" applyFont="1" applyFill="1" applyAlignment="1">
      <alignment horizontal="left" vertical="top"/>
    </xf>
    <xf numFmtId="0" fontId="2" fillId="16" borderId="0" xfId="1" applyFont="1" applyFill="1" applyAlignment="1">
      <alignment horizontal="left" vertical="top"/>
    </xf>
    <xf numFmtId="14" fontId="2" fillId="16" borderId="0" xfId="1" applyNumberFormat="1" applyFont="1" applyFill="1" applyAlignment="1">
      <alignment horizontal="left" vertical="top"/>
    </xf>
    <xf numFmtId="0" fontId="11" fillId="17" borderId="0" xfId="1" applyFont="1" applyFill="1"/>
    <xf numFmtId="0" fontId="22" fillId="17" borderId="0" xfId="0" applyFont="1" applyFill="1"/>
    <xf numFmtId="0" fontId="5" fillId="0" borderId="0" xfId="0" applyFont="1"/>
    <xf numFmtId="0" fontId="6" fillId="0" borderId="0" xfId="6" applyNumberFormat="1" applyFont="1"/>
    <xf numFmtId="10" fontId="2" fillId="0" borderId="15" xfId="1" applyNumberFormat="1" applyFont="1" applyBorder="1"/>
    <xf numFmtId="9" fontId="22" fillId="0" borderId="0" xfId="7" applyFont="1"/>
    <xf numFmtId="0" fontId="34" fillId="0" borderId="0" xfId="1" applyFont="1"/>
    <xf numFmtId="0" fontId="34" fillId="0" borderId="6" xfId="1" applyFont="1" applyBorder="1"/>
    <xf numFmtId="0" fontId="34" fillId="0" borderId="9" xfId="1" applyFont="1" applyFill="1" applyBorder="1" applyAlignment="1">
      <alignment vertical="center"/>
    </xf>
    <xf numFmtId="0" fontId="34" fillId="0" borderId="0" xfId="0" applyFont="1"/>
    <xf numFmtId="0" fontId="34" fillId="0" borderId="0" xfId="1" applyFont="1" applyFill="1"/>
    <xf numFmtId="0" fontId="34" fillId="0" borderId="0" xfId="1" applyFont="1" applyFill="1" applyAlignment="1">
      <alignment horizontal="center" vertical="top" wrapText="1"/>
    </xf>
    <xf numFmtId="0" fontId="34" fillId="0" borderId="0" xfId="1" applyFont="1" applyFill="1" applyBorder="1" applyAlignment="1">
      <alignment horizontal="center" vertical="top" wrapText="1"/>
    </xf>
    <xf numFmtId="10" fontId="22" fillId="0" borderId="15" xfId="7" applyNumberFormat="1" applyFont="1" applyBorder="1"/>
    <xf numFmtId="10" fontId="22" fillId="0" borderId="0" xfId="7" applyNumberFormat="1" applyFont="1"/>
    <xf numFmtId="9" fontId="34" fillId="0" borderId="0" xfId="1" applyNumberFormat="1" applyFont="1"/>
    <xf numFmtId="0" fontId="8" fillId="0" borderId="0" xfId="1" applyFont="1" applyFill="1"/>
    <xf numFmtId="0" fontId="8" fillId="0" borderId="0" xfId="1" applyFont="1" applyFill="1" applyAlignment="1">
      <alignment horizontal="center" vertical="top" wrapText="1"/>
    </xf>
    <xf numFmtId="9" fontId="8" fillId="0" borderId="0" xfId="1" applyNumberFormat="1" applyFont="1"/>
    <xf numFmtId="0" fontId="8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34" fillId="0" borderId="8" xfId="1" applyFont="1" applyBorder="1"/>
    <xf numFmtId="0" fontId="35" fillId="9" borderId="10" xfId="1" applyFont="1" applyFill="1" applyBorder="1" applyAlignment="1">
      <alignment vertical="center" wrapText="1"/>
    </xf>
    <xf numFmtId="0" fontId="35" fillId="0" borderId="10" xfId="1" applyFont="1" applyFill="1" applyBorder="1" applyAlignment="1">
      <alignment vertical="center" wrapText="1"/>
    </xf>
    <xf numFmtId="0" fontId="34" fillId="0" borderId="10" xfId="1" applyFont="1" applyFill="1" applyBorder="1"/>
    <xf numFmtId="9" fontId="36" fillId="0" borderId="10" xfId="7" applyFont="1" applyFill="1" applyBorder="1"/>
    <xf numFmtId="0" fontId="34" fillId="0" borderId="10" xfId="1" applyFont="1" applyBorder="1"/>
    <xf numFmtId="0" fontId="6" fillId="0" borderId="0" xfId="6" applyFont="1" applyAlignment="1">
      <alignment horizontal="left"/>
    </xf>
    <xf numFmtId="0" fontId="7" fillId="8" borderId="3" xfId="1" applyFont="1" applyFill="1" applyBorder="1" applyAlignment="1">
      <alignment horizontal="center" vertical="center" wrapText="1"/>
    </xf>
    <xf numFmtId="0" fontId="7" fillId="8" borderId="4" xfId="1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9" borderId="0" xfId="1" applyFont="1" applyFill="1" applyBorder="1" applyAlignment="1">
      <alignment horizontal="left" vertical="center" wrapText="1"/>
    </xf>
    <xf numFmtId="0" fontId="11" fillId="10" borderId="0" xfId="1" applyFont="1" applyFill="1" applyBorder="1" applyAlignment="1">
      <alignment horizontal="left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11" fillId="10" borderId="0" xfId="1" applyFont="1" applyFill="1" applyBorder="1" applyAlignment="1">
      <alignment horizontal="center" vertical="center"/>
    </xf>
    <xf numFmtId="0" fontId="6" fillId="0" borderId="0" xfId="6" applyFont="1" applyAlignment="1">
      <alignment horizontal="left"/>
    </xf>
    <xf numFmtId="0" fontId="2" fillId="13" borderId="0" xfId="3" applyFont="1" applyFill="1" applyAlignment="1">
      <alignment horizontal="left"/>
    </xf>
    <xf numFmtId="0" fontId="29" fillId="0" borderId="0" xfId="3" applyFont="1" applyAlignment="1">
      <alignment horizontal="center"/>
    </xf>
    <xf numFmtId="0" fontId="9" fillId="0" borderId="0" xfId="3" applyFont="1" applyFill="1" applyAlignment="1">
      <alignment horizontal="center"/>
    </xf>
    <xf numFmtId="0" fontId="6" fillId="0" borderId="0" xfId="6" applyAlignment="1">
      <alignment horizontal="left"/>
    </xf>
    <xf numFmtId="0" fontId="32" fillId="15" borderId="0" xfId="1" applyFont="1" applyFill="1" applyAlignment="1">
      <alignment horizontal="center" vertical="center" wrapText="1"/>
    </xf>
    <xf numFmtId="0" fontId="32" fillId="15" borderId="0" xfId="1" applyFont="1" applyFill="1" applyAlignment="1">
      <alignment horizontal="center" vertical="center"/>
    </xf>
    <xf numFmtId="0" fontId="32" fillId="10" borderId="0" xfId="1" applyFont="1" applyFill="1" applyAlignment="1">
      <alignment horizontal="center" vertical="center" wrapText="1"/>
    </xf>
    <xf numFmtId="0" fontId="32" fillId="10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/>
    </xf>
    <xf numFmtId="0" fontId="2" fillId="0" borderId="0" xfId="1" applyFont="1" applyAlignment="1">
      <alignment vertical="top" wrapText="1"/>
    </xf>
  </cellXfs>
  <cellStyles count="9">
    <cellStyle name="Lien hypertexte" xfId="6" builtinId="8"/>
    <cellStyle name="Milliers 2" xfId="8" xr:uid="{00000000-0005-0000-0000-000001000000}"/>
    <cellStyle name="Normal" xfId="0" builtinId="0"/>
    <cellStyle name="Normal 2" xfId="1" xr:uid="{00000000-0005-0000-0000-000003000000}"/>
    <cellStyle name="Normal 2 2 2" xfId="2" xr:uid="{00000000-0005-0000-0000-000004000000}"/>
    <cellStyle name="Normal 2 4" xfId="3" xr:uid="{00000000-0005-0000-0000-000005000000}"/>
    <cellStyle name="Normal 2 4 2 2" xfId="4" xr:uid="{00000000-0005-0000-0000-000006000000}"/>
    <cellStyle name="Normal 3" xfId="5" xr:uid="{00000000-0005-0000-0000-000007000000}"/>
    <cellStyle name="Pourcentage 2" xfId="7" xr:uid="{00000000-0005-0000-0000-000008000000}"/>
  </cellStyles>
  <dxfs count="3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1C5"/>
        </patternFill>
      </fill>
    </dxf>
    <dxf>
      <font>
        <b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FFFF"/>
      </font>
      <fill>
        <patternFill>
          <bgColor rgb="FF70AD4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numFmt numFmtId="0" formatCode="General"/>
    </dxf>
    <dxf>
      <font>
        <color theme="0" tint="-0.14996795556505021"/>
      </font>
      <numFmt numFmtId="0" formatCode="General"/>
    </dxf>
    <dxf>
      <font>
        <b val="0"/>
        <i val="0"/>
        <color theme="0"/>
      </font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4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144000</xdr:colOff>
      <xdr:row>5</xdr:row>
      <xdr:rowOff>180000</xdr:rowOff>
    </xdr:to>
    <xdr:pic>
      <xdr:nvPicPr>
        <xdr:cNvPr id="2" name="Image 1" descr="http://www.e-service.admin.ch/delimo/images/a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731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1</xdr:rowOff>
    </xdr:from>
    <xdr:to>
      <xdr:col>1</xdr:col>
      <xdr:colOff>144000</xdr:colOff>
      <xdr:row>8</xdr:row>
      <xdr:rowOff>182794</xdr:rowOff>
    </xdr:to>
    <xdr:pic>
      <xdr:nvPicPr>
        <xdr:cNvPr id="3" name="Image 2" descr="http://www.e-service.admin.ch/delimo/images/b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682751"/>
          <a:ext cx="144000" cy="18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144000</xdr:colOff>
      <xdr:row>9</xdr:row>
      <xdr:rowOff>178031</xdr:rowOff>
    </xdr:to>
    <xdr:pic>
      <xdr:nvPicPr>
        <xdr:cNvPr id="4" name="Image 3" descr="http://www.e-service.admin.ch/delimo/images/bl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8859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144000</xdr:colOff>
      <xdr:row>10</xdr:row>
      <xdr:rowOff>178031</xdr:rowOff>
    </xdr:to>
    <xdr:pic>
      <xdr:nvPicPr>
        <xdr:cNvPr id="5" name="Image 4" descr="http://www.e-service.admin.ch/delimo/images/b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0891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144000</xdr:colOff>
      <xdr:row>11</xdr:row>
      <xdr:rowOff>178031</xdr:rowOff>
    </xdr:to>
    <xdr:pic>
      <xdr:nvPicPr>
        <xdr:cNvPr id="6" name="Image 5" descr="http://www.e-service.admin.ch/delimo/images/fr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2923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144000</xdr:colOff>
      <xdr:row>12</xdr:row>
      <xdr:rowOff>180000</xdr:rowOff>
    </xdr:to>
    <xdr:pic>
      <xdr:nvPicPr>
        <xdr:cNvPr id="7" name="Image 6" descr="http://www.e-service.admin.ch/delimo/images/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4955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144000</xdr:colOff>
      <xdr:row>13</xdr:row>
      <xdr:rowOff>178031</xdr:rowOff>
    </xdr:to>
    <xdr:pic>
      <xdr:nvPicPr>
        <xdr:cNvPr id="8" name="Image 7" descr="http://www.e-service.admin.ch/delimo/images/gl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144000</xdr:colOff>
      <xdr:row>14</xdr:row>
      <xdr:rowOff>178031</xdr:rowOff>
    </xdr:to>
    <xdr:pic>
      <xdr:nvPicPr>
        <xdr:cNvPr id="9" name="Image 8" descr="http://www.e-service.admin.ch/delimo/images/gr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9019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</xdr:col>
      <xdr:colOff>144000</xdr:colOff>
      <xdr:row>15</xdr:row>
      <xdr:rowOff>164014</xdr:rowOff>
    </xdr:to>
    <xdr:pic>
      <xdr:nvPicPr>
        <xdr:cNvPr id="10" name="Image 9" descr="http://www.e-service.admin.ch/delimo/images/ju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05151"/>
          <a:ext cx="144000" cy="16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144000</xdr:colOff>
      <xdr:row>16</xdr:row>
      <xdr:rowOff>180000</xdr:rowOff>
    </xdr:to>
    <xdr:pic>
      <xdr:nvPicPr>
        <xdr:cNvPr id="11" name="Image 10" descr="http://www.e-service.admin.ch/delimo/images/lu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3083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144000</xdr:colOff>
      <xdr:row>17</xdr:row>
      <xdr:rowOff>180000</xdr:rowOff>
    </xdr:to>
    <xdr:pic>
      <xdr:nvPicPr>
        <xdr:cNvPr id="12" name="Image 11" descr="http://www.e-service.admin.ch/delimo/images/ne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5115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144000</xdr:colOff>
      <xdr:row>18</xdr:row>
      <xdr:rowOff>178030</xdr:rowOff>
    </xdr:to>
    <xdr:pic>
      <xdr:nvPicPr>
        <xdr:cNvPr id="13" name="Image 12" descr="http://www.e-service.admin.ch/delimo/images/nw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714750"/>
          <a:ext cx="144000" cy="18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144000</xdr:colOff>
      <xdr:row>19</xdr:row>
      <xdr:rowOff>178031</xdr:rowOff>
    </xdr:to>
    <xdr:pic>
      <xdr:nvPicPr>
        <xdr:cNvPr id="14" name="Image 13" descr="http://www.e-service.admin.ch/delimo/images/ow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917950"/>
          <a:ext cx="144000" cy="18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20</xdr:row>
      <xdr:rowOff>0</xdr:rowOff>
    </xdr:from>
    <xdr:ext cx="144000" cy="178412"/>
    <xdr:pic>
      <xdr:nvPicPr>
        <xdr:cNvPr id="15" name="Image 14" descr="http://www.e-service.admin.ch/delimo/images/sg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1211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144000" cy="180000"/>
    <xdr:pic>
      <xdr:nvPicPr>
        <xdr:cNvPr id="16" name="Image 15" descr="http://www.e-service.admin.ch/delimo/images/sh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3243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44000" cy="178412"/>
    <xdr:pic>
      <xdr:nvPicPr>
        <xdr:cNvPr id="17" name="Image 16" descr="http://www.e-service.admin.ch/delimo/images/so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275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144000" cy="178412"/>
    <xdr:pic>
      <xdr:nvPicPr>
        <xdr:cNvPr id="18" name="Image 17" descr="http://www.e-service.admin.ch/delimo/images/sz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7307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1</xdr:rowOff>
    </xdr:from>
    <xdr:ext cx="144000" cy="178413"/>
    <xdr:pic>
      <xdr:nvPicPr>
        <xdr:cNvPr id="19" name="Image 18" descr="http://www.e-service.admin.ch/delimo/images/tg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933951"/>
          <a:ext cx="144000" cy="178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144000" cy="178412"/>
    <xdr:pic>
      <xdr:nvPicPr>
        <xdr:cNvPr id="20" name="Image 19" descr="http://www.e-service.admin.ch/delimo/images/t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1371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144000" cy="178412"/>
    <xdr:pic>
      <xdr:nvPicPr>
        <xdr:cNvPr id="21" name="Image 20" descr="http://www.e-service.admin.ch/delimo/images/ur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3403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44000" cy="178412"/>
    <xdr:pic>
      <xdr:nvPicPr>
        <xdr:cNvPr id="22" name="Image 21" descr="http://www.e-service.admin.ch/delimo/images/vd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5435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144000" cy="178412"/>
    <xdr:pic>
      <xdr:nvPicPr>
        <xdr:cNvPr id="23" name="Image 22" descr="http://www.e-service.admin.ch/delimo/images/vs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746750"/>
          <a:ext cx="144000" cy="178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144000" cy="180000"/>
    <xdr:pic>
      <xdr:nvPicPr>
        <xdr:cNvPr id="24" name="Image 23" descr="http://www.e-service.admin.ch/delimo/images/zg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9499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145282" cy="180000"/>
    <xdr:pic>
      <xdr:nvPicPr>
        <xdr:cNvPr id="25" name="Image 24" descr="http://www.e-service.admin.ch/delimo/images/zh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153150"/>
          <a:ext cx="145282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6</xdr:row>
      <xdr:rowOff>202406</xdr:rowOff>
    </xdr:from>
    <xdr:to>
      <xdr:col>1</xdr:col>
      <xdr:colOff>144000</xdr:colOff>
      <xdr:row>7</xdr:row>
      <xdr:rowOff>178030</xdr:rowOff>
    </xdr:to>
    <xdr:pic>
      <xdr:nvPicPr>
        <xdr:cNvPr id="26" name="Image 25" descr="http://www.e-service.admin.ch/delimo/images/ar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78756"/>
          <a:ext cx="144000" cy="185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144000</xdr:colOff>
      <xdr:row>6</xdr:row>
      <xdr:rowOff>180000</xdr:rowOff>
    </xdr:to>
    <xdr:pic>
      <xdr:nvPicPr>
        <xdr:cNvPr id="27" name="Image 26" descr="http://www.e-service.admin.ch/delimo/images/a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6350"/>
          <a:ext cx="144000" cy="1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1934465</xdr:colOff>
      <xdr:row>0</xdr:row>
      <xdr:rowOff>13484</xdr:rowOff>
    </xdr:from>
    <xdr:to>
      <xdr:col>10</xdr:col>
      <xdr:colOff>2142004</xdr:colOff>
      <xdr:row>1</xdr:row>
      <xdr:rowOff>76574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9579" b="9625"/>
        <a:stretch/>
      </xdr:blipFill>
      <xdr:spPr>
        <a:xfrm>
          <a:off x="9789415" y="13484"/>
          <a:ext cx="204364" cy="342490"/>
        </a:xfrm>
        <a:prstGeom prst="rect">
          <a:avLst/>
        </a:prstGeom>
      </xdr:spPr>
    </xdr:pic>
    <xdr:clientData/>
  </xdr:twoCellAnchor>
  <xdr:twoCellAnchor editAs="oneCell">
    <xdr:from>
      <xdr:col>10</xdr:col>
      <xdr:colOff>2269314</xdr:colOff>
      <xdr:row>0</xdr:row>
      <xdr:rowOff>13314</xdr:rowOff>
    </xdr:from>
    <xdr:to>
      <xdr:col>10</xdr:col>
      <xdr:colOff>2483785</xdr:colOff>
      <xdr:row>1</xdr:row>
      <xdr:rowOff>87220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" r="2582" b="7715"/>
        <a:stretch/>
      </xdr:blipFill>
      <xdr:spPr>
        <a:xfrm>
          <a:off x="10124264" y="13314"/>
          <a:ext cx="211296" cy="350131"/>
        </a:xfrm>
        <a:prstGeom prst="rect">
          <a:avLst/>
        </a:prstGeom>
      </xdr:spPr>
    </xdr:pic>
    <xdr:clientData/>
  </xdr:twoCellAnchor>
  <xdr:twoCellAnchor editAs="oneCell">
    <xdr:from>
      <xdr:col>10</xdr:col>
      <xdr:colOff>2613520</xdr:colOff>
      <xdr:row>0</xdr:row>
      <xdr:rowOff>0</xdr:rowOff>
    </xdr:from>
    <xdr:to>
      <xdr:col>10</xdr:col>
      <xdr:colOff>3028950</xdr:colOff>
      <xdr:row>1</xdr:row>
      <xdr:rowOff>96097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257"/>
        <a:stretch/>
      </xdr:blipFill>
      <xdr:spPr>
        <a:xfrm>
          <a:off x="10468470" y="0"/>
          <a:ext cx="415430" cy="375497"/>
        </a:xfrm>
        <a:prstGeom prst="rect">
          <a:avLst/>
        </a:prstGeom>
      </xdr:spPr>
    </xdr:pic>
    <xdr:clientData/>
  </xdr:twoCellAnchor>
  <xdr:twoCellAnchor editAs="oneCell">
    <xdr:from>
      <xdr:col>10</xdr:col>
      <xdr:colOff>1579624</xdr:colOff>
      <xdr:row>0</xdr:row>
      <xdr:rowOff>785</xdr:rowOff>
    </xdr:from>
    <xdr:to>
      <xdr:col>10</xdr:col>
      <xdr:colOff>1797237</xdr:colOff>
      <xdr:row>1</xdr:row>
      <xdr:rowOff>87221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4041" b="8937"/>
        <a:stretch/>
      </xdr:blipFill>
      <xdr:spPr>
        <a:xfrm>
          <a:off x="9434574" y="785"/>
          <a:ext cx="220788" cy="3626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1168400</xdr:colOff>
      <xdr:row>0</xdr:row>
      <xdr:rowOff>8211</xdr:rowOff>
    </xdr:from>
    <xdr:to>
      <xdr:col>10</xdr:col>
      <xdr:colOff>1720850</xdr:colOff>
      <xdr:row>1</xdr:row>
      <xdr:rowOff>106199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499" b="11844"/>
        <a:stretch/>
      </xdr:blipFill>
      <xdr:spPr>
        <a:xfrm>
          <a:off x="9023350" y="8211"/>
          <a:ext cx="552450" cy="371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dastre.ch/fr/av/result/layer.html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ing-stat.ch/files/Traitement_erreurs_FR.pdf" TargetMode="External"/><Relationship Id="rId2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1" Type="http://schemas.openxmlformats.org/officeDocument/2006/relationships/hyperlink" Target="https://www.housing-stat.ch/files/Umsetzungskonzept_Erweiterung_FR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ap.geo.admin.ch/?topic=ech&amp;lang=fr&amp;bgLayer=ch.swisstopo.pixelkarte-grau&amp;layers=ch.swisstopo-vd.ortschaftenverzeichnis_plz,ch.swisstopo.amtliches-strassenverzeichnis,ch.bfs.gebaeude_wohnungs_register,KML||https://tinyurl.com/liste3plz" TargetMode="External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housing-stat.ch/files/Traitement_erreurs_FR.pdf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4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21" Type="http://schemas.openxmlformats.org/officeDocument/2006/relationships/hyperlink" Target="https://map.geo.admin.ch/?zoom=13&amp;E=2545002.602&amp;N=1207670.535&amp;layers=ch.kantone.cadastralwebmap-farbe,ch.swisstopo.amtliches-strassenverzeichnis,ch.bfs.gebaeude_wohnungs_register,KML||https://tinyurl.com/yy7ya4g9/NE/6435_bdg_erw.kml" TargetMode="External"/><Relationship Id="rId42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7" Type="http://schemas.openxmlformats.org/officeDocument/2006/relationships/hyperlink" Target="https://map.geo.admin.ch/?zoom=13&amp;E=2568326.446&amp;N=1213496.291&amp;layers=ch.kantone.cadastralwebmap-farbe,ch.swisstopo.amtliches-strassenverzeichnis,ch.bfs.gebaeude_wohnungs_register,KML||https://tinyurl.com/yy7ya4g9/NE/6453_bdg_erw.kml" TargetMode="External"/><Relationship Id="rId63" Type="http://schemas.openxmlformats.org/officeDocument/2006/relationships/hyperlink" Target="https://map.geo.admin.ch/?zoom=13&amp;E=2564785.985&amp;N=1209909.458&amp;layers=ch.kantone.cadastralwebmap-farbe,ch.swisstopo.amtliches-strassenverzeichnis,ch.bfs.gebaeude_wohnungs_register,KML||https://tinyurl.com/yy7ya4g9/NE/6458_bdg_erw.kml" TargetMode="External"/><Relationship Id="rId68" Type="http://schemas.openxmlformats.org/officeDocument/2006/relationships/hyperlink" Target="https://map.geo.admin.ch/?zoom=13&amp;E=2563032.487&amp;N=1211434.722&amp;layers=ch.kantone.cadastralwebmap-farbe,ch.swisstopo.amtliches-strassenverzeichnis,ch.bfs.gebaeude_wohnungs_register,KML||https://tinyurl.com/yy7ya4g9/NE/6487_bdg_erw.kml" TargetMode="External"/><Relationship Id="rId84" Type="http://schemas.openxmlformats.org/officeDocument/2006/relationships/hyperlink" Target="https://map.geo.admin.ch/?zoom=13&amp;E=2559493.229&amp;N=1209176.897&amp;layers=ch.kantone.cadastralwebmap-farbe,ch.swisstopo.amtliches-strassenverzeichnis,ch.bfs.gebaeude_wohnungs_register,KML||https://tinyurl.com/yy7ya4g9/NE/6487_bdg_erw.kml" TargetMode="External"/><Relationship Id="rId89" Type="http://schemas.openxmlformats.org/officeDocument/2006/relationships/hyperlink" Target="https://map.geo.admin.ch/?zoom=13&amp;E=2556261.282&amp;N=1205726.785&amp;layers=ch.kantone.cadastralwebmap-farbe,ch.swisstopo.amtliches-strassenverzeichnis,ch.bfs.gebaeude_wohnungs_register,KML||https://tinyurl.com/yy7ya4g9/NE/6487_bdg_erw.kml" TargetMode="External"/><Relationship Id="rId16" Type="http://schemas.openxmlformats.org/officeDocument/2006/relationships/hyperlink" Target="https://map.geo.admin.ch/?zoom=13&amp;E=2554366.299&amp;N=1216126.869&amp;layers=ch.kantone.cadastralwebmap-farbe,ch.swisstopo.amtliches-strassenverzeichnis,ch.bfs.gebaeude_wohnungs_register,KML||https://tinyurl.com/yy7ya4g9/NE/6421_bdg_erw.kml" TargetMode="External"/><Relationship Id="rId11" Type="http://schemas.openxmlformats.org/officeDocument/2006/relationships/hyperlink" Target="https://map.geo.admin.ch/?zoom=13&amp;E=2552634.001&amp;N=1197035.458&amp;layers=ch.kantone.cadastralwebmap-farbe,ch.swisstopo.amtliches-strassenverzeichnis,ch.bfs.gebaeude_wohnungs_register,KML||https://tinyurl.com/yy7ya4g9/NE/6417_bdg_erw.kml" TargetMode="External"/><Relationship Id="rId32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37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53" Type="http://schemas.openxmlformats.org/officeDocument/2006/relationships/hyperlink" Target="https://map.geo.admin.ch/?zoom=13&amp;E=2559865.648&amp;N=1204781.766&amp;layers=ch.kantone.cadastralwebmap-farbe,ch.swisstopo.amtliches-strassenverzeichnis,ch.bfs.gebaeude_wohnungs_register,KML||https://tinyurl.com/yy7ya4g9/NE/6458_bdg_erw.kml" TargetMode="External"/><Relationship Id="rId58" Type="http://schemas.openxmlformats.org/officeDocument/2006/relationships/hyperlink" Target="https://map.geo.admin.ch/?zoom=13&amp;E=2559473.413&amp;N=1204545.546&amp;layers=ch.kantone.cadastralwebmap-farbe,ch.swisstopo.amtliches-strassenverzeichnis,ch.bfs.gebaeude_wohnungs_register,KML||https://tinyurl.com/yy7ya4g9/NE/6458_bdg_erw.kml" TargetMode="External"/><Relationship Id="rId74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79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102" Type="http://schemas.openxmlformats.org/officeDocument/2006/relationships/drawing" Target="../drawings/drawing3.xml"/><Relationship Id="rId5" Type="http://schemas.openxmlformats.org/officeDocument/2006/relationships/hyperlink" Target="https://map.geo.admin.ch/?zoom=13&amp;E=2556616.635&amp;N=1200377.41&amp;layers=ch.kantone.cadastralwebmap-farbe,ch.swisstopo.amtliches-strassenverzeichnis,ch.bfs.gebaeude_wohnungs_register,KML||https://tinyurl.com/yy7ya4g9/NE/6404_bdg_erw.kml" TargetMode="External"/><Relationship Id="rId90" Type="http://schemas.openxmlformats.org/officeDocument/2006/relationships/hyperlink" Target="https://map.geo.admin.ch/?zoom=13&amp;E=2561322.22&amp;N=1210022.318&amp;layers=ch.kantone.cadastralwebmap-farbe,ch.swisstopo.amtliches-strassenverzeichnis,ch.bfs.gebaeude_wohnungs_register,KML||https://tinyurl.com/yy7ya4g9/NE/6487_bdg_erw.kml" TargetMode="External"/><Relationship Id="rId95" Type="http://schemas.openxmlformats.org/officeDocument/2006/relationships/hyperlink" Target="https://map.geo.admin.ch/?zoom=13&amp;E=2536001.761&amp;N=1199132.636&amp;layers=ch.kantone.cadastralwebmap-farbe,ch.swisstopo.amtliches-strassenverzeichnis,ch.bfs.gebaeude_wohnungs_register,KML||https://tinyurl.com/yy7ya4g9/NE/6512_bdg_erw.kml" TargetMode="External"/><Relationship Id="rId22" Type="http://schemas.openxmlformats.org/officeDocument/2006/relationships/hyperlink" Target="https://map.geo.admin.ch/?zoom=13&amp;E=2547246.771&amp;N=1211965.634&amp;layers=ch.kantone.cadastralwebmap-farbe,ch.swisstopo.amtliches-strassenverzeichnis,ch.bfs.gebaeude_wohnungs_register,KML||https://tinyurl.com/yy7ya4g9/NE/6436_bdg_erw.kml" TargetMode="External"/><Relationship Id="rId27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3" Type="http://schemas.openxmlformats.org/officeDocument/2006/relationships/hyperlink" Target="https://map.geo.admin.ch/?zoom=13&amp;E=2547960.011&amp;N=1211856.224&amp;layers=ch.kantone.cadastralwebmap-farbe,ch.swisstopo.amtliches-strassenverzeichnis,ch.bfs.gebaeude_wohnungs_register,KML||https://tinyurl.com/yy7ya4g9/NE/6436_bdg_erw.kml" TargetMode="External"/><Relationship Id="rId48" Type="http://schemas.openxmlformats.org/officeDocument/2006/relationships/hyperlink" Target="https://map.geo.admin.ch/?zoom=13&amp;E=2568043.293&amp;N=1211762.726&amp;layers=ch.kantone.cadastralwebmap-farbe,ch.swisstopo.amtliches-strassenverzeichnis,ch.bfs.gebaeude_wohnungs_register,KML||https://tinyurl.com/yy7ya4g9/NE/6453_bdg_erw.kml" TargetMode="External"/><Relationship Id="rId64" Type="http://schemas.openxmlformats.org/officeDocument/2006/relationships/hyperlink" Target="https://map.geo.admin.ch/?zoom=13&amp;E=2565667.994&amp;N=1207079.447&amp;layers=ch.kantone.cadastralwebmap-farbe,ch.swisstopo.amtliches-strassenverzeichnis,ch.bfs.gebaeude_wohnungs_register,KML||https://tinyurl.com/yy7ya4g9/NE/6459_bdg_erw.kml" TargetMode="External"/><Relationship Id="rId69" Type="http://schemas.openxmlformats.org/officeDocument/2006/relationships/hyperlink" Target="https://map.geo.admin.ch/?zoom=13&amp;E=2556281.044&amp;N=1206775.594&amp;layers=ch.kantone.cadastralwebmap-farbe,ch.swisstopo.amtliches-strassenverzeichnis,ch.bfs.gebaeude_wohnungs_register,KML||https://tinyurl.com/yy7ya4g9/NE/6487_bdg_erw.kml" TargetMode="External"/><Relationship Id="rId80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85" Type="http://schemas.openxmlformats.org/officeDocument/2006/relationships/hyperlink" Target="https://map.geo.admin.ch/?zoom=13&amp;E=2559145.025&amp;N=1212529.197&amp;layers=ch.kantone.cadastralwebmap-farbe,ch.swisstopo.amtliches-strassenverzeichnis,ch.bfs.gebaeude_wohnungs_register,KML||https://tinyurl.com/yy7ya4g9/NE/6487_bdg_erw.kml" TargetMode="External"/><Relationship Id="rId12" Type="http://schemas.openxmlformats.org/officeDocument/2006/relationships/hyperlink" Target="https://map.geo.admin.ch/?zoom=13&amp;E=2554140.676&amp;N=1216917.09&amp;layers=ch.kantone.cadastralwebmap-farbe,ch.swisstopo.amtliches-strassenverzeichnis,ch.bfs.gebaeude_wohnungs_register,KML||https://tinyurl.com/yy7ya4g9/NE/6421_bdg_erw.kml" TargetMode="External"/><Relationship Id="rId17" Type="http://schemas.openxmlformats.org/officeDocument/2006/relationships/hyperlink" Target="https://map.geo.admin.ch/?zoom=13&amp;E=2552719.955&amp;N=1217311.371&amp;layers=ch.kantone.cadastralwebmap-farbe,ch.swisstopo.amtliches-strassenverzeichnis,ch.bfs.gebaeude_wohnungs_register,KML||https://tinyurl.com/yy7ya4g9/NE/6421_bdg_erw.kml" TargetMode="External"/><Relationship Id="rId25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33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38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6" Type="http://schemas.openxmlformats.org/officeDocument/2006/relationships/hyperlink" Target="https://map.geo.admin.ch/?zoom=13&amp;E=2567459.149&amp;N=1208218.949&amp;layers=ch.kantone.cadastralwebmap-farbe,ch.swisstopo.amtliches-strassenverzeichnis,ch.bfs.gebaeude_wohnungs_register,KML||https://tinyurl.com/yy7ya4g9/NE/6451_bdg_erw.kml" TargetMode="External"/><Relationship Id="rId59" Type="http://schemas.openxmlformats.org/officeDocument/2006/relationships/hyperlink" Target="https://map.geo.admin.ch/?zoom=13&amp;E=2559667.815&amp;N=1206094.107&amp;layers=ch.kantone.cadastralwebmap-farbe,ch.swisstopo.amtliches-strassenverzeichnis,ch.bfs.gebaeude_wohnungs_register,KML||https://tinyurl.com/yy7ya4g9/NE/6458_bdg_erw.kml" TargetMode="External"/><Relationship Id="rId67" Type="http://schemas.openxmlformats.org/officeDocument/2006/relationships/hyperlink" Target="https://map.geo.admin.ch/?zoom=13&amp;E=2558383.248&amp;N=1208714.106&amp;layers=ch.kantone.cadastralwebmap-farbe,ch.swisstopo.amtliches-strassenverzeichnis,ch.bfs.gebaeude_wohnungs_register,KML||https://tinyurl.com/yy7ya4g9/NE/6487_bdg_erw.kml" TargetMode="External"/><Relationship Id="rId20" Type="http://schemas.openxmlformats.org/officeDocument/2006/relationships/hyperlink" Target="https://map.geo.admin.ch/?zoom=13&amp;E=2542289.493&amp;N=1205535.235&amp;layers=ch.kantone.cadastralwebmap-farbe,ch.swisstopo.amtliches-strassenverzeichnis,ch.bfs.gebaeude_wohnungs_register,KML||https://tinyurl.com/yy7ya4g9/NE/6435_bdg_erw.kml" TargetMode="External"/><Relationship Id="rId41" Type="http://schemas.openxmlformats.org/officeDocument/2006/relationships/hyperlink" Target="https://map.geo.admin.ch/?zoom=13&amp;E=2547247.857&amp;N=1212888.105&amp;layers=ch.kantone.cadastralwebmap-farbe,ch.swisstopo.amtliches-strassenverzeichnis,ch.bfs.gebaeude_wohnungs_register,KML||https://tinyurl.com/yy7ya4g9/NE/6436_bdg_erw.kml" TargetMode="External"/><Relationship Id="rId54" Type="http://schemas.openxmlformats.org/officeDocument/2006/relationships/hyperlink" Target="https://map.geo.admin.ch/?zoom=13&amp;E=2559865.648&amp;N=1204781.766&amp;layers=ch.kantone.cadastralwebmap-farbe,ch.swisstopo.amtliches-strassenverzeichnis,ch.bfs.gebaeude_wohnungs_register,KML||https://tinyurl.com/yy7ya4g9/NE/6458_bdg_erw.kml" TargetMode="External"/><Relationship Id="rId62" Type="http://schemas.openxmlformats.org/officeDocument/2006/relationships/hyperlink" Target="https://map.geo.admin.ch/?zoom=13&amp;E=2563873.347&amp;N=1206946.381&amp;layers=ch.kantone.cadastralwebmap-farbe,ch.swisstopo.amtliches-strassenverzeichnis,ch.bfs.gebaeude_wohnungs_register,KML||https://tinyurl.com/yy7ya4g9/NE/6458_bdg_erw.kml" TargetMode="External"/><Relationship Id="rId70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75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83" Type="http://schemas.openxmlformats.org/officeDocument/2006/relationships/hyperlink" Target="https://map.geo.admin.ch/?zoom=13&amp;E=2552647.883&amp;N=1208741.079&amp;layers=ch.kantone.cadastralwebmap-farbe,ch.swisstopo.amtliches-strassenverzeichnis,ch.bfs.gebaeude_wohnungs_register,KML||https://tinyurl.com/yy7ya4g9/NE/6487_bdg_erw.kml" TargetMode="External"/><Relationship Id="rId88" Type="http://schemas.openxmlformats.org/officeDocument/2006/relationships/hyperlink" Target="https://map.geo.admin.ch/?zoom=13&amp;E=2563097.387&amp;N=1211445.502&amp;layers=ch.kantone.cadastralwebmap-farbe,ch.swisstopo.amtliches-strassenverzeichnis,ch.bfs.gebaeude_wohnungs_register,KML||https://tinyurl.com/yy7ya4g9/NE/6487_bdg_erw.kml" TargetMode="External"/><Relationship Id="rId91" Type="http://schemas.openxmlformats.org/officeDocument/2006/relationships/hyperlink" Target="https://map.geo.admin.ch/?zoom=13&amp;E=2554072.105&amp;N=1205935.315&amp;layers=ch.kantone.cadastralwebmap-farbe,ch.swisstopo.amtliches-strassenverzeichnis,ch.bfs.gebaeude_wohnungs_register,KML||https://tinyurl.com/yy7ya4g9/NE/6487_bdg_erw.kml" TargetMode="External"/><Relationship Id="rId96" Type="http://schemas.openxmlformats.org/officeDocument/2006/relationships/hyperlink" Target="https://map.geo.admin.ch/?zoom=13&amp;E=2545381.937&amp;N=1200758.614&amp;layers=ch.kantone.cadastralwebmap-farbe,ch.swisstopo.amtliches-strassenverzeichnis,ch.bfs.gebaeude_wohnungs_register,KML||https://tinyurl.com/yy7ya4g9/NE/6512_bdg_erw.kml" TargetMode="External"/><Relationship Id="rId1" Type="http://schemas.openxmlformats.org/officeDocument/2006/relationships/hyperlink" Target="https://www.cadastre.ch/content/cadastre-internet/fr/manual-av/publication/express/_jcr_content/contentPar/downloadlist_1740335003/downloadItems/147_1571841889906.download/ablauf-abgleich-gebaeude-und-adressen-fr.pdf" TargetMode="External"/><Relationship Id="rId6" Type="http://schemas.openxmlformats.org/officeDocument/2006/relationships/hyperlink" Target="https://map.geo.admin.ch/?zoom=13&amp;E=2554456.051&amp;N=1199633.797&amp;layers=ch.kantone.cadastralwebmap-farbe,ch.swisstopo.amtliches-strassenverzeichnis,ch.bfs.gebaeude_wohnungs_register,KML||https://tinyurl.com/yy7ya4g9/NE/6408_bdg_erw.kml" TargetMode="External"/><Relationship Id="rId15" Type="http://schemas.openxmlformats.org/officeDocument/2006/relationships/hyperlink" Target="https://map.geo.admin.ch/?zoom=13&amp;E=2554244.471&amp;N=1216025.6&amp;layers=ch.kantone.cadastralwebmap-farbe,ch.swisstopo.amtliches-strassenverzeichnis,ch.bfs.gebaeude_wohnungs_register,KML||https://tinyurl.com/yy7ya4g9/NE/6421_bdg_erw.kml" TargetMode="External"/><Relationship Id="rId23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28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36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9" Type="http://schemas.openxmlformats.org/officeDocument/2006/relationships/hyperlink" Target="https://map.geo.admin.ch/?zoom=13&amp;E=2572235.156&amp;N=1211316.629&amp;layers=ch.kantone.cadastralwebmap-farbe,ch.swisstopo.amtliches-strassenverzeichnis,ch.bfs.gebaeude_wohnungs_register,KML||https://tinyurl.com/yy7ya4g9/NE/6455_bdg_erw.kml" TargetMode="External"/><Relationship Id="rId57" Type="http://schemas.openxmlformats.org/officeDocument/2006/relationships/hyperlink" Target="https://map.geo.admin.ch/?zoom=13&amp;E=2556854.578&amp;N=1203512.27&amp;layers=ch.kantone.cadastralwebmap-farbe,ch.swisstopo.amtliches-strassenverzeichnis,ch.bfs.gebaeude_wohnungs_register,KML||https://tinyurl.com/yy7ya4g9/NE/6458_bdg_erw.kml" TargetMode="External"/><Relationship Id="rId10" Type="http://schemas.openxmlformats.org/officeDocument/2006/relationships/hyperlink" Target="https://map.geo.admin.ch/?zoom=13&amp;E=2557226.457&amp;N=1203145.256&amp;layers=ch.kantone.cadastralwebmap-farbe,ch.swisstopo.amtliches-strassenverzeichnis,ch.bfs.gebaeude_wohnungs_register,KML||https://tinyurl.com/yy7ya4g9/NE/6416_bdg_erw.kml" TargetMode="External"/><Relationship Id="rId31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4" Type="http://schemas.openxmlformats.org/officeDocument/2006/relationships/hyperlink" Target="https://map.geo.admin.ch/?zoom=13&amp;E=2545913.989&amp;N=1205014.024&amp;layers=ch.kantone.cadastralwebmap-farbe,ch.swisstopo.amtliches-strassenverzeichnis,ch.bfs.gebaeude_wohnungs_register,KML||https://tinyurl.com/yy7ya4g9/NE/6437_bdg_erw.kml" TargetMode="External"/><Relationship Id="rId52" Type="http://schemas.openxmlformats.org/officeDocument/2006/relationships/hyperlink" Target="https://map.geo.admin.ch/?zoom=13&amp;E=2559865.648&amp;N=1204781.766&amp;layers=ch.kantone.cadastralwebmap-farbe,ch.swisstopo.amtliches-strassenverzeichnis,ch.bfs.gebaeude_wohnungs_register,KML||https://tinyurl.com/yy7ya4g9/NE/6458_bdg_erw.kml" TargetMode="External"/><Relationship Id="rId60" Type="http://schemas.openxmlformats.org/officeDocument/2006/relationships/hyperlink" Target="https://map.geo.admin.ch/?zoom=13&amp;E=2557381.11&amp;N=1204189.625&amp;layers=ch.kantone.cadastralwebmap-farbe,ch.swisstopo.amtliches-strassenverzeichnis,ch.bfs.gebaeude_wohnungs_register,KML||https://tinyurl.com/yy7ya4g9/NE/6458_bdg_erw.kml" TargetMode="External"/><Relationship Id="rId65" Type="http://schemas.openxmlformats.org/officeDocument/2006/relationships/hyperlink" Target="https://map.geo.admin.ch/?zoom=13&amp;E=2563631.989&amp;N=1213595.556&amp;layers=ch.kantone.cadastralwebmap-farbe,ch.swisstopo.amtliches-strassenverzeichnis,ch.bfs.gebaeude_wohnungs_register,KML||https://tinyurl.com/yy7ya4g9/NE/6487_bdg_erw.kml" TargetMode="External"/><Relationship Id="rId73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78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81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86" Type="http://schemas.openxmlformats.org/officeDocument/2006/relationships/hyperlink" Target="https://map.geo.admin.ch/?zoom=13&amp;E=2552852.728&amp;N=1209375.454&amp;layers=ch.kantone.cadastralwebmap-farbe,ch.swisstopo.amtliches-strassenverzeichnis,ch.bfs.gebaeude_wohnungs_register,KML||https://tinyurl.com/yy7ya4g9/NE/6487_bdg_erw.kml" TargetMode="External"/><Relationship Id="rId94" Type="http://schemas.openxmlformats.org/officeDocument/2006/relationships/hyperlink" Target="https://map.geo.admin.ch/?zoom=13&amp;E=2527370.827&amp;N=1195298.834&amp;layers=ch.kantone.cadastralwebmap-farbe,ch.swisstopo.amtliches-strassenverzeichnis,ch.bfs.gebaeude_wohnungs_register,KML||https://tinyurl.com/yy7ya4g9/NE/6511_bdg_erw.kml" TargetMode="External"/><Relationship Id="rId99" Type="http://schemas.openxmlformats.org/officeDocument/2006/relationships/hyperlink" Target="https://map.geo.admin.ch/?zoom=13&amp;E=2532378.673&amp;N=1193658.821&amp;layers=ch.kantone.cadastralwebmap-farbe,ch.swisstopo.amtliches-strassenverzeichnis,ch.bfs.gebaeude_wohnungs_register,KML||https://tinyurl.com/yy7ya4g9/NE/6512_bdg_erw.kml" TargetMode="External"/><Relationship Id="rId101" Type="http://schemas.openxmlformats.org/officeDocument/2006/relationships/hyperlink" Target="https://map.geo.admin.ch/?zoom=13&amp;E=2533449.095&amp;N=1195935.207&amp;layers=ch.kantone.cadastralwebmap-farbe,ch.swisstopo.amtliches-strassenverzeichnis,ch.bfs.gebaeude_wohnungs_register,KML||https://tinyurl.com/yy7ya4g9/NE/6512_bdg_erw.kml" TargetMode="External"/><Relationship Id="rId4" Type="http://schemas.openxmlformats.org/officeDocument/2006/relationships/hyperlink" Target="https://map.geo.admin.ch/?zoom=13&amp;E=2553702.221&amp;N=1200185.991&amp;layers=ch.kantone.cadastralwebmap-farbe,ch.swisstopo.amtliches-strassenverzeichnis,ch.bfs.gebaeude_wohnungs_register,KML||https://tinyurl.com/yy7ya4g9/NE/6404_bdg_erw.kml" TargetMode="External"/><Relationship Id="rId9" Type="http://schemas.openxmlformats.org/officeDocument/2006/relationships/hyperlink" Target="https://map.geo.admin.ch/?zoom=13&amp;E=2556833.186&amp;N=1202797.923&amp;layers=ch.kantone.cadastralwebmap-farbe,ch.swisstopo.amtliches-strassenverzeichnis,ch.bfs.gebaeude_wohnungs_register,KML||https://tinyurl.com/yy7ya4g9/NE/6416_bdg_erw.kml" TargetMode="External"/><Relationship Id="rId13" Type="http://schemas.openxmlformats.org/officeDocument/2006/relationships/hyperlink" Target="https://map.geo.admin.ch/?zoom=13&amp;E=2555984.693&amp;N=1214477.745&amp;layers=ch.kantone.cadastralwebmap-farbe,ch.swisstopo.amtliches-strassenverzeichnis,ch.bfs.gebaeude_wohnungs_register,KML||https://tinyurl.com/yy7ya4g9/NE/6421_bdg_erw.kml" TargetMode="External"/><Relationship Id="rId18" Type="http://schemas.openxmlformats.org/officeDocument/2006/relationships/hyperlink" Target="https://map.geo.admin.ch/?zoom=13&amp;E=2554019.263&amp;N=1217948.026&amp;layers=ch.kantone.cadastralwebmap-farbe,ch.swisstopo.amtliches-strassenverzeichnis,ch.bfs.gebaeude_wohnungs_register,KML||https://tinyurl.com/yy7ya4g9/NE/6421_bdg_erw.kml" TargetMode="External"/><Relationship Id="rId39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34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50" Type="http://schemas.openxmlformats.org/officeDocument/2006/relationships/hyperlink" Target="https://map.geo.admin.ch/?zoom=13&amp;E=2571615.449&amp;N=1211174.705&amp;layers=ch.kantone.cadastralwebmap-farbe,ch.swisstopo.amtliches-strassenverzeichnis,ch.bfs.gebaeude_wohnungs_register,KML||https://tinyurl.com/yy7ya4g9/NE/6455_bdg_erw.kml" TargetMode="External"/><Relationship Id="rId55" Type="http://schemas.openxmlformats.org/officeDocument/2006/relationships/hyperlink" Target="https://map.geo.admin.ch/?zoom=13&amp;E=2560376.109&amp;N=1204709.926&amp;layers=ch.kantone.cadastralwebmap-farbe,ch.swisstopo.amtliches-strassenverzeichnis,ch.bfs.gebaeude_wohnungs_register,KML||https://tinyurl.com/yy7ya4g9/NE/6458_bdg_erw.kml" TargetMode="External"/><Relationship Id="rId76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97" Type="http://schemas.openxmlformats.org/officeDocument/2006/relationships/hyperlink" Target="https://map.geo.admin.ch/?zoom=13&amp;E=2535129.373&amp;N=1195211.192&amp;layers=ch.kantone.cadastralwebmap-farbe,ch.swisstopo.amtliches-strassenverzeichnis,ch.bfs.gebaeude_wohnungs_register,KML||https://tinyurl.com/yy7ya4g9/NE/6512_bdg_erw.kml" TargetMode="External"/><Relationship Id="rId7" Type="http://schemas.openxmlformats.org/officeDocument/2006/relationships/hyperlink" Target="https://map.geo.admin.ch/?zoom=13&amp;E=2550511.891&amp;N=1204839.87&amp;layers=ch.kantone.cadastralwebmap-farbe,ch.swisstopo.amtliches-strassenverzeichnis,ch.bfs.gebaeude_wohnungs_register,KML||https://tinyurl.com/yy7ya4g9/NE/6413_bdg_erw.kml" TargetMode="External"/><Relationship Id="rId71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92" Type="http://schemas.openxmlformats.org/officeDocument/2006/relationships/hyperlink" Target="https://map.geo.admin.ch/?zoom=13&amp;E=2563467.812&amp;N=1217893.085&amp;layers=ch.kantone.cadastralwebmap-farbe,ch.swisstopo.amtliches-strassenverzeichnis,ch.bfs.gebaeude_wohnungs_register,KML||https://tinyurl.com/yy7ya4g9/NE/6487_bdg_erw.kml" TargetMode="External"/><Relationship Id="rId2" Type="http://schemas.openxmlformats.org/officeDocument/2006/relationships/hyperlink" Target="https://www.housing-stat.ch/files/Traitement_erreurs_FR.pdf" TargetMode="External"/><Relationship Id="rId29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24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0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45" Type="http://schemas.openxmlformats.org/officeDocument/2006/relationships/hyperlink" Target="https://map.geo.admin.ch/?zoom=13&amp;E=2567459.149&amp;N=1208218.949&amp;layers=ch.kantone.cadastralwebmap-farbe,ch.swisstopo.amtliches-strassenverzeichnis,ch.bfs.gebaeude_wohnungs_register,KML||https://tinyurl.com/yy7ya4g9/NE/6451_bdg_erw.kml" TargetMode="External"/><Relationship Id="rId66" Type="http://schemas.openxmlformats.org/officeDocument/2006/relationships/hyperlink" Target="https://map.geo.admin.ch/?zoom=13&amp;E=2559859.417&amp;N=1212301.024&amp;layers=ch.kantone.cadastralwebmap-farbe,ch.swisstopo.amtliches-strassenverzeichnis,ch.bfs.gebaeude_wohnungs_register,KML||https://tinyurl.com/yy7ya4g9/NE/6487_bdg_erw.kml" TargetMode="External"/><Relationship Id="rId87" Type="http://schemas.openxmlformats.org/officeDocument/2006/relationships/hyperlink" Target="https://map.geo.admin.ch/?zoom=13&amp;E=2555295.781&amp;N=1207893.669&amp;layers=ch.kantone.cadastralwebmap-farbe,ch.swisstopo.amtliches-strassenverzeichnis,ch.bfs.gebaeude_wohnungs_register,KML||https://tinyurl.com/yy7ya4g9/NE/6487_bdg_erw.kml" TargetMode="External"/><Relationship Id="rId61" Type="http://schemas.openxmlformats.org/officeDocument/2006/relationships/hyperlink" Target="https://map.geo.admin.ch/?zoom=13&amp;E=2559365.348&amp;N=1203752.304&amp;layers=ch.kantone.cadastralwebmap-farbe,ch.swisstopo.amtliches-strassenverzeichnis,ch.bfs.gebaeude_wohnungs_register,KML||https://tinyurl.com/yy7ya4g9/NE/6458_bdg_erw.kml" TargetMode="External"/><Relationship Id="rId82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19" Type="http://schemas.openxmlformats.org/officeDocument/2006/relationships/hyperlink" Target="https://map.geo.admin.ch/?zoom=13&amp;E=2554798.284&amp;N=1218361.793&amp;layers=ch.kantone.cadastralwebmap-farbe,ch.swisstopo.amtliches-strassenverzeichnis,ch.bfs.gebaeude_wohnungs_register,KML||https://tinyurl.com/yy7ya4g9/NE/6421_bdg_erw.kml" TargetMode="External"/><Relationship Id="rId14" Type="http://schemas.openxmlformats.org/officeDocument/2006/relationships/hyperlink" Target="https://map.geo.admin.ch/?zoom=13&amp;E=2552450.759&amp;N=1217156.284&amp;layers=ch.kantone.cadastralwebmap-farbe,ch.swisstopo.amtliches-strassenverzeichnis,ch.bfs.gebaeude_wohnungs_register,KML||https://tinyurl.com/yy7ya4g9/NE/6421_bdg_erw.kml" TargetMode="External"/><Relationship Id="rId30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35" Type="http://schemas.openxmlformats.org/officeDocument/2006/relationships/hyperlink" Target="https://map.geo.admin.ch/?zoom=13&amp;E=2543682.969&amp;N=1212998.66&amp;layers=ch.kantone.cadastralwebmap-farbe,ch.swisstopo.amtliches-strassenverzeichnis,ch.bfs.gebaeude_wohnungs_register,KML||https://tinyurl.com/yy7ya4g9/NE/6436_bdg_erw.kml" TargetMode="External"/><Relationship Id="rId56" Type="http://schemas.openxmlformats.org/officeDocument/2006/relationships/hyperlink" Target="https://map.geo.admin.ch/?zoom=13&amp;E=2559711.464&amp;N=1203893.595&amp;layers=ch.kantone.cadastralwebmap-farbe,ch.swisstopo.amtliches-strassenverzeichnis,ch.bfs.gebaeude_wohnungs_register,KML||https://tinyurl.com/yy7ya4g9/NE/6458_bdg_erw.kml" TargetMode="External"/><Relationship Id="rId77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100" Type="http://schemas.openxmlformats.org/officeDocument/2006/relationships/hyperlink" Target="https://map.geo.admin.ch/?zoom=13&amp;E=2536807.913&amp;N=1195580.141&amp;layers=ch.kantone.cadastralwebmap-farbe,ch.swisstopo.amtliches-strassenverzeichnis,ch.bfs.gebaeude_wohnungs_register,KML||https://tinyurl.com/yy7ya4g9/NE/6512_bdg_erw.kml" TargetMode="External"/><Relationship Id="rId8" Type="http://schemas.openxmlformats.org/officeDocument/2006/relationships/hyperlink" Target="https://map.geo.admin.ch/?zoom=13&amp;E=2554671.144&amp;N=1203435.972&amp;layers=ch.kantone.cadastralwebmap-farbe,ch.swisstopo.amtliches-strassenverzeichnis,ch.bfs.gebaeude_wohnungs_register,KML||https://tinyurl.com/yy7ya4g9/NE/6413_bdg_erw.kml" TargetMode="External"/><Relationship Id="rId51" Type="http://schemas.openxmlformats.org/officeDocument/2006/relationships/hyperlink" Target="https://map.geo.admin.ch/?zoom=13&amp;E=2570472.078&amp;N=1213993.542&amp;layers=ch.kantone.cadastralwebmap-farbe,ch.swisstopo.amtliches-strassenverzeichnis,ch.bfs.gebaeude_wohnungs_register,KML||https://tinyurl.com/yy7ya4g9/NE/6456_bdg_erw.kml" TargetMode="External"/><Relationship Id="rId72" Type="http://schemas.openxmlformats.org/officeDocument/2006/relationships/hyperlink" Target="https://map.geo.admin.ch/?zoom=13&amp;E=2560533.939&amp;N=1212767.923&amp;layers=ch.kantone.cadastralwebmap-farbe,ch.swisstopo.amtliches-strassenverzeichnis,ch.bfs.gebaeude_wohnungs_register,KML||https://tinyurl.com/yy7ya4g9/NE/6487_bdg_erw.kml" TargetMode="External"/><Relationship Id="rId93" Type="http://schemas.openxmlformats.org/officeDocument/2006/relationships/hyperlink" Target="https://map.geo.admin.ch/?zoom=13&amp;E=2563639.409&amp;N=1217914.815&amp;layers=ch.kantone.cadastralwebmap-farbe,ch.swisstopo.amtliches-strassenverzeichnis,ch.bfs.gebaeude_wohnungs_register,KML||https://tinyurl.com/yy7ya4g9/NE/6487_bdg_erw.kml" TargetMode="External"/><Relationship Id="rId98" Type="http://schemas.openxmlformats.org/officeDocument/2006/relationships/hyperlink" Target="https://map.geo.admin.ch/?zoom=13&amp;E=2536169.25&amp;N=1196576.735&amp;layers=ch.kantone.cadastralwebmap-farbe,ch.swisstopo.amtliches-strassenverzeichnis,ch.bfs.gebaeude_wohnungs_register,KML||https://tinyurl.com/yy7ya4g9/NE/6512_bdg_erw.kml" TargetMode="External"/><Relationship Id="rId3" Type="http://schemas.openxmlformats.org/officeDocument/2006/relationships/hyperlink" Target="https://www.housing-stat.ch/fr/aide/4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D47"/>
  <sheetViews>
    <sheetView zoomScaleNormal="100" workbookViewId="0"/>
  </sheetViews>
  <sheetFormatPr baseColWidth="10" defaultColWidth="10.5" defaultRowHeight="15" x14ac:dyDescent="0.2"/>
  <cols>
    <col min="1" max="1" width="1.875" style="27" customWidth="1"/>
    <col min="2" max="2" width="14.375" style="28" customWidth="1"/>
    <col min="3" max="3" width="34.75" style="27" customWidth="1"/>
    <col min="4" max="4" width="87.875" style="27" customWidth="1"/>
    <col min="5" max="16384" width="10.5" style="27"/>
  </cols>
  <sheetData>
    <row r="1" spans="2:4" s="2" customFormat="1" ht="18.75" x14ac:dyDescent="0.2">
      <c r="B1" s="1" t="s">
        <v>0</v>
      </c>
      <c r="C1" s="2" t="s">
        <v>1</v>
      </c>
      <c r="D1" s="2" t="s">
        <v>2</v>
      </c>
    </row>
    <row r="2" spans="2:4" s="4" customFormat="1" x14ac:dyDescent="0.2">
      <c r="B2" s="3" t="s">
        <v>4</v>
      </c>
      <c r="C2" s="3" t="s">
        <v>5</v>
      </c>
      <c r="D2" s="3" t="s">
        <v>6</v>
      </c>
    </row>
    <row r="3" spans="2:4" s="4" customFormat="1" x14ac:dyDescent="0.2">
      <c r="B3" s="5" t="s">
        <v>7</v>
      </c>
      <c r="C3" s="5" t="s">
        <v>8</v>
      </c>
      <c r="D3" s="6" t="s">
        <v>9</v>
      </c>
    </row>
    <row r="4" spans="2:4" s="4" customFormat="1" x14ac:dyDescent="0.2">
      <c r="B4" s="7" t="s">
        <v>10</v>
      </c>
      <c r="C4" s="7" t="s">
        <v>11</v>
      </c>
      <c r="D4" s="8" t="s">
        <v>12</v>
      </c>
    </row>
    <row r="5" spans="2:4" s="4" customFormat="1" x14ac:dyDescent="0.2">
      <c r="B5" s="9" t="s">
        <v>13</v>
      </c>
      <c r="C5" s="9" t="s">
        <v>14</v>
      </c>
      <c r="D5" s="10" t="s">
        <v>15</v>
      </c>
    </row>
    <row r="6" spans="2:4" s="4" customFormat="1" x14ac:dyDescent="0.2">
      <c r="B6" s="11" t="s">
        <v>16</v>
      </c>
      <c r="C6" s="11" t="s">
        <v>17</v>
      </c>
      <c r="D6" s="11" t="s">
        <v>18</v>
      </c>
    </row>
    <row r="7" spans="2:4" s="4" customFormat="1" x14ac:dyDescent="0.2">
      <c r="B7" s="12" t="s">
        <v>19</v>
      </c>
      <c r="C7" s="12" t="s">
        <v>20</v>
      </c>
      <c r="D7" s="12" t="s">
        <v>21</v>
      </c>
    </row>
    <row r="9" spans="2:4" s="2" customFormat="1" ht="18.75" x14ac:dyDescent="0.2">
      <c r="B9" s="13" t="s">
        <v>22</v>
      </c>
      <c r="C9" s="14" t="s">
        <v>2</v>
      </c>
    </row>
    <row r="10" spans="2:4" s="17" customFormat="1" x14ac:dyDescent="0.2">
      <c r="B10" s="15" t="s">
        <v>23</v>
      </c>
      <c r="C10" s="16" t="s">
        <v>24</v>
      </c>
    </row>
    <row r="11" spans="2:4" s="17" customFormat="1" x14ac:dyDescent="0.2">
      <c r="B11" s="15" t="s">
        <v>26</v>
      </c>
      <c r="C11" s="16" t="s">
        <v>27</v>
      </c>
    </row>
    <row r="12" spans="2:4" s="17" customFormat="1" x14ac:dyDescent="0.2">
      <c r="B12" s="15" t="s">
        <v>28</v>
      </c>
      <c r="C12" s="16" t="s">
        <v>29</v>
      </c>
    </row>
    <row r="13" spans="2:4" s="17" customFormat="1" x14ac:dyDescent="0.2">
      <c r="B13" s="15" t="s">
        <v>30</v>
      </c>
      <c r="C13" s="16" t="s">
        <v>31</v>
      </c>
    </row>
    <row r="14" spans="2:4" s="17" customFormat="1" x14ac:dyDescent="0.2">
      <c r="B14" s="15" t="s">
        <v>32</v>
      </c>
      <c r="C14" s="16" t="s">
        <v>33</v>
      </c>
    </row>
    <row r="15" spans="2:4" s="17" customFormat="1" x14ac:dyDescent="0.2">
      <c r="B15" s="15" t="s">
        <v>34</v>
      </c>
      <c r="C15" s="16" t="s">
        <v>35</v>
      </c>
    </row>
    <row r="16" spans="2:4" s="17" customFormat="1" x14ac:dyDescent="0.2">
      <c r="B16" s="15" t="s">
        <v>36</v>
      </c>
      <c r="C16" s="16" t="s">
        <v>37</v>
      </c>
    </row>
    <row r="17" spans="2:3" s="17" customFormat="1" x14ac:dyDescent="0.2">
      <c r="B17" s="15" t="s">
        <v>38</v>
      </c>
      <c r="C17" s="16" t="s">
        <v>39</v>
      </c>
    </row>
    <row r="18" spans="2:3" s="17" customFormat="1" x14ac:dyDescent="0.2">
      <c r="B18" s="15" t="s">
        <v>40</v>
      </c>
      <c r="C18" s="16" t="s">
        <v>41</v>
      </c>
    </row>
    <row r="19" spans="2:3" s="17" customFormat="1" x14ac:dyDescent="0.2">
      <c r="B19" s="18" t="s">
        <v>42</v>
      </c>
      <c r="C19" s="19" t="s">
        <v>43</v>
      </c>
    </row>
    <row r="20" spans="2:3" s="17" customFormat="1" x14ac:dyDescent="0.2">
      <c r="B20" s="15" t="s">
        <v>44</v>
      </c>
      <c r="C20" s="16" t="s">
        <v>45</v>
      </c>
    </row>
    <row r="21" spans="2:3" s="17" customFormat="1" x14ac:dyDescent="0.2">
      <c r="B21" s="15" t="s">
        <v>46</v>
      </c>
      <c r="C21" s="16" t="s">
        <v>47</v>
      </c>
    </row>
    <row r="22" spans="2:3" s="17" customFormat="1" x14ac:dyDescent="0.2">
      <c r="B22" s="15" t="s">
        <v>48</v>
      </c>
      <c r="C22" s="16" t="s">
        <v>49</v>
      </c>
    </row>
    <row r="23" spans="2:3" s="17" customFormat="1" x14ac:dyDescent="0.2">
      <c r="B23" s="15" t="s">
        <v>50</v>
      </c>
      <c r="C23" s="16" t="s">
        <v>51</v>
      </c>
    </row>
    <row r="24" spans="2:3" s="17" customFormat="1" x14ac:dyDescent="0.2">
      <c r="B24" s="15" t="s">
        <v>52</v>
      </c>
      <c r="C24" s="16" t="s">
        <v>53</v>
      </c>
    </row>
    <row r="25" spans="2:3" s="17" customFormat="1" x14ac:dyDescent="0.2">
      <c r="B25" s="20" t="s">
        <v>54</v>
      </c>
      <c r="C25" s="21" t="s">
        <v>55</v>
      </c>
    </row>
    <row r="26" spans="2:3" s="17" customFormat="1" x14ac:dyDescent="0.2">
      <c r="B26" s="15" t="s">
        <v>56</v>
      </c>
      <c r="C26" s="16" t="s">
        <v>57</v>
      </c>
    </row>
    <row r="27" spans="2:3" s="17" customFormat="1" x14ac:dyDescent="0.2">
      <c r="B27" s="15" t="s">
        <v>58</v>
      </c>
      <c r="C27" s="16" t="s">
        <v>59</v>
      </c>
    </row>
    <row r="28" spans="2:3" s="17" customFormat="1" x14ac:dyDescent="0.2">
      <c r="B28" s="15" t="s">
        <v>60</v>
      </c>
      <c r="C28" s="16" t="s">
        <v>61</v>
      </c>
    </row>
    <row r="29" spans="2:3" s="17" customFormat="1" x14ac:dyDescent="0.2">
      <c r="B29" s="15" t="s">
        <v>62</v>
      </c>
      <c r="C29" s="16" t="s">
        <v>41</v>
      </c>
    </row>
    <row r="30" spans="2:3" s="17" customFormat="1" x14ac:dyDescent="0.2">
      <c r="B30" s="15" t="s">
        <v>63</v>
      </c>
      <c r="C30" s="16" t="s">
        <v>64</v>
      </c>
    </row>
    <row r="31" spans="2:3" s="17" customFormat="1" x14ac:dyDescent="0.2">
      <c r="B31" s="22" t="s">
        <v>65</v>
      </c>
      <c r="C31" s="19" t="s">
        <v>66</v>
      </c>
    </row>
    <row r="32" spans="2:3" s="17" customFormat="1" x14ac:dyDescent="0.2">
      <c r="B32" s="22" t="s">
        <v>67</v>
      </c>
      <c r="C32" s="19" t="s">
        <v>68</v>
      </c>
    </row>
    <row r="33" spans="2:3" s="17" customFormat="1" x14ac:dyDescent="0.2">
      <c r="B33" s="23" t="s">
        <v>69</v>
      </c>
      <c r="C33" s="19" t="s">
        <v>70</v>
      </c>
    </row>
    <row r="34" spans="2:3" s="17" customFormat="1" x14ac:dyDescent="0.2">
      <c r="B34" s="15" t="s">
        <v>71</v>
      </c>
      <c r="C34" s="16" t="s">
        <v>72</v>
      </c>
    </row>
    <row r="35" spans="2:3" s="17" customFormat="1" x14ac:dyDescent="0.25">
      <c r="B35" s="24" t="s">
        <v>73</v>
      </c>
      <c r="C35" s="16" t="s">
        <v>74</v>
      </c>
    </row>
    <row r="36" spans="2:3" s="17" customFormat="1" x14ac:dyDescent="0.25">
      <c r="B36" s="24" t="s">
        <v>75</v>
      </c>
      <c r="C36" s="16" t="s">
        <v>76</v>
      </c>
    </row>
    <row r="37" spans="2:3" s="17" customFormat="1" x14ac:dyDescent="0.25">
      <c r="B37" s="24" t="s">
        <v>77</v>
      </c>
      <c r="C37" s="16" t="s">
        <v>78</v>
      </c>
    </row>
    <row r="38" spans="2:3" s="17" customFormat="1" x14ac:dyDescent="0.2">
      <c r="B38" s="25" t="s">
        <v>79</v>
      </c>
      <c r="C38" s="16" t="s">
        <v>80</v>
      </c>
    </row>
    <row r="39" spans="2:3" s="17" customFormat="1" x14ac:dyDescent="0.2">
      <c r="B39" s="25" t="s">
        <v>81</v>
      </c>
      <c r="C39" s="21" t="s">
        <v>82</v>
      </c>
    </row>
    <row r="40" spans="2:3" s="17" customFormat="1" x14ac:dyDescent="0.2">
      <c r="B40" s="25" t="s">
        <v>83</v>
      </c>
      <c r="C40" s="16" t="s">
        <v>84</v>
      </c>
    </row>
    <row r="41" spans="2:3" s="17" customFormat="1" ht="42.75" x14ac:dyDescent="0.2">
      <c r="B41" s="25" t="s">
        <v>85</v>
      </c>
      <c r="C41" s="15" t="s">
        <v>86</v>
      </c>
    </row>
    <row r="42" spans="2:3" s="17" customFormat="1" x14ac:dyDescent="0.2">
      <c r="B42" s="23" t="s">
        <v>25</v>
      </c>
      <c r="C42" s="19" t="s">
        <v>87</v>
      </c>
    </row>
    <row r="43" spans="2:3" s="17" customFormat="1" ht="30" x14ac:dyDescent="0.2">
      <c r="B43" s="23" t="s">
        <v>88</v>
      </c>
      <c r="C43" s="18" t="s">
        <v>89</v>
      </c>
    </row>
    <row r="44" spans="2:3" s="17" customFormat="1" ht="30" x14ac:dyDescent="0.2">
      <c r="B44" s="23" t="s">
        <v>3</v>
      </c>
      <c r="C44" s="18" t="s">
        <v>90</v>
      </c>
    </row>
    <row r="45" spans="2:3" x14ac:dyDescent="0.2">
      <c r="B45" s="26" t="s">
        <v>91</v>
      </c>
      <c r="C45" s="23" t="s">
        <v>92</v>
      </c>
    </row>
    <row r="46" spans="2:3" ht="30" x14ac:dyDescent="0.2">
      <c r="B46" s="26" t="s">
        <v>93</v>
      </c>
      <c r="C46" s="23" t="s">
        <v>94</v>
      </c>
    </row>
    <row r="47" spans="2:3" ht="30" x14ac:dyDescent="0.2">
      <c r="B47" s="26" t="s">
        <v>95</v>
      </c>
      <c r="C47" s="23" t="s">
        <v>96</v>
      </c>
    </row>
  </sheetData>
  <hyperlinks>
    <hyperlink ref="B46" r:id="rId1" xr:uid="{00000000-0004-0000-0000-000000000000}"/>
    <hyperlink ref="B47" r:id="rId2" xr:uid="{00000000-0004-0000-0000-000001000000}"/>
    <hyperlink ref="B45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K34"/>
  <sheetViews>
    <sheetView tabSelected="1" workbookViewId="0"/>
  </sheetViews>
  <sheetFormatPr baseColWidth="10" defaultColWidth="10.5" defaultRowHeight="15" x14ac:dyDescent="0.25"/>
  <cols>
    <col min="1" max="1" width="1.625" style="29" customWidth="1"/>
    <col min="2" max="2" width="2.5" style="29" customWidth="1"/>
    <col min="3" max="3" width="19.75" style="29" customWidth="1"/>
    <col min="4" max="4" width="3.875" style="29" bestFit="1" customWidth="1"/>
    <col min="5" max="5" width="10.125" style="29" bestFit="1" customWidth="1"/>
    <col min="6" max="6" width="11" style="29" bestFit="1" customWidth="1"/>
    <col min="7" max="8" width="1.125" style="29" customWidth="1"/>
    <col min="9" max="9" width="9.125" style="29" customWidth="1"/>
    <col min="10" max="10" width="1.125" style="29" customWidth="1"/>
    <col min="11" max="11" width="9.125" style="29" customWidth="1"/>
    <col min="12" max="13" width="1.125" style="29" customWidth="1"/>
    <col min="14" max="14" width="9.125" style="29" customWidth="1"/>
    <col min="15" max="15" width="1.125" style="29" customWidth="1"/>
    <col min="16" max="16" width="9.125" style="29" customWidth="1"/>
    <col min="17" max="18" width="1.125" style="29" customWidth="1"/>
    <col min="19" max="19" width="9.125" style="29" customWidth="1"/>
    <col min="20" max="20" width="1.125" style="29" customWidth="1"/>
    <col min="21" max="21" width="9.125" style="29" customWidth="1"/>
    <col min="22" max="23" width="1.125" style="29" customWidth="1"/>
    <col min="24" max="24" width="9.125" style="29" customWidth="1"/>
    <col min="25" max="25" width="1.125" style="29" customWidth="1"/>
    <col min="26" max="26" width="9.125" style="29" customWidth="1"/>
    <col min="27" max="28" width="1.125" style="29" customWidth="1"/>
    <col min="29" max="29" width="9.125" style="29" customWidth="1"/>
    <col min="30" max="30" width="1.125" style="29" customWidth="1"/>
    <col min="31" max="31" width="9.125" style="29" customWidth="1"/>
    <col min="32" max="33" width="1.125" style="29" customWidth="1"/>
    <col min="34" max="34" width="9.125" style="29" customWidth="1"/>
    <col min="35" max="35" width="1.125" style="29" customWidth="1"/>
    <col min="36" max="36" width="9.125" style="29" customWidth="1"/>
    <col min="37" max="39" width="1.125" style="29" customWidth="1"/>
    <col min="40" max="40" width="7.875" style="29" customWidth="1"/>
    <col min="41" max="41" width="1.375" style="29" customWidth="1"/>
    <col min="42" max="42" width="10.25" style="29" customWidth="1"/>
    <col min="43" max="45" width="1.125" style="29" customWidth="1"/>
    <col min="46" max="46" width="10.25" style="29" customWidth="1"/>
    <col min="47" max="47" width="1.125" style="29" customWidth="1"/>
    <col min="48" max="49" width="1" style="29" customWidth="1"/>
    <col min="50" max="51" width="9.75" style="29" customWidth="1"/>
    <col min="52" max="52" width="7.875" style="29" customWidth="1"/>
    <col min="53" max="53" width="9.75" style="29" customWidth="1"/>
    <col min="54" max="54" width="7.875" style="29" customWidth="1"/>
    <col min="55" max="56" width="1.125" style="29" customWidth="1"/>
    <col min="57" max="58" width="9.75" style="29" customWidth="1"/>
    <col min="59" max="59" width="7.875" style="29" customWidth="1"/>
    <col min="60" max="60" width="9.75" style="29" customWidth="1"/>
    <col min="61" max="61" width="7.875" style="29" customWidth="1"/>
    <col min="62" max="62" width="1.125" style="29" customWidth="1"/>
    <col min="63" max="16384" width="10.5" style="29"/>
  </cols>
  <sheetData>
    <row r="1" spans="1:63" ht="19.5" thickBot="1" x14ac:dyDescent="0.35">
      <c r="B1" s="30" t="s">
        <v>3836</v>
      </c>
      <c r="AW1" s="249" t="s">
        <v>97</v>
      </c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1"/>
      <c r="BK1" s="4"/>
    </row>
    <row r="2" spans="1:63" ht="15.75" thickTop="1" x14ac:dyDescent="0.25">
      <c r="AL2" s="31"/>
      <c r="AM2" s="31"/>
      <c r="AN2" s="31"/>
      <c r="AO2" s="31"/>
      <c r="AP2" s="4"/>
      <c r="AQ2" s="31"/>
      <c r="AR2" s="4"/>
      <c r="AS2" s="184"/>
      <c r="AT2" s="184"/>
      <c r="AU2" s="184"/>
      <c r="AV2" s="4"/>
      <c r="AW2" s="185"/>
      <c r="AX2" s="252" t="s">
        <v>98</v>
      </c>
      <c r="AY2" s="252"/>
      <c r="AZ2" s="252"/>
      <c r="BA2" s="252"/>
      <c r="BB2" s="252"/>
      <c r="BC2" s="32"/>
      <c r="BD2" s="33"/>
      <c r="BE2" s="252" t="s">
        <v>99</v>
      </c>
      <c r="BF2" s="252"/>
      <c r="BG2" s="252"/>
      <c r="BH2" s="252"/>
      <c r="BI2" s="252"/>
      <c r="BJ2" s="34"/>
      <c r="BK2" s="35"/>
    </row>
    <row r="3" spans="1:63" ht="7.5" customHeight="1" x14ac:dyDescent="0.25">
      <c r="A3" s="36"/>
      <c r="B3" s="37"/>
      <c r="C3" s="37"/>
      <c r="D3" s="37"/>
      <c r="E3" s="37"/>
      <c r="F3" s="37"/>
      <c r="G3" s="37"/>
      <c r="H3" s="38"/>
      <c r="I3" s="37"/>
      <c r="J3" s="37"/>
      <c r="K3" s="37"/>
      <c r="L3" s="39"/>
      <c r="M3" s="38"/>
      <c r="N3" s="37"/>
      <c r="O3" s="37"/>
      <c r="P3" s="37"/>
      <c r="Q3" s="39"/>
      <c r="R3" s="38"/>
      <c r="S3" s="37"/>
      <c r="T3" s="37"/>
      <c r="U3" s="37"/>
      <c r="V3" s="39"/>
      <c r="W3" s="38"/>
      <c r="X3" s="37"/>
      <c r="Y3" s="37"/>
      <c r="Z3" s="37"/>
      <c r="AA3" s="39"/>
      <c r="AB3" s="40"/>
      <c r="AC3" s="41"/>
      <c r="AD3" s="41"/>
      <c r="AE3" s="41"/>
      <c r="AF3" s="42"/>
      <c r="AG3" s="40"/>
      <c r="AH3" s="41"/>
      <c r="AI3" s="41"/>
      <c r="AJ3" s="41"/>
      <c r="AK3" s="42"/>
      <c r="AL3" s="31"/>
      <c r="AM3" s="43"/>
      <c r="AN3" s="44"/>
      <c r="AO3" s="44"/>
      <c r="AP3" s="45"/>
      <c r="AQ3" s="46"/>
      <c r="AR3" s="4"/>
      <c r="AS3" s="186"/>
      <c r="AT3" s="187"/>
      <c r="AU3" s="188"/>
      <c r="AV3" s="4"/>
      <c r="AW3" s="52"/>
      <c r="AX3" s="253"/>
      <c r="AY3" s="253"/>
      <c r="AZ3" s="253"/>
      <c r="BA3" s="253"/>
      <c r="BB3" s="253"/>
      <c r="BC3" s="47"/>
      <c r="BD3" s="48"/>
      <c r="BE3" s="253"/>
      <c r="BF3" s="253"/>
      <c r="BG3" s="253"/>
      <c r="BH3" s="253"/>
      <c r="BI3" s="253"/>
      <c r="BJ3" s="189"/>
      <c r="BK3" s="4"/>
    </row>
    <row r="4" spans="1:63" ht="33.75" customHeight="1" x14ac:dyDescent="0.25">
      <c r="A4" s="49"/>
      <c r="B4" s="254" t="s">
        <v>24</v>
      </c>
      <c r="C4" s="254"/>
      <c r="D4" s="254"/>
      <c r="E4" s="50" t="s">
        <v>100</v>
      </c>
      <c r="F4" s="50" t="s">
        <v>101</v>
      </c>
      <c r="G4" s="51"/>
      <c r="H4" s="52"/>
      <c r="I4" s="255" t="s">
        <v>102</v>
      </c>
      <c r="J4" s="255"/>
      <c r="K4" s="255"/>
      <c r="L4" s="53"/>
      <c r="M4" s="52"/>
      <c r="N4" s="255" t="s">
        <v>103</v>
      </c>
      <c r="O4" s="255"/>
      <c r="P4" s="255"/>
      <c r="Q4" s="53"/>
      <c r="R4" s="52"/>
      <c r="S4" s="255" t="s">
        <v>104</v>
      </c>
      <c r="T4" s="255"/>
      <c r="U4" s="255"/>
      <c r="V4" s="53"/>
      <c r="W4" s="52"/>
      <c r="X4" s="255" t="s">
        <v>105</v>
      </c>
      <c r="Y4" s="255"/>
      <c r="Z4" s="255"/>
      <c r="AA4" s="53"/>
      <c r="AB4" s="54"/>
      <c r="AC4" s="255" t="s">
        <v>106</v>
      </c>
      <c r="AD4" s="255"/>
      <c r="AE4" s="255"/>
      <c r="AF4" s="55"/>
      <c r="AG4" s="54"/>
      <c r="AH4" s="255" t="s">
        <v>107</v>
      </c>
      <c r="AI4" s="255"/>
      <c r="AJ4" s="255"/>
      <c r="AK4" s="55"/>
      <c r="AL4" s="56"/>
      <c r="AM4" s="57"/>
      <c r="AN4" s="256" t="s">
        <v>108</v>
      </c>
      <c r="AO4" s="256"/>
      <c r="AP4" s="256"/>
      <c r="AQ4" s="58"/>
      <c r="AR4" s="59"/>
      <c r="AS4" s="52"/>
      <c r="AT4" s="60" t="s">
        <v>109</v>
      </c>
      <c r="AU4" s="61"/>
      <c r="AV4" s="4"/>
      <c r="AW4" s="52"/>
      <c r="AX4" s="60" t="s">
        <v>110</v>
      </c>
      <c r="AY4" s="257" t="s">
        <v>111</v>
      </c>
      <c r="AZ4" s="257"/>
      <c r="BA4" s="257" t="s">
        <v>112</v>
      </c>
      <c r="BB4" s="257"/>
      <c r="BC4" s="62"/>
      <c r="BD4" s="63"/>
      <c r="BE4" s="60" t="s">
        <v>110</v>
      </c>
      <c r="BF4" s="257" t="s">
        <v>111</v>
      </c>
      <c r="BG4" s="257"/>
      <c r="BH4" s="257" t="s">
        <v>112</v>
      </c>
      <c r="BI4" s="257"/>
      <c r="BJ4" s="189"/>
      <c r="BK4" s="4"/>
    </row>
    <row r="5" spans="1:63" ht="9.75" customHeight="1" x14ac:dyDescent="0.25">
      <c r="A5" s="64"/>
      <c r="B5" s="65"/>
      <c r="C5" s="66"/>
      <c r="D5" s="65"/>
      <c r="E5" s="65"/>
      <c r="F5" s="65"/>
      <c r="G5" s="65"/>
      <c r="H5" s="67"/>
      <c r="I5" s="68"/>
      <c r="J5" s="68"/>
      <c r="K5" s="69"/>
      <c r="L5" s="53"/>
      <c r="M5" s="67"/>
      <c r="N5" s="68"/>
      <c r="O5" s="68"/>
      <c r="P5" s="69"/>
      <c r="Q5" s="53"/>
      <c r="R5" s="67"/>
      <c r="S5" s="68"/>
      <c r="T5" s="68"/>
      <c r="U5" s="69"/>
      <c r="V5" s="53"/>
      <c r="W5" s="67"/>
      <c r="X5" s="68"/>
      <c r="Y5" s="68"/>
      <c r="Z5" s="69"/>
      <c r="AA5" s="53"/>
      <c r="AB5" s="70"/>
      <c r="AC5" s="71"/>
      <c r="AD5" s="71"/>
      <c r="AE5" s="72"/>
      <c r="AF5" s="55"/>
      <c r="AG5" s="70"/>
      <c r="AH5" s="71"/>
      <c r="AI5" s="71"/>
      <c r="AJ5" s="72"/>
      <c r="AK5" s="55"/>
      <c r="AL5" s="56"/>
      <c r="AM5" s="73"/>
      <c r="AN5" s="27"/>
      <c r="AO5" s="74"/>
      <c r="AP5" s="74"/>
      <c r="AQ5" s="58"/>
      <c r="AR5" s="75"/>
      <c r="AS5" s="52"/>
      <c r="AT5" s="4"/>
      <c r="AU5" s="189"/>
      <c r="AV5" s="4"/>
      <c r="AW5" s="52"/>
      <c r="AX5" s="4"/>
      <c r="AY5" s="190"/>
      <c r="AZ5" s="191"/>
      <c r="BA5" s="4"/>
      <c r="BB5" s="4"/>
      <c r="BC5" s="189"/>
      <c r="BD5" s="52"/>
      <c r="BE5" s="4"/>
      <c r="BF5" s="190"/>
      <c r="BG5" s="191"/>
      <c r="BH5" s="4"/>
      <c r="BI5" s="4"/>
      <c r="BJ5" s="189"/>
      <c r="BK5" s="4"/>
    </row>
    <row r="6" spans="1:63" s="27" customFormat="1" ht="15.95" customHeight="1" x14ac:dyDescent="0.2">
      <c r="A6" s="52"/>
      <c r="B6" s="4"/>
      <c r="C6" s="3" t="s">
        <v>113</v>
      </c>
      <c r="D6" s="76" t="s">
        <v>114</v>
      </c>
      <c r="E6" s="3">
        <v>266443</v>
      </c>
      <c r="F6" s="3">
        <v>273112</v>
      </c>
      <c r="G6" s="3"/>
      <c r="H6" s="77"/>
      <c r="I6" s="3">
        <v>2</v>
      </c>
      <c r="J6" s="3"/>
      <c r="K6" s="192">
        <v>7.9999999999999996E-6</v>
      </c>
      <c r="L6" s="78"/>
      <c r="M6" s="77"/>
      <c r="N6" s="3">
        <v>0</v>
      </c>
      <c r="O6" s="3"/>
      <c r="P6" s="192">
        <v>0</v>
      </c>
      <c r="Q6" s="78"/>
      <c r="R6" s="77"/>
      <c r="S6" s="3">
        <v>3</v>
      </c>
      <c r="T6" s="3"/>
      <c r="U6" s="192">
        <v>1.1E-5</v>
      </c>
      <c r="V6" s="78"/>
      <c r="W6" s="77"/>
      <c r="X6" s="3">
        <v>747</v>
      </c>
      <c r="Y6" s="3"/>
      <c r="Z6" s="192">
        <v>2.735E-3</v>
      </c>
      <c r="AA6" s="79"/>
      <c r="AB6" s="80"/>
      <c r="AC6" s="81">
        <v>1354</v>
      </c>
      <c r="AD6" s="82"/>
      <c r="AE6" s="83">
        <v>5.0819999999999997E-3</v>
      </c>
      <c r="AF6" s="84"/>
      <c r="AG6" s="85"/>
      <c r="AH6" s="81">
        <v>450</v>
      </c>
      <c r="AI6" s="81"/>
      <c r="AJ6" s="83">
        <v>1.689E-3</v>
      </c>
      <c r="AK6" s="86"/>
      <c r="AL6" s="3"/>
      <c r="AM6" s="77"/>
      <c r="AN6" s="87">
        <v>197</v>
      </c>
      <c r="AO6" s="87"/>
      <c r="AP6" s="88">
        <v>1</v>
      </c>
      <c r="AQ6" s="78"/>
      <c r="AR6" s="3"/>
      <c r="AS6" s="77"/>
      <c r="AT6" s="193">
        <v>1256</v>
      </c>
      <c r="AU6" s="194"/>
      <c r="AV6" s="3"/>
      <c r="AW6" s="77"/>
      <c r="AX6" s="193">
        <v>104895</v>
      </c>
      <c r="AY6" s="193">
        <v>101337</v>
      </c>
      <c r="AZ6" s="89">
        <v>0.96608036608036607</v>
      </c>
      <c r="BA6" s="193">
        <v>99550</v>
      </c>
      <c r="BB6" s="195">
        <v>0.94904428237761573</v>
      </c>
      <c r="BC6" s="196"/>
      <c r="BD6" s="197"/>
      <c r="BE6" s="193">
        <v>49760</v>
      </c>
      <c r="BF6" s="193">
        <v>47005</v>
      </c>
      <c r="BG6" s="195">
        <v>0.94463424437299037</v>
      </c>
      <c r="BH6" s="193">
        <v>46658</v>
      </c>
      <c r="BI6" s="195">
        <v>0.93766077170418005</v>
      </c>
      <c r="BJ6" s="189"/>
      <c r="BK6" s="4"/>
    </row>
    <row r="7" spans="1:63" s="27" customFormat="1" ht="15.95" customHeight="1" x14ac:dyDescent="0.2">
      <c r="A7" s="52"/>
      <c r="B7" s="4"/>
      <c r="C7" s="31" t="s">
        <v>115</v>
      </c>
      <c r="D7" s="90" t="s">
        <v>116</v>
      </c>
      <c r="E7" s="31">
        <v>9600</v>
      </c>
      <c r="F7" s="31">
        <v>9761</v>
      </c>
      <c r="G7" s="198"/>
      <c r="H7" s="49"/>
      <c r="I7" s="31">
        <v>0</v>
      </c>
      <c r="J7" s="31"/>
      <c r="K7" s="192">
        <v>0</v>
      </c>
      <c r="L7" s="79"/>
      <c r="M7" s="49"/>
      <c r="N7" s="31">
        <v>0</v>
      </c>
      <c r="O7" s="31"/>
      <c r="P7" s="192">
        <v>0</v>
      </c>
      <c r="Q7" s="79"/>
      <c r="R7" s="49"/>
      <c r="S7" s="31">
        <v>0</v>
      </c>
      <c r="T7" s="31"/>
      <c r="U7" s="192">
        <v>0</v>
      </c>
      <c r="V7" s="79"/>
      <c r="W7" s="49"/>
      <c r="X7" s="31">
        <v>0</v>
      </c>
      <c r="Y7" s="31"/>
      <c r="Z7" s="192">
        <v>0</v>
      </c>
      <c r="AA7" s="79"/>
      <c r="AB7" s="91"/>
      <c r="AC7" s="92">
        <v>2</v>
      </c>
      <c r="AD7" s="93"/>
      <c r="AE7" s="83">
        <v>2.0799999999999999E-4</v>
      </c>
      <c r="AF7" s="94"/>
      <c r="AG7" s="95"/>
      <c r="AH7" s="92">
        <v>0</v>
      </c>
      <c r="AI7" s="96"/>
      <c r="AJ7" s="83">
        <v>0</v>
      </c>
      <c r="AK7" s="97"/>
      <c r="AL7" s="31"/>
      <c r="AM7" s="49"/>
      <c r="AN7" s="98">
        <v>5</v>
      </c>
      <c r="AO7" s="98"/>
      <c r="AP7" s="99">
        <v>1</v>
      </c>
      <c r="AQ7" s="79"/>
      <c r="AR7" s="4"/>
      <c r="AS7" s="52"/>
      <c r="AT7" s="199">
        <v>3</v>
      </c>
      <c r="AU7" s="200"/>
      <c r="AV7" s="4"/>
      <c r="AW7" s="52"/>
      <c r="AX7" s="199">
        <v>3940</v>
      </c>
      <c r="AY7" s="199">
        <v>3937</v>
      </c>
      <c r="AZ7" s="100">
        <v>0.99923857868020305</v>
      </c>
      <c r="BA7" s="199">
        <v>3818</v>
      </c>
      <c r="BB7" s="201">
        <v>0.96903553299492384</v>
      </c>
      <c r="BC7" s="202"/>
      <c r="BD7" s="203"/>
      <c r="BE7" s="199">
        <v>2722</v>
      </c>
      <c r="BF7" s="199">
        <v>2721</v>
      </c>
      <c r="BG7" s="201">
        <v>0.9996326230712711</v>
      </c>
      <c r="BH7" s="199">
        <v>2675</v>
      </c>
      <c r="BI7" s="201">
        <v>0.98273328434974283</v>
      </c>
      <c r="BJ7" s="189"/>
      <c r="BK7" s="4"/>
    </row>
    <row r="8" spans="1:63" s="27" customFormat="1" ht="15.95" customHeight="1" x14ac:dyDescent="0.2">
      <c r="A8" s="52"/>
      <c r="B8" s="4"/>
      <c r="C8" s="3" t="s">
        <v>117</v>
      </c>
      <c r="D8" s="76" t="s">
        <v>118</v>
      </c>
      <c r="E8" s="3">
        <v>27802</v>
      </c>
      <c r="F8" s="3">
        <v>28175</v>
      </c>
      <c r="G8" s="195"/>
      <c r="H8" s="77"/>
      <c r="I8" s="3">
        <v>0</v>
      </c>
      <c r="J8" s="3"/>
      <c r="K8" s="192">
        <v>0</v>
      </c>
      <c r="L8" s="78"/>
      <c r="M8" s="77"/>
      <c r="N8" s="3">
        <v>0</v>
      </c>
      <c r="O8" s="3"/>
      <c r="P8" s="192">
        <v>0</v>
      </c>
      <c r="Q8" s="78"/>
      <c r="R8" s="77"/>
      <c r="S8" s="3">
        <v>3</v>
      </c>
      <c r="T8" s="3"/>
      <c r="U8" s="192">
        <v>1.06E-4</v>
      </c>
      <c r="V8" s="78"/>
      <c r="W8" s="77"/>
      <c r="X8" s="3">
        <v>20</v>
      </c>
      <c r="Y8" s="3"/>
      <c r="Z8" s="192">
        <v>7.1000000000000002E-4</v>
      </c>
      <c r="AA8" s="78"/>
      <c r="AB8" s="101"/>
      <c r="AC8" s="102">
        <v>99</v>
      </c>
      <c r="AD8" s="103"/>
      <c r="AE8" s="104">
        <v>3.5609999999999999E-3</v>
      </c>
      <c r="AF8" s="105"/>
      <c r="AG8" s="106"/>
      <c r="AH8" s="102">
        <v>39</v>
      </c>
      <c r="AI8" s="107"/>
      <c r="AJ8" s="104">
        <v>1.403E-3</v>
      </c>
      <c r="AK8" s="108"/>
      <c r="AL8" s="3"/>
      <c r="AM8" s="77"/>
      <c r="AN8" s="87">
        <v>20</v>
      </c>
      <c r="AO8" s="87"/>
      <c r="AP8" s="88">
        <v>1</v>
      </c>
      <c r="AQ8" s="78"/>
      <c r="AR8" s="3"/>
      <c r="AS8" s="77"/>
      <c r="AT8" s="193">
        <v>8</v>
      </c>
      <c r="AU8" s="194"/>
      <c r="AV8" s="3"/>
      <c r="AW8" s="77"/>
      <c r="AX8" s="193">
        <v>11050</v>
      </c>
      <c r="AY8" s="193">
        <v>10636</v>
      </c>
      <c r="AZ8" s="89">
        <v>0.96253393665158371</v>
      </c>
      <c r="BA8" s="193">
        <v>9277</v>
      </c>
      <c r="BB8" s="195">
        <v>0.83954751131221717</v>
      </c>
      <c r="BC8" s="196"/>
      <c r="BD8" s="197"/>
      <c r="BE8" s="193">
        <v>6342</v>
      </c>
      <c r="BF8" s="193">
        <v>6036</v>
      </c>
      <c r="BG8" s="195">
        <v>0.95175023651844848</v>
      </c>
      <c r="BH8" s="193">
        <v>5329</v>
      </c>
      <c r="BI8" s="195">
        <v>0.84027120782087672</v>
      </c>
      <c r="BJ8" s="189"/>
      <c r="BK8" s="4"/>
    </row>
    <row r="9" spans="1:63" s="27" customFormat="1" ht="15.95" customHeight="1" x14ac:dyDescent="0.2">
      <c r="A9" s="52"/>
      <c r="B9" s="4"/>
      <c r="C9" s="31" t="s">
        <v>119</v>
      </c>
      <c r="D9" s="90" t="s">
        <v>120</v>
      </c>
      <c r="E9" s="31">
        <v>457546</v>
      </c>
      <c r="F9" s="31">
        <v>462890</v>
      </c>
      <c r="G9" s="198"/>
      <c r="H9" s="49"/>
      <c r="I9" s="31">
        <v>1</v>
      </c>
      <c r="J9" s="31"/>
      <c r="K9" s="192">
        <v>1.9999999999999999E-6</v>
      </c>
      <c r="L9" s="109"/>
      <c r="M9" s="49"/>
      <c r="N9" s="31">
        <v>0</v>
      </c>
      <c r="O9" s="31"/>
      <c r="P9" s="192">
        <v>0</v>
      </c>
      <c r="Q9" s="109"/>
      <c r="R9" s="49"/>
      <c r="S9" s="31">
        <v>69</v>
      </c>
      <c r="T9" s="31"/>
      <c r="U9" s="192">
        <v>1.4899999999999999E-4</v>
      </c>
      <c r="V9" s="109"/>
      <c r="W9" s="49"/>
      <c r="X9" s="31">
        <v>112</v>
      </c>
      <c r="Y9" s="31"/>
      <c r="Z9" s="192">
        <v>2.42E-4</v>
      </c>
      <c r="AA9" s="109"/>
      <c r="AB9" s="91"/>
      <c r="AC9" s="92">
        <v>1133</v>
      </c>
      <c r="AD9" s="93"/>
      <c r="AE9" s="83">
        <v>2.4759999999999999E-3</v>
      </c>
      <c r="AF9" s="110"/>
      <c r="AG9" s="95"/>
      <c r="AH9" s="92">
        <v>338</v>
      </c>
      <c r="AI9" s="96"/>
      <c r="AJ9" s="83">
        <v>7.3899999999999997E-4</v>
      </c>
      <c r="AK9" s="110"/>
      <c r="AL9" s="111"/>
      <c r="AM9" s="49"/>
      <c r="AN9" s="98">
        <v>335</v>
      </c>
      <c r="AO9" s="98"/>
      <c r="AP9" s="99">
        <v>1</v>
      </c>
      <c r="AQ9" s="109"/>
      <c r="AR9" s="4"/>
      <c r="AS9" s="52"/>
      <c r="AT9" s="199">
        <v>1045</v>
      </c>
      <c r="AU9" s="200"/>
      <c r="AV9" s="4"/>
      <c r="AW9" s="52"/>
      <c r="AX9" s="199">
        <v>190763</v>
      </c>
      <c r="AY9" s="199">
        <v>161081</v>
      </c>
      <c r="AZ9" s="100">
        <v>0.84440378899472124</v>
      </c>
      <c r="BA9" s="199">
        <v>148011</v>
      </c>
      <c r="BB9" s="201">
        <v>0.77588945445395596</v>
      </c>
      <c r="BC9" s="202"/>
      <c r="BD9" s="203"/>
      <c r="BE9" s="199">
        <v>109318</v>
      </c>
      <c r="BF9" s="199">
        <v>103334</v>
      </c>
      <c r="BG9" s="201">
        <v>0.94526061581807208</v>
      </c>
      <c r="BH9" s="199">
        <v>97169</v>
      </c>
      <c r="BI9" s="201">
        <v>0.88886551162663052</v>
      </c>
      <c r="BJ9" s="189"/>
      <c r="BK9" s="4"/>
    </row>
    <row r="10" spans="1:63" s="27" customFormat="1" ht="15.95" customHeight="1" x14ac:dyDescent="0.2">
      <c r="A10" s="52"/>
      <c r="B10" s="4"/>
      <c r="C10" s="3" t="s">
        <v>121</v>
      </c>
      <c r="D10" s="76" t="s">
        <v>122</v>
      </c>
      <c r="E10" s="3">
        <v>115242</v>
      </c>
      <c r="F10" s="3">
        <v>122164</v>
      </c>
      <c r="G10" s="3"/>
      <c r="H10" s="77"/>
      <c r="I10" s="3">
        <v>0</v>
      </c>
      <c r="J10" s="3"/>
      <c r="K10" s="192">
        <v>0</v>
      </c>
      <c r="L10" s="78"/>
      <c r="M10" s="77"/>
      <c r="N10" s="3">
        <v>0</v>
      </c>
      <c r="O10" s="3"/>
      <c r="P10" s="192">
        <v>0</v>
      </c>
      <c r="Q10" s="78"/>
      <c r="R10" s="77"/>
      <c r="S10" s="3">
        <v>9</v>
      </c>
      <c r="T10" s="3"/>
      <c r="U10" s="192">
        <v>7.3999999999999996E-5</v>
      </c>
      <c r="V10" s="78"/>
      <c r="W10" s="77"/>
      <c r="X10" s="3">
        <v>20</v>
      </c>
      <c r="Y10" s="3"/>
      <c r="Z10" s="192">
        <v>1.64E-4</v>
      </c>
      <c r="AA10" s="79"/>
      <c r="AB10" s="80"/>
      <c r="AC10" s="81">
        <v>463</v>
      </c>
      <c r="AD10" s="82"/>
      <c r="AE10" s="83">
        <v>4.0179999999999999E-3</v>
      </c>
      <c r="AF10" s="84"/>
      <c r="AG10" s="85"/>
      <c r="AH10" s="81">
        <v>83</v>
      </c>
      <c r="AI10" s="81"/>
      <c r="AJ10" s="83">
        <v>7.2000000000000005E-4</v>
      </c>
      <c r="AK10" s="86"/>
      <c r="AL10" s="3"/>
      <c r="AM10" s="77"/>
      <c r="AN10" s="87">
        <v>86</v>
      </c>
      <c r="AO10" s="87"/>
      <c r="AP10" s="88">
        <v>1</v>
      </c>
      <c r="AQ10" s="78"/>
      <c r="AR10" s="3"/>
      <c r="AS10" s="77"/>
      <c r="AT10" s="193">
        <v>9</v>
      </c>
      <c r="AU10" s="194"/>
      <c r="AV10" s="3"/>
      <c r="AW10" s="77"/>
      <c r="AX10" s="193">
        <v>36292</v>
      </c>
      <c r="AY10" s="193">
        <v>36292</v>
      </c>
      <c r="AZ10" s="89">
        <v>1</v>
      </c>
      <c r="BA10" s="193">
        <v>28953</v>
      </c>
      <c r="BB10" s="195">
        <v>0.79777912487600577</v>
      </c>
      <c r="BC10" s="196"/>
      <c r="BD10" s="197"/>
      <c r="BE10" s="193">
        <v>15487</v>
      </c>
      <c r="BF10" s="193">
        <v>15487</v>
      </c>
      <c r="BG10" s="195">
        <v>1</v>
      </c>
      <c r="BH10" s="193">
        <v>14052</v>
      </c>
      <c r="BI10" s="195">
        <v>0.90734164137663842</v>
      </c>
      <c r="BJ10" s="189"/>
      <c r="BK10" s="4"/>
    </row>
    <row r="11" spans="1:63" s="27" customFormat="1" ht="15.95" customHeight="1" x14ac:dyDescent="0.2">
      <c r="A11" s="52"/>
      <c r="B11" s="4"/>
      <c r="C11" s="31" t="s">
        <v>123</v>
      </c>
      <c r="D11" s="90" t="s">
        <v>124</v>
      </c>
      <c r="E11" s="31">
        <v>30467</v>
      </c>
      <c r="F11" s="31">
        <v>32135</v>
      </c>
      <c r="G11" s="31"/>
      <c r="H11" s="49"/>
      <c r="I11" s="31">
        <v>0</v>
      </c>
      <c r="J11" s="31"/>
      <c r="K11" s="204">
        <v>0</v>
      </c>
      <c r="L11" s="79"/>
      <c r="M11" s="49"/>
      <c r="N11" s="31">
        <v>0</v>
      </c>
      <c r="O11" s="31"/>
      <c r="P11" s="204">
        <v>0</v>
      </c>
      <c r="Q11" s="79"/>
      <c r="R11" s="49"/>
      <c r="S11" s="31">
        <v>0</v>
      </c>
      <c r="T11" s="31"/>
      <c r="U11" s="204">
        <v>0</v>
      </c>
      <c r="V11" s="79"/>
      <c r="W11" s="49"/>
      <c r="X11" s="31">
        <v>0</v>
      </c>
      <c r="Y11" s="31"/>
      <c r="Z11" s="204">
        <v>0</v>
      </c>
      <c r="AA11" s="79"/>
      <c r="AB11" s="91"/>
      <c r="AC11" s="96">
        <v>3</v>
      </c>
      <c r="AD11" s="93"/>
      <c r="AE11" s="112">
        <v>9.7999999999999997E-5</v>
      </c>
      <c r="AF11" s="94"/>
      <c r="AG11" s="95"/>
      <c r="AH11" s="96">
        <v>2</v>
      </c>
      <c r="AI11" s="96"/>
      <c r="AJ11" s="112">
        <v>6.6000000000000005E-5</v>
      </c>
      <c r="AK11" s="97"/>
      <c r="AL11" s="31"/>
      <c r="AM11" s="49"/>
      <c r="AN11" s="98">
        <v>3</v>
      </c>
      <c r="AO11" s="98"/>
      <c r="AP11" s="99">
        <v>1</v>
      </c>
      <c r="AQ11" s="79"/>
      <c r="AR11" s="31"/>
      <c r="AS11" s="49"/>
      <c r="AT11" s="205">
        <v>1</v>
      </c>
      <c r="AU11" s="206"/>
      <c r="AV11" s="31"/>
      <c r="AW11" s="49"/>
      <c r="AX11" s="205">
        <v>6200</v>
      </c>
      <c r="AY11" s="205">
        <v>6200</v>
      </c>
      <c r="AZ11" s="100">
        <v>1</v>
      </c>
      <c r="BA11" s="205">
        <v>6197</v>
      </c>
      <c r="BB11" s="198">
        <v>0.99951612903225806</v>
      </c>
      <c r="BC11" s="207"/>
      <c r="BD11" s="208"/>
      <c r="BE11" s="205">
        <v>3965</v>
      </c>
      <c r="BF11" s="205">
        <v>3965</v>
      </c>
      <c r="BG11" s="198">
        <v>1</v>
      </c>
      <c r="BH11" s="199">
        <v>3963</v>
      </c>
      <c r="BI11" s="201">
        <v>0.99949558638083225</v>
      </c>
      <c r="BJ11" s="189"/>
      <c r="BK11" s="4"/>
    </row>
    <row r="12" spans="1:63" s="27" customFormat="1" ht="15.95" customHeight="1" x14ac:dyDescent="0.2">
      <c r="A12" s="52"/>
      <c r="B12" s="4"/>
      <c r="C12" s="3" t="s">
        <v>125</v>
      </c>
      <c r="D12" s="76" t="s">
        <v>126</v>
      </c>
      <c r="E12" s="3">
        <v>149357</v>
      </c>
      <c r="F12" s="3">
        <v>151358</v>
      </c>
      <c r="G12" s="195"/>
      <c r="H12" s="77"/>
      <c r="I12" s="3">
        <v>0</v>
      </c>
      <c r="J12" s="3"/>
      <c r="K12" s="192">
        <v>0</v>
      </c>
      <c r="L12" s="78"/>
      <c r="M12" s="77"/>
      <c r="N12" s="3">
        <v>0</v>
      </c>
      <c r="O12" s="3"/>
      <c r="P12" s="192">
        <v>0</v>
      </c>
      <c r="Q12" s="78"/>
      <c r="R12" s="77"/>
      <c r="S12" s="3">
        <v>0</v>
      </c>
      <c r="T12" s="3"/>
      <c r="U12" s="192">
        <v>0</v>
      </c>
      <c r="V12" s="78"/>
      <c r="W12" s="77"/>
      <c r="X12" s="3">
        <v>7</v>
      </c>
      <c r="Y12" s="3"/>
      <c r="Z12" s="192">
        <v>4.6E-5</v>
      </c>
      <c r="AA12" s="78"/>
      <c r="AB12" s="101"/>
      <c r="AC12" s="107">
        <v>2047</v>
      </c>
      <c r="AD12" s="103"/>
      <c r="AE12" s="104">
        <v>1.3705E-2</v>
      </c>
      <c r="AF12" s="105"/>
      <c r="AG12" s="106"/>
      <c r="AH12" s="107">
        <v>1116</v>
      </c>
      <c r="AI12" s="107"/>
      <c r="AJ12" s="104">
        <v>7.4720000000000003E-3</v>
      </c>
      <c r="AK12" s="108"/>
      <c r="AL12" s="3"/>
      <c r="AM12" s="77"/>
      <c r="AN12" s="87">
        <v>127</v>
      </c>
      <c r="AO12" s="87"/>
      <c r="AP12" s="88">
        <v>1</v>
      </c>
      <c r="AQ12" s="78"/>
      <c r="AR12" s="3"/>
      <c r="AS12" s="77"/>
      <c r="AT12" s="193">
        <v>2499</v>
      </c>
      <c r="AU12" s="194"/>
      <c r="AV12" s="3"/>
      <c r="AW12" s="77"/>
      <c r="AX12" s="193">
        <v>64540</v>
      </c>
      <c r="AY12" s="193">
        <v>62291</v>
      </c>
      <c r="AZ12" s="89">
        <v>0.96515339324449956</v>
      </c>
      <c r="BA12" s="193">
        <v>45669</v>
      </c>
      <c r="BB12" s="195">
        <v>0.70760768515649208</v>
      </c>
      <c r="BC12" s="196"/>
      <c r="BD12" s="197"/>
      <c r="BE12" s="193">
        <v>30927</v>
      </c>
      <c r="BF12" s="193">
        <v>28933</v>
      </c>
      <c r="BG12" s="195">
        <v>0.93552559252433154</v>
      </c>
      <c r="BH12" s="193">
        <v>23605</v>
      </c>
      <c r="BI12" s="195">
        <v>0.76324894105474184</v>
      </c>
      <c r="BJ12" s="189"/>
      <c r="BK12" s="4"/>
    </row>
    <row r="13" spans="1:63" s="27" customFormat="1" ht="15.95" customHeight="1" x14ac:dyDescent="0.2">
      <c r="A13" s="52"/>
      <c r="B13" s="4"/>
      <c r="C13" s="31" t="s">
        <v>127</v>
      </c>
      <c r="D13" s="90" t="s">
        <v>128</v>
      </c>
      <c r="E13" s="31">
        <v>64407</v>
      </c>
      <c r="F13" s="31">
        <v>67844</v>
      </c>
      <c r="G13" s="31"/>
      <c r="H13" s="49"/>
      <c r="I13" s="31">
        <v>0</v>
      </c>
      <c r="J13" s="31"/>
      <c r="K13" s="204">
        <v>0</v>
      </c>
      <c r="L13" s="79"/>
      <c r="M13" s="49"/>
      <c r="N13" s="31">
        <v>0</v>
      </c>
      <c r="O13" s="31"/>
      <c r="P13" s="204">
        <v>0</v>
      </c>
      <c r="Q13" s="79"/>
      <c r="R13" s="49"/>
      <c r="S13" s="31">
        <v>1</v>
      </c>
      <c r="T13" s="31"/>
      <c r="U13" s="204">
        <v>1.5E-5</v>
      </c>
      <c r="V13" s="79"/>
      <c r="W13" s="49"/>
      <c r="X13" s="31">
        <v>1349</v>
      </c>
      <c r="Y13" s="31"/>
      <c r="Z13" s="204">
        <v>1.9883999999999999E-2</v>
      </c>
      <c r="AA13" s="79"/>
      <c r="AB13" s="91"/>
      <c r="AC13" s="96">
        <v>254</v>
      </c>
      <c r="AD13" s="93"/>
      <c r="AE13" s="112">
        <v>3.9439999999999996E-3</v>
      </c>
      <c r="AF13" s="94"/>
      <c r="AG13" s="95"/>
      <c r="AH13" s="96">
        <v>23</v>
      </c>
      <c r="AI13" s="96"/>
      <c r="AJ13" s="112">
        <v>3.57E-4</v>
      </c>
      <c r="AK13" s="97"/>
      <c r="AL13" s="31"/>
      <c r="AM13" s="49"/>
      <c r="AN13" s="98">
        <v>0</v>
      </c>
      <c r="AO13" s="98"/>
      <c r="AP13" s="99">
        <v>0</v>
      </c>
      <c r="AQ13" s="79"/>
      <c r="AR13" s="31"/>
      <c r="AS13" s="49"/>
      <c r="AT13" s="205">
        <v>28589</v>
      </c>
      <c r="AU13" s="206"/>
      <c r="AV13" s="31"/>
      <c r="AW13" s="49"/>
      <c r="AX13" s="205">
        <v>19189</v>
      </c>
      <c r="AY13" s="205">
        <v>19087</v>
      </c>
      <c r="AZ13" s="100">
        <v>0.99468445463546828</v>
      </c>
      <c r="BA13" s="205">
        <v>17672</v>
      </c>
      <c r="BB13" s="198">
        <v>0.92094429100005215</v>
      </c>
      <c r="BC13" s="207"/>
      <c r="BD13" s="208"/>
      <c r="BE13" s="205">
        <v>12748</v>
      </c>
      <c r="BF13" s="205">
        <v>12660</v>
      </c>
      <c r="BG13" s="198">
        <v>0.99309695638531537</v>
      </c>
      <c r="BH13" s="199">
        <v>11831</v>
      </c>
      <c r="BI13" s="201">
        <v>0.92806714778788835</v>
      </c>
      <c r="BJ13" s="189"/>
      <c r="BK13" s="4"/>
    </row>
    <row r="14" spans="1:63" s="27" customFormat="1" ht="15.95" customHeight="1" x14ac:dyDescent="0.2">
      <c r="A14" s="52"/>
      <c r="B14" s="4"/>
      <c r="C14" s="3" t="s">
        <v>129</v>
      </c>
      <c r="D14" s="76" t="s">
        <v>130</v>
      </c>
      <c r="E14" s="3">
        <v>26792</v>
      </c>
      <c r="F14" s="3">
        <v>27582</v>
      </c>
      <c r="G14" s="195"/>
      <c r="H14" s="77"/>
      <c r="I14" s="3">
        <v>0</v>
      </c>
      <c r="J14" s="3"/>
      <c r="K14" s="192">
        <v>0</v>
      </c>
      <c r="L14" s="78"/>
      <c r="M14" s="77"/>
      <c r="N14" s="3">
        <v>0</v>
      </c>
      <c r="O14" s="3"/>
      <c r="P14" s="192">
        <v>0</v>
      </c>
      <c r="Q14" s="78"/>
      <c r="R14" s="77"/>
      <c r="S14" s="3">
        <v>8</v>
      </c>
      <c r="T14" s="3"/>
      <c r="U14" s="192">
        <v>2.9E-4</v>
      </c>
      <c r="V14" s="78"/>
      <c r="W14" s="77"/>
      <c r="X14" s="3">
        <v>29</v>
      </c>
      <c r="Y14" s="3"/>
      <c r="Z14" s="192">
        <v>1.0510000000000001E-3</v>
      </c>
      <c r="AA14" s="78"/>
      <c r="AB14" s="101"/>
      <c r="AC14" s="107">
        <v>111</v>
      </c>
      <c r="AD14" s="103"/>
      <c r="AE14" s="104">
        <v>4.143E-3</v>
      </c>
      <c r="AF14" s="105"/>
      <c r="AG14" s="106"/>
      <c r="AH14" s="107">
        <v>103</v>
      </c>
      <c r="AI14" s="107"/>
      <c r="AJ14" s="104">
        <v>3.8440000000000002E-3</v>
      </c>
      <c r="AK14" s="108"/>
      <c r="AL14" s="3"/>
      <c r="AM14" s="77"/>
      <c r="AN14" s="87">
        <v>3</v>
      </c>
      <c r="AO14" s="87"/>
      <c r="AP14" s="88">
        <v>1</v>
      </c>
      <c r="AQ14" s="78"/>
      <c r="AR14" s="3"/>
      <c r="AS14" s="77"/>
      <c r="AT14" s="193">
        <v>9</v>
      </c>
      <c r="AU14" s="194"/>
      <c r="AV14" s="3"/>
      <c r="AW14" s="77"/>
      <c r="AX14" s="193">
        <v>12319</v>
      </c>
      <c r="AY14" s="193">
        <v>9703</v>
      </c>
      <c r="AZ14" s="89">
        <v>0.78764510106339802</v>
      </c>
      <c r="BA14" s="193">
        <v>9108</v>
      </c>
      <c r="BB14" s="195">
        <v>0.73934572611413263</v>
      </c>
      <c r="BC14" s="196"/>
      <c r="BD14" s="197"/>
      <c r="BE14" s="193">
        <v>7100</v>
      </c>
      <c r="BF14" s="193">
        <v>6459</v>
      </c>
      <c r="BG14" s="195">
        <v>0.90971830985915492</v>
      </c>
      <c r="BH14" s="193">
        <v>6052</v>
      </c>
      <c r="BI14" s="195">
        <v>0.85239436619718312</v>
      </c>
      <c r="BJ14" s="189"/>
      <c r="BK14" s="4"/>
    </row>
    <row r="15" spans="1:63" s="27" customFormat="1" ht="15.95" customHeight="1" x14ac:dyDescent="0.2">
      <c r="A15" s="52"/>
      <c r="B15" s="4"/>
      <c r="C15" s="31" t="s">
        <v>131</v>
      </c>
      <c r="D15" s="90" t="s">
        <v>132</v>
      </c>
      <c r="E15" s="31">
        <v>115752</v>
      </c>
      <c r="F15" s="31">
        <v>122725</v>
      </c>
      <c r="G15" s="198"/>
      <c r="H15" s="49"/>
      <c r="I15" s="31">
        <v>0</v>
      </c>
      <c r="J15" s="31"/>
      <c r="K15" s="192">
        <v>0</v>
      </c>
      <c r="L15" s="79"/>
      <c r="M15" s="49"/>
      <c r="N15" s="31">
        <v>0</v>
      </c>
      <c r="O15" s="31"/>
      <c r="P15" s="192">
        <v>0</v>
      </c>
      <c r="Q15" s="79"/>
      <c r="R15" s="49"/>
      <c r="S15" s="31">
        <v>62</v>
      </c>
      <c r="T15" s="31"/>
      <c r="U15" s="192">
        <v>5.0500000000000002E-4</v>
      </c>
      <c r="V15" s="79"/>
      <c r="W15" s="49"/>
      <c r="X15" s="31">
        <v>105</v>
      </c>
      <c r="Y15" s="31"/>
      <c r="Z15" s="192">
        <v>8.5599999999999999E-4</v>
      </c>
      <c r="AA15" s="79"/>
      <c r="AB15" s="91"/>
      <c r="AC15" s="96">
        <v>706</v>
      </c>
      <c r="AD15" s="93"/>
      <c r="AE15" s="83">
        <v>6.0990000000000003E-3</v>
      </c>
      <c r="AF15" s="94"/>
      <c r="AG15" s="95"/>
      <c r="AH15" s="96">
        <v>457</v>
      </c>
      <c r="AI15" s="96"/>
      <c r="AJ15" s="83">
        <v>3.9480000000000001E-3</v>
      </c>
      <c r="AK15" s="97"/>
      <c r="AL15" s="31"/>
      <c r="AM15" s="49"/>
      <c r="AN15" s="98">
        <v>40</v>
      </c>
      <c r="AO15" s="98"/>
      <c r="AP15" s="99">
        <v>0.39603960396039606</v>
      </c>
      <c r="AQ15" s="79"/>
      <c r="AR15" s="4"/>
      <c r="AS15" s="52"/>
      <c r="AT15" s="199">
        <v>31596</v>
      </c>
      <c r="AU15" s="200"/>
      <c r="AV15" s="4"/>
      <c r="AW15" s="52"/>
      <c r="AX15" s="199">
        <v>38377</v>
      </c>
      <c r="AY15" s="199">
        <v>36121</v>
      </c>
      <c r="AZ15" s="100">
        <v>0.94121479010865883</v>
      </c>
      <c r="BA15" s="199">
        <v>31904</v>
      </c>
      <c r="BB15" s="201">
        <v>0.83133126612293817</v>
      </c>
      <c r="BC15" s="202"/>
      <c r="BD15" s="203"/>
      <c r="BE15" s="199">
        <v>25333</v>
      </c>
      <c r="BF15" s="199">
        <v>23645</v>
      </c>
      <c r="BG15" s="201">
        <v>0.93336754430979352</v>
      </c>
      <c r="BH15" s="199">
        <v>20817</v>
      </c>
      <c r="BI15" s="201">
        <v>0.82173449650653296</v>
      </c>
      <c r="BJ15" s="189"/>
      <c r="BK15" s="4"/>
    </row>
    <row r="16" spans="1:63" s="27" customFormat="1" ht="15.95" customHeight="1" x14ac:dyDescent="0.2">
      <c r="A16" s="52"/>
      <c r="B16" s="4"/>
      <c r="C16" s="3" t="s">
        <v>133</v>
      </c>
      <c r="D16" s="76" t="s">
        <v>134</v>
      </c>
      <c r="E16" s="3">
        <v>47104</v>
      </c>
      <c r="F16" s="3">
        <v>47365</v>
      </c>
      <c r="G16" s="195"/>
      <c r="H16" s="77"/>
      <c r="I16" s="3">
        <v>0</v>
      </c>
      <c r="J16" s="3"/>
      <c r="K16" s="192">
        <v>0</v>
      </c>
      <c r="L16" s="78"/>
      <c r="M16" s="77"/>
      <c r="N16" s="3">
        <v>0</v>
      </c>
      <c r="O16" s="3"/>
      <c r="P16" s="192">
        <v>0</v>
      </c>
      <c r="Q16" s="78"/>
      <c r="R16" s="77"/>
      <c r="S16" s="3">
        <v>1</v>
      </c>
      <c r="T16" s="3"/>
      <c r="U16" s="192">
        <v>2.0999999999999999E-5</v>
      </c>
      <c r="V16" s="78"/>
      <c r="W16" s="77"/>
      <c r="X16" s="3">
        <v>0</v>
      </c>
      <c r="Y16" s="3"/>
      <c r="Z16" s="192">
        <v>0</v>
      </c>
      <c r="AA16" s="78"/>
      <c r="AB16" s="101"/>
      <c r="AC16" s="107">
        <v>238</v>
      </c>
      <c r="AD16" s="103"/>
      <c r="AE16" s="104">
        <v>5.0530000000000002E-3</v>
      </c>
      <c r="AF16" s="105"/>
      <c r="AG16" s="106"/>
      <c r="AH16" s="107">
        <v>27</v>
      </c>
      <c r="AI16" s="107"/>
      <c r="AJ16" s="104">
        <v>5.7300000000000005E-4</v>
      </c>
      <c r="AK16" s="108"/>
      <c r="AL16" s="3"/>
      <c r="AM16" s="77"/>
      <c r="AN16" s="87">
        <v>50</v>
      </c>
      <c r="AO16" s="87"/>
      <c r="AP16" s="88">
        <v>1</v>
      </c>
      <c r="AQ16" s="78"/>
      <c r="AR16" s="3"/>
      <c r="AS16" s="77"/>
      <c r="AT16" s="193">
        <v>208</v>
      </c>
      <c r="AU16" s="194"/>
      <c r="AV16" s="3"/>
      <c r="AW16" s="77"/>
      <c r="AX16" s="193">
        <v>23276</v>
      </c>
      <c r="AY16" s="193">
        <v>20655</v>
      </c>
      <c r="AZ16" s="89">
        <v>0.88739474136449559</v>
      </c>
      <c r="BA16" s="193">
        <v>19948</v>
      </c>
      <c r="BB16" s="195">
        <v>0.8570201065475167</v>
      </c>
      <c r="BC16" s="196"/>
      <c r="BD16" s="197"/>
      <c r="BE16" s="193">
        <v>11476</v>
      </c>
      <c r="BF16" s="193">
        <v>10207</v>
      </c>
      <c r="BG16" s="195">
        <v>0.88942140118508195</v>
      </c>
      <c r="BH16" s="193">
        <v>10038</v>
      </c>
      <c r="BI16" s="195">
        <v>0.8746950156849076</v>
      </c>
      <c r="BJ16" s="189"/>
      <c r="BK16" s="4"/>
    </row>
    <row r="17" spans="1:63" s="27" customFormat="1" ht="15.95" customHeight="1" x14ac:dyDescent="0.2">
      <c r="A17" s="52"/>
      <c r="B17" s="4"/>
      <c r="C17" s="31" t="s">
        <v>135</v>
      </c>
      <c r="D17" s="90" t="s">
        <v>136</v>
      </c>
      <c r="E17" s="31">
        <v>135551</v>
      </c>
      <c r="F17" s="31">
        <v>138622</v>
      </c>
      <c r="G17" s="198"/>
      <c r="H17" s="49"/>
      <c r="I17" s="31">
        <v>1</v>
      </c>
      <c r="J17" s="31"/>
      <c r="K17" s="192">
        <v>6.9999999999999999E-6</v>
      </c>
      <c r="L17" s="79"/>
      <c r="M17" s="49"/>
      <c r="N17" s="31">
        <v>0</v>
      </c>
      <c r="O17" s="31"/>
      <c r="P17" s="192">
        <v>0</v>
      </c>
      <c r="Q17" s="79"/>
      <c r="R17" s="49"/>
      <c r="S17" s="31">
        <v>0</v>
      </c>
      <c r="T17" s="31"/>
      <c r="U17" s="192">
        <v>0</v>
      </c>
      <c r="V17" s="79"/>
      <c r="W17" s="49"/>
      <c r="X17" s="31">
        <v>289</v>
      </c>
      <c r="Y17" s="31"/>
      <c r="Z17" s="192">
        <v>2.085E-3</v>
      </c>
      <c r="AA17" s="79"/>
      <c r="AB17" s="91"/>
      <c r="AC17" s="96">
        <v>641</v>
      </c>
      <c r="AD17" s="93"/>
      <c r="AE17" s="83">
        <v>4.7289999999999997E-3</v>
      </c>
      <c r="AF17" s="94"/>
      <c r="AG17" s="95"/>
      <c r="AH17" s="96">
        <v>295</v>
      </c>
      <c r="AI17" s="96"/>
      <c r="AJ17" s="83">
        <v>2.176E-3</v>
      </c>
      <c r="AK17" s="97"/>
      <c r="AL17" s="31"/>
      <c r="AM17" s="49"/>
      <c r="AN17" s="98">
        <v>79</v>
      </c>
      <c r="AO17" s="98"/>
      <c r="AP17" s="99">
        <v>0.98750000000000004</v>
      </c>
      <c r="AQ17" s="79"/>
      <c r="AR17" s="4"/>
      <c r="AS17" s="52"/>
      <c r="AT17" s="199">
        <v>186</v>
      </c>
      <c r="AU17" s="200"/>
      <c r="AV17" s="4"/>
      <c r="AW17" s="52"/>
      <c r="AX17" s="199">
        <v>56780</v>
      </c>
      <c r="AY17" s="199">
        <v>54957</v>
      </c>
      <c r="AZ17" s="100">
        <v>0.96789362451567451</v>
      </c>
      <c r="BA17" s="199">
        <v>41067</v>
      </c>
      <c r="BB17" s="201">
        <v>0.72326523423740752</v>
      </c>
      <c r="BC17" s="202"/>
      <c r="BD17" s="203"/>
      <c r="BE17" s="199">
        <v>34768</v>
      </c>
      <c r="BF17" s="199">
        <v>33138</v>
      </c>
      <c r="BG17" s="201">
        <v>0.95311780947998159</v>
      </c>
      <c r="BH17" s="199">
        <v>27973</v>
      </c>
      <c r="BI17" s="201">
        <v>0.80456166589967781</v>
      </c>
      <c r="BJ17" s="189"/>
      <c r="BK17" s="4"/>
    </row>
    <row r="18" spans="1:63" s="27" customFormat="1" ht="15.95" customHeight="1" x14ac:dyDescent="0.2">
      <c r="A18" s="52"/>
      <c r="B18" s="4"/>
      <c r="C18" s="3" t="s">
        <v>137</v>
      </c>
      <c r="D18" s="76" t="s">
        <v>138</v>
      </c>
      <c r="E18" s="3">
        <v>62484</v>
      </c>
      <c r="F18" s="3">
        <v>63732</v>
      </c>
      <c r="G18" s="195"/>
      <c r="H18" s="77"/>
      <c r="I18" s="3">
        <v>0</v>
      </c>
      <c r="J18" s="3"/>
      <c r="K18" s="192">
        <v>0</v>
      </c>
      <c r="L18" s="78"/>
      <c r="M18" s="77"/>
      <c r="N18" s="3">
        <v>0</v>
      </c>
      <c r="O18" s="3"/>
      <c r="P18" s="192">
        <v>0</v>
      </c>
      <c r="Q18" s="78"/>
      <c r="R18" s="77"/>
      <c r="S18" s="3">
        <v>0</v>
      </c>
      <c r="T18" s="3"/>
      <c r="U18" s="192">
        <v>0</v>
      </c>
      <c r="V18" s="78"/>
      <c r="W18" s="77"/>
      <c r="X18" s="3">
        <v>55</v>
      </c>
      <c r="Y18" s="3"/>
      <c r="Z18" s="192">
        <v>8.6300000000000005E-4</v>
      </c>
      <c r="AA18" s="78"/>
      <c r="AB18" s="101"/>
      <c r="AC18" s="107">
        <v>1266</v>
      </c>
      <c r="AD18" s="103"/>
      <c r="AE18" s="104">
        <v>2.0261000000000001E-2</v>
      </c>
      <c r="AF18" s="105"/>
      <c r="AG18" s="106"/>
      <c r="AH18" s="107">
        <v>98</v>
      </c>
      <c r="AI18" s="107"/>
      <c r="AJ18" s="104">
        <v>1.5679999999999999E-3</v>
      </c>
      <c r="AK18" s="108"/>
      <c r="AL18" s="3"/>
      <c r="AM18" s="77"/>
      <c r="AN18" s="87">
        <v>20</v>
      </c>
      <c r="AO18" s="87"/>
      <c r="AP18" s="88">
        <v>0.7407407407407407</v>
      </c>
      <c r="AQ18" s="78"/>
      <c r="AR18" s="3"/>
      <c r="AS18" s="77"/>
      <c r="AT18" s="193">
        <v>432</v>
      </c>
      <c r="AU18" s="194"/>
      <c r="AV18" s="3"/>
      <c r="AW18" s="77"/>
      <c r="AX18" s="193">
        <v>25642</v>
      </c>
      <c r="AY18" s="193">
        <v>24271</v>
      </c>
      <c r="AZ18" s="89">
        <v>0.94653303174479375</v>
      </c>
      <c r="BA18" s="193">
        <v>15899</v>
      </c>
      <c r="BB18" s="195">
        <v>0.62003743857733407</v>
      </c>
      <c r="BC18" s="196"/>
      <c r="BD18" s="197"/>
      <c r="BE18" s="193">
        <v>12180</v>
      </c>
      <c r="BF18" s="193">
        <v>10874</v>
      </c>
      <c r="BG18" s="195">
        <v>0.89277504105090311</v>
      </c>
      <c r="BH18" s="193">
        <v>9431</v>
      </c>
      <c r="BI18" s="195">
        <v>0.77430213464696218</v>
      </c>
      <c r="BJ18" s="189"/>
      <c r="BK18" s="4"/>
    </row>
    <row r="19" spans="1:63" s="27" customFormat="1" ht="15.95" customHeight="1" x14ac:dyDescent="0.2">
      <c r="A19" s="77"/>
      <c r="B19" s="3"/>
      <c r="C19" s="31" t="s">
        <v>139</v>
      </c>
      <c r="D19" s="90" t="s">
        <v>140</v>
      </c>
      <c r="E19" s="31">
        <v>14753</v>
      </c>
      <c r="F19" s="31">
        <v>15093</v>
      </c>
      <c r="G19" s="198"/>
      <c r="H19" s="49"/>
      <c r="I19" s="31">
        <v>0</v>
      </c>
      <c r="J19" s="31"/>
      <c r="K19" s="204">
        <v>0</v>
      </c>
      <c r="L19" s="79"/>
      <c r="M19" s="49"/>
      <c r="N19" s="31">
        <v>0</v>
      </c>
      <c r="O19" s="31"/>
      <c r="P19" s="204">
        <v>0</v>
      </c>
      <c r="Q19" s="79"/>
      <c r="R19" s="49"/>
      <c r="S19" s="31">
        <v>2</v>
      </c>
      <c r="T19" s="31"/>
      <c r="U19" s="204">
        <v>1.3300000000000001E-4</v>
      </c>
      <c r="V19" s="79"/>
      <c r="W19" s="49"/>
      <c r="X19" s="31">
        <v>279</v>
      </c>
      <c r="Y19" s="31"/>
      <c r="Z19" s="204">
        <v>1.8485000000000001E-2</v>
      </c>
      <c r="AA19" s="79"/>
      <c r="AB19" s="91"/>
      <c r="AC19" s="96">
        <v>79</v>
      </c>
      <c r="AD19" s="93"/>
      <c r="AE19" s="112">
        <v>5.3550000000000004E-3</v>
      </c>
      <c r="AF19" s="94"/>
      <c r="AG19" s="95"/>
      <c r="AH19" s="96">
        <v>90</v>
      </c>
      <c r="AI19" s="96"/>
      <c r="AJ19" s="112">
        <v>6.1000000000000004E-3</v>
      </c>
      <c r="AK19" s="97"/>
      <c r="AL19" s="31"/>
      <c r="AM19" s="49"/>
      <c r="AN19" s="98">
        <v>4</v>
      </c>
      <c r="AO19" s="98"/>
      <c r="AP19" s="99">
        <v>0.36363636363636365</v>
      </c>
      <c r="AQ19" s="79"/>
      <c r="AR19" s="31"/>
      <c r="AS19" s="49"/>
      <c r="AT19" s="205">
        <v>32</v>
      </c>
      <c r="AU19" s="200"/>
      <c r="AV19" s="4"/>
      <c r="AW19" s="52"/>
      <c r="AX19" s="199">
        <v>6124</v>
      </c>
      <c r="AY19" s="199">
        <v>4727</v>
      </c>
      <c r="AZ19" s="100">
        <v>0.77188112344872628</v>
      </c>
      <c r="BA19" s="199">
        <v>3953</v>
      </c>
      <c r="BB19" s="201">
        <v>0.64549314173742656</v>
      </c>
      <c r="BC19" s="202"/>
      <c r="BD19" s="203"/>
      <c r="BE19" s="199">
        <v>3464</v>
      </c>
      <c r="BF19" s="199">
        <v>2889</v>
      </c>
      <c r="BG19" s="201">
        <v>0.83400692840646651</v>
      </c>
      <c r="BH19" s="199">
        <v>2428</v>
      </c>
      <c r="BI19" s="201">
        <v>0.70092378752886841</v>
      </c>
      <c r="BJ19" s="189"/>
      <c r="BK19" s="4"/>
    </row>
    <row r="20" spans="1:63" s="27" customFormat="1" ht="15.95" customHeight="1" x14ac:dyDescent="0.2">
      <c r="A20" s="77"/>
      <c r="B20" s="3"/>
      <c r="C20" s="3" t="s">
        <v>141</v>
      </c>
      <c r="D20" s="76" t="s">
        <v>142</v>
      </c>
      <c r="E20" s="3">
        <v>20572</v>
      </c>
      <c r="F20" s="3">
        <v>21000</v>
      </c>
      <c r="G20" s="195"/>
      <c r="H20" s="77"/>
      <c r="I20" s="3">
        <v>0</v>
      </c>
      <c r="J20" s="3"/>
      <c r="K20" s="192">
        <v>0</v>
      </c>
      <c r="L20" s="78"/>
      <c r="M20" s="77"/>
      <c r="N20" s="3">
        <v>0</v>
      </c>
      <c r="O20" s="3"/>
      <c r="P20" s="192">
        <v>0</v>
      </c>
      <c r="Q20" s="78"/>
      <c r="R20" s="77"/>
      <c r="S20" s="3">
        <v>7</v>
      </c>
      <c r="T20" s="3"/>
      <c r="U20" s="192">
        <v>3.3300000000000002E-4</v>
      </c>
      <c r="V20" s="78"/>
      <c r="W20" s="77"/>
      <c r="X20" s="3">
        <v>155</v>
      </c>
      <c r="Y20" s="3"/>
      <c r="Z20" s="192">
        <v>7.3810000000000004E-3</v>
      </c>
      <c r="AA20" s="78"/>
      <c r="AB20" s="113"/>
      <c r="AC20" s="114">
        <v>1189</v>
      </c>
      <c r="AD20" s="115"/>
      <c r="AE20" s="104">
        <v>5.7797000000000001E-2</v>
      </c>
      <c r="AF20" s="116"/>
      <c r="AG20" s="117"/>
      <c r="AH20" s="114">
        <v>182</v>
      </c>
      <c r="AI20" s="114"/>
      <c r="AJ20" s="104">
        <v>8.8470000000000007E-3</v>
      </c>
      <c r="AK20" s="118"/>
      <c r="AL20" s="3"/>
      <c r="AM20" s="77"/>
      <c r="AN20" s="87">
        <v>2</v>
      </c>
      <c r="AO20" s="87"/>
      <c r="AP20" s="88">
        <v>0.2857142857142857</v>
      </c>
      <c r="AQ20" s="78"/>
      <c r="AR20" s="3"/>
      <c r="AS20" s="77"/>
      <c r="AT20" s="193">
        <v>31</v>
      </c>
      <c r="AU20" s="194"/>
      <c r="AV20" s="3"/>
      <c r="AW20" s="77"/>
      <c r="AX20" s="193">
        <v>10187</v>
      </c>
      <c r="AY20" s="193">
        <v>7885</v>
      </c>
      <c r="AZ20" s="89">
        <v>0.77402571905369588</v>
      </c>
      <c r="BA20" s="193">
        <v>6764</v>
      </c>
      <c r="BB20" s="195">
        <v>0.66398350839304998</v>
      </c>
      <c r="BC20" s="196"/>
      <c r="BD20" s="197"/>
      <c r="BE20" s="193">
        <v>5687</v>
      </c>
      <c r="BF20" s="193">
        <v>4635</v>
      </c>
      <c r="BG20" s="195">
        <v>0.81501670476525412</v>
      </c>
      <c r="BH20" s="193">
        <v>4116</v>
      </c>
      <c r="BI20" s="195">
        <v>0.72375593458765608</v>
      </c>
      <c r="BJ20" s="189"/>
      <c r="BK20" s="4"/>
    </row>
    <row r="21" spans="1:63" s="27" customFormat="1" ht="15.95" customHeight="1" x14ac:dyDescent="0.2">
      <c r="A21" s="52"/>
      <c r="B21" s="4"/>
      <c r="C21" s="31" t="s">
        <v>143</v>
      </c>
      <c r="D21" s="90" t="s">
        <v>144</v>
      </c>
      <c r="E21" s="31">
        <v>208512</v>
      </c>
      <c r="F21" s="31">
        <v>213427</v>
      </c>
      <c r="G21" s="198"/>
      <c r="H21" s="49"/>
      <c r="I21" s="31">
        <v>0</v>
      </c>
      <c r="J21" s="31"/>
      <c r="K21" s="192">
        <v>0</v>
      </c>
      <c r="L21" s="79"/>
      <c r="M21" s="49"/>
      <c r="N21" s="31">
        <v>1</v>
      </c>
      <c r="O21" s="31"/>
      <c r="P21" s="192">
        <v>5.0000000000000004E-6</v>
      </c>
      <c r="Q21" s="79"/>
      <c r="R21" s="49"/>
      <c r="S21" s="31">
        <v>9</v>
      </c>
      <c r="T21" s="31"/>
      <c r="U21" s="192">
        <v>4.1999999999999998E-5</v>
      </c>
      <c r="V21" s="79"/>
      <c r="W21" s="49"/>
      <c r="X21" s="31">
        <v>91</v>
      </c>
      <c r="Y21" s="31"/>
      <c r="Z21" s="192">
        <v>4.26E-4</v>
      </c>
      <c r="AA21" s="79"/>
      <c r="AB21" s="91"/>
      <c r="AC21" s="96">
        <v>593</v>
      </c>
      <c r="AD21" s="93"/>
      <c r="AE21" s="83">
        <v>2.8440000000000002E-3</v>
      </c>
      <c r="AF21" s="94"/>
      <c r="AG21" s="95"/>
      <c r="AH21" s="96">
        <v>254</v>
      </c>
      <c r="AI21" s="96"/>
      <c r="AJ21" s="83">
        <v>1.2179999999999999E-3</v>
      </c>
      <c r="AK21" s="97"/>
      <c r="AL21" s="31"/>
      <c r="AM21" s="49"/>
      <c r="AN21" s="98">
        <v>75</v>
      </c>
      <c r="AO21" s="98"/>
      <c r="AP21" s="99">
        <v>1</v>
      </c>
      <c r="AQ21" s="79"/>
      <c r="AR21" s="4"/>
      <c r="AS21" s="52"/>
      <c r="AT21" s="199">
        <v>64</v>
      </c>
      <c r="AU21" s="200"/>
      <c r="AV21" s="4"/>
      <c r="AW21" s="52"/>
      <c r="AX21" s="199">
        <v>83258</v>
      </c>
      <c r="AY21" s="199">
        <v>75706</v>
      </c>
      <c r="AZ21" s="100">
        <v>0.909294001777607</v>
      </c>
      <c r="BA21" s="199">
        <v>70015</v>
      </c>
      <c r="BB21" s="201">
        <v>0.84094020994979457</v>
      </c>
      <c r="BC21" s="202"/>
      <c r="BD21" s="203"/>
      <c r="BE21" s="199">
        <v>54673</v>
      </c>
      <c r="BF21" s="199">
        <v>50976</v>
      </c>
      <c r="BG21" s="201">
        <v>0.93237978526877985</v>
      </c>
      <c r="BH21" s="199">
        <v>48719</v>
      </c>
      <c r="BI21" s="201">
        <v>0.89109798255080208</v>
      </c>
      <c r="BJ21" s="189"/>
      <c r="BK21" s="4"/>
    </row>
    <row r="22" spans="1:63" s="27" customFormat="1" ht="15.95" customHeight="1" x14ac:dyDescent="0.2">
      <c r="A22" s="52"/>
      <c r="B22" s="4"/>
      <c r="C22" s="3" t="s">
        <v>145</v>
      </c>
      <c r="D22" s="76" t="s">
        <v>146</v>
      </c>
      <c r="E22" s="3">
        <v>33655</v>
      </c>
      <c r="F22" s="3">
        <v>36092</v>
      </c>
      <c r="G22" s="195"/>
      <c r="H22" s="77"/>
      <c r="I22" s="3">
        <v>1</v>
      </c>
      <c r="J22" s="3"/>
      <c r="K22" s="192">
        <v>3.0000000000000001E-5</v>
      </c>
      <c r="L22" s="78"/>
      <c r="M22" s="77"/>
      <c r="N22" s="3">
        <v>0</v>
      </c>
      <c r="O22" s="3"/>
      <c r="P22" s="192">
        <v>0</v>
      </c>
      <c r="Q22" s="78"/>
      <c r="R22" s="77"/>
      <c r="S22" s="3">
        <v>2</v>
      </c>
      <c r="T22" s="3"/>
      <c r="U22" s="192">
        <v>5.5000000000000002E-5</v>
      </c>
      <c r="V22" s="78"/>
      <c r="W22" s="77"/>
      <c r="X22" s="3">
        <v>1400</v>
      </c>
      <c r="Y22" s="3"/>
      <c r="Z22" s="192">
        <v>3.8789999999999998E-2</v>
      </c>
      <c r="AA22" s="78"/>
      <c r="AB22" s="101"/>
      <c r="AC22" s="107">
        <v>396</v>
      </c>
      <c r="AD22" s="103"/>
      <c r="AE22" s="104">
        <v>1.1766E-2</v>
      </c>
      <c r="AF22" s="105"/>
      <c r="AG22" s="106"/>
      <c r="AH22" s="107">
        <v>449</v>
      </c>
      <c r="AI22" s="107"/>
      <c r="AJ22" s="104">
        <v>1.3341E-2</v>
      </c>
      <c r="AK22" s="108"/>
      <c r="AL22" s="3"/>
      <c r="AM22" s="77"/>
      <c r="AN22" s="87">
        <v>26</v>
      </c>
      <c r="AO22" s="87"/>
      <c r="AP22" s="88">
        <v>1</v>
      </c>
      <c r="AQ22" s="78"/>
      <c r="AR22" s="3"/>
      <c r="AS22" s="77"/>
      <c r="AT22" s="193">
        <v>47</v>
      </c>
      <c r="AU22" s="194"/>
      <c r="AV22" s="3"/>
      <c r="AW22" s="77"/>
      <c r="AX22" s="193">
        <v>13490</v>
      </c>
      <c r="AY22" s="193">
        <v>11720</v>
      </c>
      <c r="AZ22" s="89">
        <v>0.86879169755374352</v>
      </c>
      <c r="BA22" s="193">
        <v>12962</v>
      </c>
      <c r="BB22" s="195">
        <v>0.96085989621942181</v>
      </c>
      <c r="BC22" s="196"/>
      <c r="BD22" s="197"/>
      <c r="BE22" s="193">
        <v>6206</v>
      </c>
      <c r="BF22" s="193">
        <v>5500</v>
      </c>
      <c r="BG22" s="195">
        <v>0.88623912342893973</v>
      </c>
      <c r="BH22" s="193">
        <v>5956</v>
      </c>
      <c r="BI22" s="195">
        <v>0.95971640348050269</v>
      </c>
      <c r="BJ22" s="189"/>
      <c r="BK22" s="4"/>
    </row>
    <row r="23" spans="1:63" s="27" customFormat="1" ht="15.95" customHeight="1" x14ac:dyDescent="0.2">
      <c r="A23" s="52"/>
      <c r="B23" s="4"/>
      <c r="C23" s="31" t="s">
        <v>147</v>
      </c>
      <c r="D23" s="90" t="s">
        <v>148</v>
      </c>
      <c r="E23" s="31">
        <v>112237</v>
      </c>
      <c r="F23" s="31">
        <v>113255</v>
      </c>
      <c r="G23" s="198"/>
      <c r="H23" s="49"/>
      <c r="I23" s="31">
        <v>0</v>
      </c>
      <c r="J23" s="31"/>
      <c r="K23" s="192">
        <v>0</v>
      </c>
      <c r="L23" s="79"/>
      <c r="M23" s="49"/>
      <c r="N23" s="31">
        <v>0</v>
      </c>
      <c r="O23" s="31"/>
      <c r="P23" s="192">
        <v>0</v>
      </c>
      <c r="Q23" s="79"/>
      <c r="R23" s="49"/>
      <c r="S23" s="31">
        <v>21</v>
      </c>
      <c r="T23" s="31"/>
      <c r="U23" s="192">
        <v>1.85E-4</v>
      </c>
      <c r="V23" s="79"/>
      <c r="W23" s="49"/>
      <c r="X23" s="31">
        <v>92</v>
      </c>
      <c r="Y23" s="31"/>
      <c r="Z23" s="192">
        <v>8.12E-4</v>
      </c>
      <c r="AA23" s="79"/>
      <c r="AB23" s="91"/>
      <c r="AC23" s="96">
        <v>772</v>
      </c>
      <c r="AD23" s="93"/>
      <c r="AE23" s="83">
        <v>6.8780000000000004E-3</v>
      </c>
      <c r="AF23" s="94"/>
      <c r="AG23" s="95"/>
      <c r="AH23" s="96">
        <v>336</v>
      </c>
      <c r="AI23" s="96"/>
      <c r="AJ23" s="83">
        <v>2.9940000000000001E-3</v>
      </c>
      <c r="AK23" s="97"/>
      <c r="AL23" s="31"/>
      <c r="AM23" s="49"/>
      <c r="AN23" s="98">
        <v>104</v>
      </c>
      <c r="AO23" s="98"/>
      <c r="AP23" s="99">
        <v>0.98113207547169812</v>
      </c>
      <c r="AQ23" s="79"/>
      <c r="AR23" s="4"/>
      <c r="AS23" s="52"/>
      <c r="AT23" s="199">
        <v>513</v>
      </c>
      <c r="AU23" s="200"/>
      <c r="AV23" s="4"/>
      <c r="AW23" s="52"/>
      <c r="AX23" s="199">
        <v>40342</v>
      </c>
      <c r="AY23" s="199">
        <v>34801</v>
      </c>
      <c r="AZ23" s="100">
        <v>0.86264934807396754</v>
      </c>
      <c r="BA23" s="199">
        <v>33619</v>
      </c>
      <c r="BB23" s="201">
        <v>0.83334985870804623</v>
      </c>
      <c r="BC23" s="202"/>
      <c r="BD23" s="203"/>
      <c r="BE23" s="199">
        <v>18561</v>
      </c>
      <c r="BF23" s="199">
        <v>16777</v>
      </c>
      <c r="BG23" s="201">
        <v>0.90388448898227469</v>
      </c>
      <c r="BH23" s="199">
        <v>16292</v>
      </c>
      <c r="BI23" s="201">
        <v>0.87775443133451858</v>
      </c>
      <c r="BJ23" s="189"/>
      <c r="BK23" s="4"/>
    </row>
    <row r="24" spans="1:63" s="27" customFormat="1" ht="15.95" customHeight="1" x14ac:dyDescent="0.2">
      <c r="A24" s="52"/>
      <c r="B24" s="4"/>
      <c r="C24" s="3" t="s">
        <v>149</v>
      </c>
      <c r="D24" s="76" t="s">
        <v>150</v>
      </c>
      <c r="E24" s="3">
        <v>56208</v>
      </c>
      <c r="F24" s="3">
        <v>57740</v>
      </c>
      <c r="G24" s="195"/>
      <c r="H24" s="77"/>
      <c r="I24" s="3">
        <v>0</v>
      </c>
      <c r="J24" s="3"/>
      <c r="K24" s="192">
        <v>0</v>
      </c>
      <c r="L24" s="78"/>
      <c r="M24" s="77"/>
      <c r="N24" s="3">
        <v>0</v>
      </c>
      <c r="O24" s="3"/>
      <c r="P24" s="192">
        <v>0</v>
      </c>
      <c r="Q24" s="78"/>
      <c r="R24" s="77"/>
      <c r="S24" s="3">
        <v>7</v>
      </c>
      <c r="T24" s="3"/>
      <c r="U24" s="192">
        <v>1.21E-4</v>
      </c>
      <c r="V24" s="78"/>
      <c r="W24" s="77"/>
      <c r="X24" s="3">
        <v>10</v>
      </c>
      <c r="Y24" s="3"/>
      <c r="Z24" s="192">
        <v>1.73E-4</v>
      </c>
      <c r="AA24" s="78"/>
      <c r="AB24" s="101"/>
      <c r="AC24" s="107">
        <v>364</v>
      </c>
      <c r="AD24" s="103"/>
      <c r="AE24" s="104">
        <v>6.476E-3</v>
      </c>
      <c r="AF24" s="105"/>
      <c r="AG24" s="106"/>
      <c r="AH24" s="107">
        <v>196</v>
      </c>
      <c r="AI24" s="107"/>
      <c r="AJ24" s="104">
        <v>3.4870000000000001E-3</v>
      </c>
      <c r="AK24" s="108"/>
      <c r="AL24" s="3"/>
      <c r="AM24" s="77"/>
      <c r="AN24" s="87">
        <v>30</v>
      </c>
      <c r="AO24" s="87"/>
      <c r="AP24" s="88">
        <v>1</v>
      </c>
      <c r="AQ24" s="78"/>
      <c r="AR24" s="3"/>
      <c r="AS24" s="77"/>
      <c r="AT24" s="193">
        <v>68</v>
      </c>
      <c r="AU24" s="194"/>
      <c r="AV24" s="3"/>
      <c r="AW24" s="77"/>
      <c r="AX24" s="193">
        <v>23185</v>
      </c>
      <c r="AY24" s="193">
        <v>21098</v>
      </c>
      <c r="AZ24" s="89">
        <v>0.90998490403277976</v>
      </c>
      <c r="BA24" s="193">
        <v>19140</v>
      </c>
      <c r="BB24" s="195">
        <v>0.82553375026957088</v>
      </c>
      <c r="BC24" s="196"/>
      <c r="BD24" s="197"/>
      <c r="BE24" s="193">
        <v>14611</v>
      </c>
      <c r="BF24" s="193">
        <v>13093</v>
      </c>
      <c r="BG24" s="195">
        <v>0.89610567380740536</v>
      </c>
      <c r="BH24" s="193">
        <v>11851</v>
      </c>
      <c r="BI24" s="195">
        <v>0.81110122510437344</v>
      </c>
      <c r="BJ24" s="189"/>
      <c r="BK24" s="4"/>
    </row>
    <row r="25" spans="1:63" s="27" customFormat="1" ht="15.95" customHeight="1" x14ac:dyDescent="0.2">
      <c r="A25" s="52"/>
      <c r="B25" s="4"/>
      <c r="C25" s="31" t="s">
        <v>151</v>
      </c>
      <c r="D25" s="90" t="s">
        <v>152</v>
      </c>
      <c r="E25" s="31">
        <v>114436</v>
      </c>
      <c r="F25" s="31">
        <v>116893</v>
      </c>
      <c r="G25" s="198"/>
      <c r="H25" s="49"/>
      <c r="I25" s="31">
        <v>0</v>
      </c>
      <c r="J25" s="31"/>
      <c r="K25" s="192">
        <v>0</v>
      </c>
      <c r="L25" s="79"/>
      <c r="M25" s="49"/>
      <c r="N25" s="31">
        <v>0</v>
      </c>
      <c r="O25" s="31"/>
      <c r="P25" s="192">
        <v>0</v>
      </c>
      <c r="Q25" s="79"/>
      <c r="R25" s="49"/>
      <c r="S25" s="31">
        <v>10</v>
      </c>
      <c r="T25" s="31"/>
      <c r="U25" s="192">
        <v>8.6000000000000003E-5</v>
      </c>
      <c r="V25" s="79"/>
      <c r="W25" s="49"/>
      <c r="X25" s="31">
        <v>30</v>
      </c>
      <c r="Y25" s="31"/>
      <c r="Z25" s="192">
        <v>2.5700000000000001E-4</v>
      </c>
      <c r="AA25" s="79"/>
      <c r="AB25" s="91"/>
      <c r="AC25" s="96">
        <v>865</v>
      </c>
      <c r="AD25" s="93"/>
      <c r="AE25" s="83">
        <v>7.5589999999999997E-3</v>
      </c>
      <c r="AF25" s="94"/>
      <c r="AG25" s="95"/>
      <c r="AH25" s="96">
        <v>215</v>
      </c>
      <c r="AI25" s="96"/>
      <c r="AJ25" s="83">
        <v>1.879E-3</v>
      </c>
      <c r="AK25" s="97"/>
      <c r="AL25" s="31"/>
      <c r="AM25" s="49"/>
      <c r="AN25" s="98">
        <v>80</v>
      </c>
      <c r="AO25" s="98"/>
      <c r="AP25" s="99">
        <v>1</v>
      </c>
      <c r="AQ25" s="79"/>
      <c r="AR25" s="4"/>
      <c r="AS25" s="52"/>
      <c r="AT25" s="199">
        <v>45</v>
      </c>
      <c r="AU25" s="200"/>
      <c r="AV25" s="4"/>
      <c r="AW25" s="52"/>
      <c r="AX25" s="199">
        <v>46469</v>
      </c>
      <c r="AY25" s="199">
        <v>37040</v>
      </c>
      <c r="AZ25" s="100">
        <v>0.79709053347392889</v>
      </c>
      <c r="BA25" s="199">
        <v>34211</v>
      </c>
      <c r="BB25" s="201">
        <v>0.73621123759925977</v>
      </c>
      <c r="BC25" s="202"/>
      <c r="BD25" s="203"/>
      <c r="BE25" s="199">
        <v>28346</v>
      </c>
      <c r="BF25" s="199">
        <v>24664</v>
      </c>
      <c r="BG25" s="201">
        <v>0.8701051294715304</v>
      </c>
      <c r="BH25" s="199">
        <v>23720</v>
      </c>
      <c r="BI25" s="201">
        <v>0.83680237070486141</v>
      </c>
      <c r="BJ25" s="189"/>
      <c r="BK25" s="4"/>
    </row>
    <row r="26" spans="1:63" s="27" customFormat="1" ht="15.95" customHeight="1" x14ac:dyDescent="0.2">
      <c r="A26" s="52"/>
      <c r="B26" s="4"/>
      <c r="C26" s="3" t="s">
        <v>153</v>
      </c>
      <c r="D26" s="76" t="s">
        <v>154</v>
      </c>
      <c r="E26" s="3">
        <v>183092</v>
      </c>
      <c r="F26" s="3">
        <v>188557</v>
      </c>
      <c r="G26" s="3"/>
      <c r="H26" s="77"/>
      <c r="I26" s="3">
        <v>0</v>
      </c>
      <c r="J26" s="3"/>
      <c r="K26" s="192">
        <v>0</v>
      </c>
      <c r="L26" s="78"/>
      <c r="M26" s="77"/>
      <c r="N26" s="3">
        <v>3</v>
      </c>
      <c r="O26" s="3"/>
      <c r="P26" s="192">
        <v>1.5999999999999999E-5</v>
      </c>
      <c r="Q26" s="78"/>
      <c r="R26" s="77"/>
      <c r="S26" s="3">
        <v>5</v>
      </c>
      <c r="T26" s="3"/>
      <c r="U26" s="192">
        <v>2.6999999999999999E-5</v>
      </c>
      <c r="V26" s="78"/>
      <c r="W26" s="77"/>
      <c r="X26" s="3">
        <v>65662</v>
      </c>
      <c r="Y26" s="3"/>
      <c r="Z26" s="192">
        <v>0.34823399999999999</v>
      </c>
      <c r="AA26" s="78"/>
      <c r="AB26" s="113"/>
      <c r="AC26" s="114">
        <v>4414</v>
      </c>
      <c r="AD26" s="115"/>
      <c r="AE26" s="104">
        <v>2.4108000000000001E-2</v>
      </c>
      <c r="AF26" s="116"/>
      <c r="AG26" s="117"/>
      <c r="AH26" s="114">
        <v>370</v>
      </c>
      <c r="AI26" s="114"/>
      <c r="AJ26" s="104">
        <v>2.0209999999999998E-3</v>
      </c>
      <c r="AK26" s="118"/>
      <c r="AL26" s="3"/>
      <c r="AM26" s="77"/>
      <c r="AN26" s="87">
        <v>49</v>
      </c>
      <c r="AO26" s="87"/>
      <c r="AP26" s="88">
        <v>0.45370370370370372</v>
      </c>
      <c r="AQ26" s="78"/>
      <c r="AR26" s="3"/>
      <c r="AS26" s="77"/>
      <c r="AT26" s="193">
        <v>22393</v>
      </c>
      <c r="AU26" s="194"/>
      <c r="AV26" s="3"/>
      <c r="AW26" s="77"/>
      <c r="AX26" s="193">
        <v>68837</v>
      </c>
      <c r="AY26" s="193">
        <v>56694</v>
      </c>
      <c r="AZ26" s="89">
        <v>0.82359777445269255</v>
      </c>
      <c r="BA26" s="193">
        <v>63151</v>
      </c>
      <c r="BB26" s="195">
        <v>0.91739907317285763</v>
      </c>
      <c r="BC26" s="196"/>
      <c r="BD26" s="197"/>
      <c r="BE26" s="193">
        <v>37029</v>
      </c>
      <c r="BF26" s="193">
        <v>30583</v>
      </c>
      <c r="BG26" s="195">
        <v>0.82592022468875748</v>
      </c>
      <c r="BH26" s="193">
        <v>35067</v>
      </c>
      <c r="BI26" s="195">
        <v>0.94701450214696592</v>
      </c>
      <c r="BJ26" s="189"/>
      <c r="BK26" s="4"/>
    </row>
    <row r="27" spans="1:63" s="27" customFormat="1" ht="15.95" customHeight="1" x14ac:dyDescent="0.2">
      <c r="A27" s="52"/>
      <c r="B27" s="4"/>
      <c r="C27" s="31" t="s">
        <v>155</v>
      </c>
      <c r="D27" s="90" t="s">
        <v>156</v>
      </c>
      <c r="E27" s="31">
        <v>20675</v>
      </c>
      <c r="F27" s="31">
        <v>20806</v>
      </c>
      <c r="G27" s="198"/>
      <c r="H27" s="49"/>
      <c r="I27" s="31">
        <v>0</v>
      </c>
      <c r="J27" s="31"/>
      <c r="K27" s="192">
        <v>0</v>
      </c>
      <c r="L27" s="79"/>
      <c r="M27" s="49"/>
      <c r="N27" s="31">
        <v>0</v>
      </c>
      <c r="O27" s="31"/>
      <c r="P27" s="192">
        <v>0</v>
      </c>
      <c r="Q27" s="79"/>
      <c r="R27" s="49"/>
      <c r="S27" s="31">
        <v>0</v>
      </c>
      <c r="T27" s="31"/>
      <c r="U27" s="192">
        <v>0</v>
      </c>
      <c r="V27" s="79"/>
      <c r="W27" s="49"/>
      <c r="X27" s="31">
        <v>22</v>
      </c>
      <c r="Y27" s="31"/>
      <c r="Z27" s="192">
        <v>1.057E-3</v>
      </c>
      <c r="AA27" s="79"/>
      <c r="AB27" s="91"/>
      <c r="AC27" s="96">
        <v>108</v>
      </c>
      <c r="AD27" s="93"/>
      <c r="AE27" s="83">
        <v>5.2240000000000003E-3</v>
      </c>
      <c r="AF27" s="94"/>
      <c r="AG27" s="95"/>
      <c r="AH27" s="96">
        <v>16</v>
      </c>
      <c r="AI27" s="96"/>
      <c r="AJ27" s="83">
        <v>7.7399999999999995E-4</v>
      </c>
      <c r="AK27" s="97"/>
      <c r="AL27" s="31"/>
      <c r="AM27" s="49"/>
      <c r="AN27" s="98">
        <v>16</v>
      </c>
      <c r="AO27" s="98"/>
      <c r="AP27" s="99">
        <v>0.84210526315789469</v>
      </c>
      <c r="AQ27" s="79"/>
      <c r="AR27" s="4"/>
      <c r="AS27" s="52"/>
      <c r="AT27" s="199">
        <v>1900</v>
      </c>
      <c r="AU27" s="200"/>
      <c r="AV27" s="4"/>
      <c r="AW27" s="52"/>
      <c r="AX27" s="199">
        <v>10183</v>
      </c>
      <c r="AY27" s="199">
        <v>9883</v>
      </c>
      <c r="AZ27" s="100">
        <v>0.97053913385053525</v>
      </c>
      <c r="BA27" s="199">
        <v>9011</v>
      </c>
      <c r="BB27" s="201">
        <v>0.88490621624275756</v>
      </c>
      <c r="BC27" s="202"/>
      <c r="BD27" s="203"/>
      <c r="BE27" s="199">
        <v>6190</v>
      </c>
      <c r="BF27" s="199">
        <v>5909</v>
      </c>
      <c r="BG27" s="201">
        <v>0.95460420032310178</v>
      </c>
      <c r="BH27" s="199">
        <v>5264</v>
      </c>
      <c r="BI27" s="201">
        <v>0.85040387722132471</v>
      </c>
      <c r="BJ27" s="189"/>
      <c r="BK27" s="4"/>
    </row>
    <row r="28" spans="1:63" s="27" customFormat="1" ht="15.95" customHeight="1" x14ac:dyDescent="0.2">
      <c r="A28" s="52"/>
      <c r="B28" s="4"/>
      <c r="C28" s="3" t="s">
        <v>157</v>
      </c>
      <c r="D28" s="76" t="s">
        <v>158</v>
      </c>
      <c r="E28" s="3">
        <v>232956</v>
      </c>
      <c r="F28" s="3">
        <v>249889</v>
      </c>
      <c r="G28" s="3"/>
      <c r="H28" s="77"/>
      <c r="I28" s="3">
        <v>0</v>
      </c>
      <c r="J28" s="3"/>
      <c r="K28" s="192">
        <v>0</v>
      </c>
      <c r="L28" s="78"/>
      <c r="M28" s="77"/>
      <c r="N28" s="3">
        <v>1</v>
      </c>
      <c r="O28" s="3"/>
      <c r="P28" s="192">
        <v>3.9999999999999998E-6</v>
      </c>
      <c r="Q28" s="78"/>
      <c r="R28" s="77"/>
      <c r="S28" s="3">
        <v>140</v>
      </c>
      <c r="T28" s="3"/>
      <c r="U28" s="192">
        <v>5.5999999999999995E-4</v>
      </c>
      <c r="V28" s="78"/>
      <c r="W28" s="77"/>
      <c r="X28" s="3">
        <v>118</v>
      </c>
      <c r="Y28" s="3"/>
      <c r="Z28" s="192">
        <v>4.7199999999999998E-4</v>
      </c>
      <c r="AA28" s="78"/>
      <c r="AB28" s="113"/>
      <c r="AC28" s="114">
        <v>8997</v>
      </c>
      <c r="AD28" s="115"/>
      <c r="AE28" s="104">
        <v>3.8621000000000003E-2</v>
      </c>
      <c r="AF28" s="116"/>
      <c r="AG28" s="117"/>
      <c r="AH28" s="114">
        <v>239</v>
      </c>
      <c r="AI28" s="114"/>
      <c r="AJ28" s="104">
        <v>1.026E-3</v>
      </c>
      <c r="AK28" s="118"/>
      <c r="AL28" s="3"/>
      <c r="AM28" s="77"/>
      <c r="AN28" s="87">
        <v>217</v>
      </c>
      <c r="AO28" s="87"/>
      <c r="AP28" s="88">
        <v>0.72333333333333338</v>
      </c>
      <c r="AQ28" s="78"/>
      <c r="AR28" s="3"/>
      <c r="AS28" s="77"/>
      <c r="AT28" s="193">
        <v>2450</v>
      </c>
      <c r="AU28" s="194"/>
      <c r="AV28" s="3"/>
      <c r="AW28" s="77"/>
      <c r="AX28" s="193">
        <v>93227</v>
      </c>
      <c r="AY28" s="193">
        <v>83472</v>
      </c>
      <c r="AZ28" s="89">
        <v>0.89536293133963341</v>
      </c>
      <c r="BA28" s="193">
        <v>80346</v>
      </c>
      <c r="BB28" s="195">
        <v>0.86183187274072959</v>
      </c>
      <c r="BC28" s="196"/>
      <c r="BD28" s="197"/>
      <c r="BE28" s="193">
        <v>51919</v>
      </c>
      <c r="BF28" s="193">
        <v>48291</v>
      </c>
      <c r="BG28" s="195">
        <v>0.93012192068414257</v>
      </c>
      <c r="BH28" s="193">
        <v>48840</v>
      </c>
      <c r="BI28" s="195">
        <v>0.94069608428513651</v>
      </c>
      <c r="BJ28" s="189"/>
      <c r="BK28" s="4"/>
    </row>
    <row r="29" spans="1:63" s="27" customFormat="1" ht="15.95" customHeight="1" x14ac:dyDescent="0.2">
      <c r="A29" s="52"/>
      <c r="B29" s="4"/>
      <c r="C29" s="31" t="s">
        <v>159</v>
      </c>
      <c r="D29" s="90" t="s">
        <v>160</v>
      </c>
      <c r="E29" s="31">
        <v>177516</v>
      </c>
      <c r="F29" s="31">
        <v>184359</v>
      </c>
      <c r="G29" s="198"/>
      <c r="H29" s="49"/>
      <c r="I29" s="31">
        <v>0</v>
      </c>
      <c r="J29" s="31"/>
      <c r="K29" s="192">
        <v>0</v>
      </c>
      <c r="L29" s="109"/>
      <c r="M29" s="49"/>
      <c r="N29" s="31">
        <v>0</v>
      </c>
      <c r="O29" s="31"/>
      <c r="P29" s="192">
        <v>0</v>
      </c>
      <c r="Q29" s="109"/>
      <c r="R29" s="49"/>
      <c r="S29" s="31">
        <v>171</v>
      </c>
      <c r="T29" s="31"/>
      <c r="U29" s="192">
        <v>9.2800000000000001E-4</v>
      </c>
      <c r="V29" s="109"/>
      <c r="W29" s="49"/>
      <c r="X29" s="31">
        <v>1358</v>
      </c>
      <c r="Y29" s="31"/>
      <c r="Z29" s="192">
        <v>7.3660000000000002E-3</v>
      </c>
      <c r="AA29" s="109"/>
      <c r="AB29" s="91"/>
      <c r="AC29" s="96">
        <v>10698</v>
      </c>
      <c r="AD29" s="93"/>
      <c r="AE29" s="83">
        <v>6.0264999999999999E-2</v>
      </c>
      <c r="AF29" s="110"/>
      <c r="AG29" s="95"/>
      <c r="AH29" s="96">
        <v>683</v>
      </c>
      <c r="AI29" s="96"/>
      <c r="AJ29" s="83">
        <v>3.8479999999999999E-3</v>
      </c>
      <c r="AK29" s="110"/>
      <c r="AL29" s="111"/>
      <c r="AM29" s="49"/>
      <c r="AN29" s="98">
        <v>40</v>
      </c>
      <c r="AO29" s="98"/>
      <c r="AP29" s="99">
        <v>0.32786885245901637</v>
      </c>
      <c r="AQ29" s="109"/>
      <c r="AR29" s="4"/>
      <c r="AS29" s="52"/>
      <c r="AT29" s="199">
        <v>46163</v>
      </c>
      <c r="AU29" s="200"/>
      <c r="AV29" s="4"/>
      <c r="AW29" s="52"/>
      <c r="AX29" s="199">
        <v>55777</v>
      </c>
      <c r="AY29" s="199">
        <v>52410</v>
      </c>
      <c r="AZ29" s="100">
        <v>0.93963461641895407</v>
      </c>
      <c r="BA29" s="199">
        <v>32906</v>
      </c>
      <c r="BB29" s="201">
        <v>0.58995643365544936</v>
      </c>
      <c r="BC29" s="202"/>
      <c r="BD29" s="203"/>
      <c r="BE29" s="199">
        <v>28754</v>
      </c>
      <c r="BF29" s="199">
        <v>26584</v>
      </c>
      <c r="BG29" s="201">
        <v>0.92453223899283576</v>
      </c>
      <c r="BH29" s="199">
        <v>17842</v>
      </c>
      <c r="BI29" s="201">
        <v>0.62050497322111708</v>
      </c>
      <c r="BJ29" s="189"/>
      <c r="BK29" s="4"/>
    </row>
    <row r="30" spans="1:63" s="27" customFormat="1" ht="15.95" customHeight="1" x14ac:dyDescent="0.2">
      <c r="A30" s="52"/>
      <c r="B30" s="4"/>
      <c r="C30" s="3" t="s">
        <v>161</v>
      </c>
      <c r="D30" s="76" t="s">
        <v>162</v>
      </c>
      <c r="E30" s="3">
        <v>27069</v>
      </c>
      <c r="F30" s="3">
        <v>29128</v>
      </c>
      <c r="G30" s="195"/>
      <c r="H30" s="77"/>
      <c r="I30" s="3">
        <v>0</v>
      </c>
      <c r="J30" s="3"/>
      <c r="K30" s="192">
        <v>0</v>
      </c>
      <c r="L30" s="78"/>
      <c r="M30" s="77"/>
      <c r="N30" s="3">
        <v>0</v>
      </c>
      <c r="O30" s="3"/>
      <c r="P30" s="192">
        <v>0</v>
      </c>
      <c r="Q30" s="78"/>
      <c r="R30" s="77"/>
      <c r="S30" s="3">
        <v>0</v>
      </c>
      <c r="T30" s="3"/>
      <c r="U30" s="192">
        <v>0</v>
      </c>
      <c r="V30" s="78"/>
      <c r="W30" s="77"/>
      <c r="X30" s="3">
        <v>31</v>
      </c>
      <c r="Y30" s="3"/>
      <c r="Z30" s="192">
        <v>1.0640000000000001E-3</v>
      </c>
      <c r="AA30" s="78"/>
      <c r="AB30" s="101"/>
      <c r="AC30" s="107">
        <v>220</v>
      </c>
      <c r="AD30" s="103"/>
      <c r="AE30" s="104">
        <v>8.1270000000000005E-3</v>
      </c>
      <c r="AF30" s="105"/>
      <c r="AG30" s="106"/>
      <c r="AH30" s="107">
        <v>30</v>
      </c>
      <c r="AI30" s="107"/>
      <c r="AJ30" s="104">
        <v>1.108E-3</v>
      </c>
      <c r="AK30" s="108"/>
      <c r="AL30" s="3"/>
      <c r="AM30" s="77"/>
      <c r="AN30" s="87">
        <v>10</v>
      </c>
      <c r="AO30" s="87"/>
      <c r="AP30" s="88">
        <v>0.90909090909090906</v>
      </c>
      <c r="AQ30" s="78"/>
      <c r="AR30" s="3"/>
      <c r="AS30" s="77"/>
      <c r="AT30" s="193">
        <v>385</v>
      </c>
      <c r="AU30" s="194"/>
      <c r="AV30" s="3"/>
      <c r="AW30" s="77"/>
      <c r="AX30" s="193">
        <v>9822</v>
      </c>
      <c r="AY30" s="193">
        <v>9070</v>
      </c>
      <c r="AZ30" s="89">
        <v>0.9234371818366931</v>
      </c>
      <c r="BA30" s="193">
        <v>8677</v>
      </c>
      <c r="BB30" s="195">
        <v>0.88342496436570961</v>
      </c>
      <c r="BC30" s="196"/>
      <c r="BD30" s="197"/>
      <c r="BE30" s="193">
        <v>5938</v>
      </c>
      <c r="BF30" s="193">
        <v>5380</v>
      </c>
      <c r="BG30" s="195">
        <v>0.90602896598181204</v>
      </c>
      <c r="BH30" s="193">
        <v>5427</v>
      </c>
      <c r="BI30" s="195">
        <v>0.91394408891882783</v>
      </c>
      <c r="BJ30" s="189"/>
      <c r="BK30" s="4"/>
    </row>
    <row r="31" spans="1:63" s="27" customFormat="1" ht="15.95" customHeight="1" x14ac:dyDescent="0.2">
      <c r="A31" s="49"/>
      <c r="B31" s="31"/>
      <c r="C31" s="31" t="s">
        <v>163</v>
      </c>
      <c r="D31" s="90" t="s">
        <v>164</v>
      </c>
      <c r="E31" s="31">
        <v>365134</v>
      </c>
      <c r="F31" s="31">
        <v>380023</v>
      </c>
      <c r="G31" s="31"/>
      <c r="H31" s="49"/>
      <c r="I31" s="31">
        <v>1</v>
      </c>
      <c r="J31" s="31"/>
      <c r="K31" s="204">
        <v>3.0000000000000001E-6</v>
      </c>
      <c r="L31" s="79"/>
      <c r="M31" s="49"/>
      <c r="N31" s="31">
        <v>0</v>
      </c>
      <c r="O31" s="31"/>
      <c r="P31" s="204">
        <v>0</v>
      </c>
      <c r="Q31" s="79"/>
      <c r="R31" s="49"/>
      <c r="S31" s="31">
        <v>15</v>
      </c>
      <c r="T31" s="31"/>
      <c r="U31" s="204">
        <v>3.8999999999999999E-5</v>
      </c>
      <c r="V31" s="79"/>
      <c r="W31" s="49"/>
      <c r="X31" s="31">
        <v>238</v>
      </c>
      <c r="Y31" s="31"/>
      <c r="Z31" s="204">
        <v>6.2600000000000004E-4</v>
      </c>
      <c r="AA31" s="79"/>
      <c r="AB31" s="91"/>
      <c r="AC31" s="96">
        <v>2206</v>
      </c>
      <c r="AD31" s="93"/>
      <c r="AE31" s="112">
        <v>6.0419999999999996E-3</v>
      </c>
      <c r="AF31" s="94"/>
      <c r="AG31" s="95"/>
      <c r="AH31" s="96">
        <v>1505</v>
      </c>
      <c r="AI31" s="96"/>
      <c r="AJ31" s="112">
        <v>4.1219999999999998E-3</v>
      </c>
      <c r="AK31" s="97"/>
      <c r="AL31" s="31"/>
      <c r="AM31" s="49"/>
      <c r="AN31" s="98">
        <v>128</v>
      </c>
      <c r="AO31" s="98"/>
      <c r="AP31" s="99">
        <v>0.8</v>
      </c>
      <c r="AQ31" s="79"/>
      <c r="AR31" s="4"/>
      <c r="AS31" s="52"/>
      <c r="AT31" s="199">
        <v>1155</v>
      </c>
      <c r="AU31" s="200"/>
      <c r="AV31" s="4"/>
      <c r="AW31" s="52"/>
      <c r="AX31" s="199">
        <v>112598</v>
      </c>
      <c r="AY31" s="199">
        <v>109388</v>
      </c>
      <c r="AZ31" s="100">
        <v>0.97149150073713564</v>
      </c>
      <c r="BA31" s="199">
        <v>87889</v>
      </c>
      <c r="BB31" s="201">
        <v>0.78055560489529119</v>
      </c>
      <c r="BC31" s="202"/>
      <c r="BD31" s="203"/>
      <c r="BE31" s="199">
        <v>57949</v>
      </c>
      <c r="BF31" s="199">
        <v>56577</v>
      </c>
      <c r="BG31" s="201">
        <v>0.97632400904243388</v>
      </c>
      <c r="BH31" s="199">
        <v>53490</v>
      </c>
      <c r="BI31" s="201">
        <v>0.92305302938791001</v>
      </c>
      <c r="BJ31" s="189"/>
      <c r="BK31" s="4"/>
    </row>
    <row r="32" spans="1:63" s="140" customFormat="1" ht="15.95" customHeight="1" x14ac:dyDescent="0.2">
      <c r="A32" s="119"/>
      <c r="B32" s="120"/>
      <c r="C32" s="120" t="s">
        <v>165</v>
      </c>
      <c r="D32" s="120"/>
      <c r="E32" s="121">
        <v>3075362</v>
      </c>
      <c r="F32" s="121">
        <v>3173727</v>
      </c>
      <c r="G32" s="122"/>
      <c r="H32" s="123"/>
      <c r="I32" s="121">
        <v>6</v>
      </c>
      <c r="J32" s="124"/>
      <c r="K32" s="125">
        <v>0</v>
      </c>
      <c r="L32" s="122"/>
      <c r="M32" s="123"/>
      <c r="N32" s="121">
        <v>5</v>
      </c>
      <c r="O32" s="124"/>
      <c r="P32" s="125">
        <v>0</v>
      </c>
      <c r="Q32" s="122"/>
      <c r="R32" s="123"/>
      <c r="S32" s="121">
        <v>545</v>
      </c>
      <c r="T32" s="124"/>
      <c r="U32" s="125">
        <v>2.0000000000000001E-4</v>
      </c>
      <c r="V32" s="122"/>
      <c r="W32" s="123"/>
      <c r="X32" s="121">
        <v>72219</v>
      </c>
      <c r="Y32" s="124"/>
      <c r="Z32" s="125">
        <v>2.2800000000000001E-2</v>
      </c>
      <c r="AA32" s="122"/>
      <c r="AB32" s="126"/>
      <c r="AC32" s="127">
        <v>39218</v>
      </c>
      <c r="AD32" s="128"/>
      <c r="AE32" s="129">
        <v>1.2800000000000001E-2</v>
      </c>
      <c r="AF32" s="130"/>
      <c r="AG32" s="126"/>
      <c r="AH32" s="127">
        <v>7596</v>
      </c>
      <c r="AI32" s="128"/>
      <c r="AJ32" s="129">
        <v>2.5000000000000001E-3</v>
      </c>
      <c r="AK32" s="130"/>
      <c r="AL32" s="131"/>
      <c r="AM32" s="123"/>
      <c r="AN32" s="132">
        <v>1746</v>
      </c>
      <c r="AO32" s="120"/>
      <c r="AP32" s="133">
        <v>0.81818181818181823</v>
      </c>
      <c r="AQ32" s="122"/>
      <c r="AR32" s="134"/>
      <c r="AS32" s="119"/>
      <c r="AT32" s="135">
        <v>141087</v>
      </c>
      <c r="AU32" s="136"/>
      <c r="AV32" s="134"/>
      <c r="AW32" s="119"/>
      <c r="AX32" s="135">
        <v>1166762</v>
      </c>
      <c r="AY32" s="135">
        <v>1060462</v>
      </c>
      <c r="AZ32" s="133">
        <v>0.90889315901614898</v>
      </c>
      <c r="BA32" s="135">
        <v>939717</v>
      </c>
      <c r="BB32" s="133">
        <v>0.80540590111779442</v>
      </c>
      <c r="BC32" s="137"/>
      <c r="BD32" s="138"/>
      <c r="BE32" s="135">
        <v>641453</v>
      </c>
      <c r="BF32" s="135">
        <v>596322</v>
      </c>
      <c r="BG32" s="133">
        <v>0.9296425459074944</v>
      </c>
      <c r="BH32" s="135">
        <v>558605</v>
      </c>
      <c r="BI32" s="133">
        <v>0.87084322623793164</v>
      </c>
      <c r="BJ32" s="139"/>
      <c r="BK32" s="134"/>
    </row>
    <row r="33" spans="3:63" x14ac:dyDescent="0.25">
      <c r="AL33" s="31"/>
      <c r="AM33" s="31"/>
      <c r="AN33" s="141"/>
      <c r="AO33" s="31"/>
      <c r="AP33" s="4"/>
      <c r="AQ33" s="31"/>
      <c r="AR33" s="4"/>
      <c r="AS33" s="31"/>
      <c r="AT33" s="142" t="s">
        <v>166</v>
      </c>
      <c r="AU33" s="31"/>
      <c r="AV33" s="27"/>
      <c r="AW33" s="27"/>
      <c r="AX33" s="27"/>
      <c r="AY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3:63" x14ac:dyDescent="0.25">
      <c r="C34" s="29" t="s">
        <v>167</v>
      </c>
      <c r="AL34" s="31"/>
      <c r="AM34" s="31"/>
      <c r="AN34" s="141"/>
      <c r="AO34" s="31"/>
      <c r="AP34" s="4"/>
      <c r="AQ34" s="31"/>
      <c r="AR34" s="4"/>
      <c r="AS34" s="31"/>
      <c r="AT34" s="142"/>
      <c r="AU34" s="31"/>
      <c r="AV34" s="27"/>
      <c r="AW34" s="27"/>
      <c r="AX34" s="27"/>
      <c r="AY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</sheetData>
  <mergeCells count="15">
    <mergeCell ref="AW1:BJ1"/>
    <mergeCell ref="AX2:BB3"/>
    <mergeCell ref="BE2:BI3"/>
    <mergeCell ref="B4:D4"/>
    <mergeCell ref="I4:K4"/>
    <mergeCell ref="N4:P4"/>
    <mergeCell ref="S4:U4"/>
    <mergeCell ref="X4:Z4"/>
    <mergeCell ref="AC4:AE4"/>
    <mergeCell ref="AH4:AJ4"/>
    <mergeCell ref="AN4:AP4"/>
    <mergeCell ref="AY4:AZ4"/>
    <mergeCell ref="BA4:BB4"/>
    <mergeCell ref="BF4:BG4"/>
    <mergeCell ref="BH4:BI4"/>
  </mergeCells>
  <conditionalFormatting sqref="P6:P31">
    <cfRule type="cellIs" dxfId="37" priority="13" stopIfTrue="1" operator="equal">
      <formula>0</formula>
    </cfRule>
  </conditionalFormatting>
  <conditionalFormatting sqref="T7:T31">
    <cfRule type="cellIs" dxfId="36" priority="27" operator="equal">
      <formula>0</formula>
    </cfRule>
  </conditionalFormatting>
  <conditionalFormatting sqref="G6:G31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{C72BEE8D-002B-4931-A2DD-D78D3421762A}</x14:id>
        </ext>
      </extLst>
    </cfRule>
  </conditionalFormatting>
  <conditionalFormatting sqref="I6:J31">
    <cfRule type="cellIs" dxfId="35" priority="26" operator="equal">
      <formula>0</formula>
    </cfRule>
  </conditionalFormatting>
  <conditionalFormatting sqref="K6:K31">
    <cfRule type="cellIs" dxfId="34" priority="24" stopIfTrue="1" operator="equal">
      <formula>0</formula>
    </cfRule>
  </conditionalFormatting>
  <conditionalFormatting sqref="K6:K31">
    <cfRule type="colorScale" priority="25">
      <colorScale>
        <cfvo type="min"/>
        <cfvo type="max"/>
        <color theme="7" tint="0.39997558519241921"/>
        <color theme="5"/>
      </colorScale>
    </cfRule>
  </conditionalFormatting>
  <conditionalFormatting sqref="T6 S7:S31">
    <cfRule type="cellIs" dxfId="33" priority="23" operator="equal">
      <formula>0</formula>
    </cfRule>
  </conditionalFormatting>
  <conditionalFormatting sqref="U6:U31">
    <cfRule type="cellIs" dxfId="32" priority="21" stopIfTrue="1" operator="equal">
      <formula>0</formula>
    </cfRule>
  </conditionalFormatting>
  <conditionalFormatting sqref="U6:U31">
    <cfRule type="colorScale" priority="22">
      <colorScale>
        <cfvo type="min"/>
        <cfvo type="max"/>
        <color theme="7" tint="0.39997558519241921"/>
        <color theme="5"/>
      </colorScale>
    </cfRule>
  </conditionalFormatting>
  <conditionalFormatting sqref="X7:Y31 Y6">
    <cfRule type="cellIs" dxfId="31" priority="20" operator="equal">
      <formula>0</formula>
    </cfRule>
  </conditionalFormatting>
  <conditionalFormatting sqref="Z6:Z31">
    <cfRule type="cellIs" dxfId="30" priority="18" stopIfTrue="1" operator="equal">
      <formula>0</formula>
    </cfRule>
  </conditionalFormatting>
  <conditionalFormatting sqref="Z6:Z31">
    <cfRule type="colorScale" priority="19">
      <colorScale>
        <cfvo type="min"/>
        <cfvo type="max"/>
        <color theme="7" tint="0.39997558519241921"/>
        <color theme="5"/>
      </colorScale>
    </cfRule>
  </conditionalFormatting>
  <conditionalFormatting sqref="O7:O31">
    <cfRule type="cellIs" dxfId="29" priority="17" operator="equal">
      <formula>0</formula>
    </cfRule>
  </conditionalFormatting>
  <conditionalFormatting sqref="O6">
    <cfRule type="cellIs" dxfId="28" priority="16" operator="equal">
      <formula>0</formula>
    </cfRule>
  </conditionalFormatting>
  <conditionalFormatting sqref="N7:N31">
    <cfRule type="cellIs" dxfId="27" priority="15" operator="equal">
      <formula>0</formula>
    </cfRule>
  </conditionalFormatting>
  <conditionalFormatting sqref="P6:P31">
    <cfRule type="colorScale" priority="14">
      <colorScale>
        <cfvo type="min"/>
        <cfvo type="max"/>
        <color theme="7" tint="0.39997558519241921"/>
        <color theme="5"/>
      </colorScale>
    </cfRule>
  </conditionalFormatting>
  <conditionalFormatting sqref="N6">
    <cfRule type="cellIs" dxfId="26" priority="12" operator="equal">
      <formula>0</formula>
    </cfRule>
  </conditionalFormatting>
  <conditionalFormatting sqref="S6">
    <cfRule type="cellIs" dxfId="25" priority="11" operator="equal">
      <formula>0</formula>
    </cfRule>
  </conditionalFormatting>
  <conditionalFormatting sqref="X6">
    <cfRule type="cellIs" dxfId="24" priority="10" operator="equal">
      <formula>0</formula>
    </cfRule>
  </conditionalFormatting>
  <conditionalFormatting sqref="AJ6:AJ31">
    <cfRule type="cellIs" dxfId="23" priority="8" stopIfTrue="1" operator="equal">
      <formula>0</formula>
    </cfRule>
    <cfRule type="colorScale" priority="9">
      <colorScale>
        <cfvo type="min"/>
        <cfvo type="max"/>
        <color rgb="FFFFD966"/>
        <color rgb="FFED7D31"/>
      </colorScale>
    </cfRule>
  </conditionalFormatting>
  <conditionalFormatting sqref="AE6:AE31">
    <cfRule type="cellIs" dxfId="22" priority="6" stopIfTrue="1" operator="equal">
      <formula>0</formula>
    </cfRule>
    <cfRule type="colorScale" priority="7">
      <colorScale>
        <cfvo type="min"/>
        <cfvo type="max"/>
        <color rgb="FFFFD966"/>
        <color rgb="FFED7D31"/>
      </colorScale>
    </cfRule>
  </conditionalFormatting>
  <conditionalFormatting sqref="AP6:AP31">
    <cfRule type="cellIs" dxfId="21" priority="3" stopIfTrue="1" operator="equal">
      <formula>1</formula>
    </cfRule>
    <cfRule type="dataBar" priority="4">
      <dataBar>
        <cfvo type="num" val="0"/>
        <cfvo type="percent" val="100"/>
        <color rgb="FF95C674"/>
      </dataBar>
      <extLst>
        <ext xmlns:x14="http://schemas.microsoft.com/office/spreadsheetml/2009/9/main" uri="{B025F937-C7B1-47D3-B67F-A62EFF666E3E}">
          <x14:id>{3C8659CE-ACBB-481E-BFB2-82F0D38393E9}</x14:id>
        </ext>
      </extLst>
    </cfRule>
    <cfRule type="cellIs" dxfId="20" priority="5" operator="greaterThan">
      <formula>0</formula>
    </cfRule>
  </conditionalFormatting>
  <conditionalFormatting sqref="AZ6:AZ31 BB6:BD31 BG6:BG31 BI6:BI31">
    <cfRule type="cellIs" dxfId="19" priority="1" stopIfTrue="1" operator="greaterThan">
      <formula>0.8</formula>
    </cfRule>
    <cfRule type="colorScale" priority="2">
      <colorScale>
        <cfvo type="num" val="0.4"/>
        <cfvo type="num" val="0.8"/>
        <color theme="5"/>
        <color theme="7" tint="0.59999389629810485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BEE8D-002B-4931-A2DD-D78D342176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G6:G31</xm:sqref>
        </x14:conditionalFormatting>
        <x14:conditionalFormatting xmlns:xm="http://schemas.microsoft.com/office/excel/2006/main">
          <x14:cfRule type="dataBar" id="{3C8659CE-ACBB-481E-BFB2-82F0D38393E9}">
            <x14:dataBar minLength="0" maxLength="100" border="1" gradient="0" direction="leftToRight" negativeBarBorderColorSameAsPositive="0">
              <x14:cfvo type="num">
                <xm:f>0</xm:f>
              </x14:cfvo>
              <x14:cfvo type="percent">
                <xm:f>100</xm:f>
              </x14:cfvo>
              <x14:borderColor rgb="FF95C674"/>
              <x14:negativeFillColor rgb="FFFF0000"/>
              <x14:negativeBorderColor rgb="FFFF0000"/>
              <x14:axisColor rgb="FF000000"/>
            </x14:dataBar>
          </x14:cfRule>
          <xm:sqref>AP6:AP31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Z1000"/>
  <sheetViews>
    <sheetView zoomScaleNormal="100" workbookViewId="0"/>
  </sheetViews>
  <sheetFormatPr baseColWidth="10" defaultColWidth="10.5" defaultRowHeight="15" x14ac:dyDescent="0.25"/>
  <cols>
    <col min="1" max="1" width="1.625" style="227" customWidth="1"/>
    <col min="2" max="3" width="6.625" style="29" bestFit="1" customWidth="1"/>
    <col min="4" max="4" width="16.625" style="29" customWidth="1"/>
    <col min="5" max="5" width="10.125" style="29" customWidth="1"/>
    <col min="6" max="6" width="8.375" style="29" customWidth="1"/>
    <col min="7" max="7" width="1" style="29" customWidth="1"/>
    <col min="8" max="8" width="11.375" style="29" customWidth="1"/>
    <col min="9" max="9" width="7.875" style="144" customWidth="1"/>
    <col min="10" max="10" width="1.625" style="227" customWidth="1"/>
    <col min="11" max="11" width="1.375" style="29" customWidth="1"/>
    <col min="12" max="12" width="9.375" style="29" customWidth="1"/>
    <col min="13" max="13" width="1.625" style="29" customWidth="1"/>
    <col min="14" max="14" width="9.375" style="29" customWidth="1"/>
    <col min="15" max="16" width="1.375" style="29" customWidth="1"/>
    <col min="17" max="17" width="9.375" style="29" customWidth="1"/>
    <col min="18" max="18" width="1.625" style="29" customWidth="1"/>
    <col min="19" max="19" width="9.375" style="29" customWidth="1"/>
    <col min="20" max="21" width="1.375" style="29" customWidth="1"/>
    <col min="22" max="22" width="8.625" style="29" customWidth="1"/>
    <col min="23" max="23" width="1.625" style="29" customWidth="1"/>
    <col min="24" max="24" width="8.625" style="29" customWidth="1"/>
    <col min="25" max="26" width="1.375" style="29" customWidth="1"/>
    <col min="27" max="27" width="9.375" style="29" customWidth="1"/>
    <col min="28" max="28" width="1.625" style="29" customWidth="1"/>
    <col min="29" max="29" width="9.375" style="29" customWidth="1"/>
    <col min="30" max="31" width="1.375" style="29" customWidth="1"/>
    <col min="32" max="32" width="9.375" style="29" customWidth="1"/>
    <col min="33" max="33" width="1.375" style="29" customWidth="1"/>
    <col min="34" max="34" width="9.375" style="29" customWidth="1"/>
    <col min="35" max="36" width="1.375" style="29" customWidth="1"/>
    <col min="37" max="37" width="9.375" style="29" customWidth="1"/>
    <col min="38" max="38" width="1.375" style="29" customWidth="1"/>
    <col min="39" max="39" width="9.375" style="29" customWidth="1"/>
    <col min="40" max="40" width="1.375" style="29" customWidth="1"/>
    <col min="41" max="41" width="10.5" style="226"/>
    <col min="42" max="43" width="1.5" style="227" customWidth="1"/>
    <col min="44" max="44" width="9.875" style="240" customWidth="1"/>
    <col min="45" max="45" width="1.5" style="227" customWidth="1"/>
    <col min="46" max="46" width="9.875" style="240" customWidth="1"/>
    <col min="47" max="50" width="1.5" style="227" customWidth="1"/>
    <col min="51" max="51" width="9.875" style="240" customWidth="1"/>
    <col min="52" max="52" width="1.5" style="227" customWidth="1"/>
    <col min="53" max="53" width="9.875" style="240" customWidth="1"/>
    <col min="54" max="55" width="1.5" style="227" customWidth="1"/>
    <col min="56" max="78" width="10.5" style="227"/>
    <col min="79" max="16384" width="10.5" style="29"/>
  </cols>
  <sheetData>
    <row r="1" spans="1:78" ht="19.5" thickBot="1" x14ac:dyDescent="0.35">
      <c r="B1" s="30" t="s">
        <v>3836</v>
      </c>
      <c r="E1" s="258" t="s">
        <v>168</v>
      </c>
      <c r="F1" s="258"/>
      <c r="G1" s="258"/>
      <c r="H1" s="258"/>
      <c r="J1" s="258" t="s">
        <v>169</v>
      </c>
      <c r="K1" s="258"/>
      <c r="L1" s="258"/>
      <c r="M1" s="258"/>
      <c r="N1" s="258"/>
      <c r="O1" s="258"/>
      <c r="P1" s="258"/>
      <c r="Q1" s="258"/>
      <c r="R1" s="258"/>
      <c r="S1" s="258"/>
      <c r="T1" s="145"/>
      <c r="U1" s="145"/>
      <c r="V1" s="259" t="s">
        <v>170</v>
      </c>
      <c r="W1" s="259"/>
      <c r="X1" s="259"/>
      <c r="Y1" s="259"/>
      <c r="Z1" s="259"/>
      <c r="AA1" s="259"/>
      <c r="AB1" s="259"/>
      <c r="AC1" s="259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29"/>
      <c r="AP1" s="260" t="s">
        <v>171</v>
      </c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</row>
    <row r="2" spans="1:78" ht="15.75" thickTop="1" x14ac:dyDescent="0.25">
      <c r="G2" s="146"/>
      <c r="H2" s="146"/>
      <c r="I2" s="147"/>
      <c r="AE2" s="65"/>
      <c r="AF2" s="146"/>
      <c r="AG2" s="146"/>
      <c r="AH2" s="146"/>
      <c r="AI2" s="65"/>
      <c r="AJ2" s="65"/>
      <c r="AK2" s="146"/>
      <c r="AL2" s="146"/>
      <c r="AM2" s="146"/>
      <c r="AN2" s="65"/>
      <c r="AO2" s="29"/>
      <c r="AP2" s="261" t="s">
        <v>98</v>
      </c>
      <c r="AQ2" s="261"/>
      <c r="AR2" s="261"/>
      <c r="AS2" s="261"/>
      <c r="AT2" s="261"/>
      <c r="AU2" s="261"/>
      <c r="AV2" s="261"/>
      <c r="AW2" s="261" t="s">
        <v>99</v>
      </c>
      <c r="AX2" s="261"/>
      <c r="AY2" s="261"/>
      <c r="AZ2" s="261"/>
      <c r="BA2" s="261"/>
      <c r="BB2" s="261"/>
      <c r="BC2" s="261"/>
    </row>
    <row r="3" spans="1:78" ht="7.5" customHeight="1" x14ac:dyDescent="0.25">
      <c r="A3" s="228"/>
      <c r="B3" s="37"/>
      <c r="C3" s="37"/>
      <c r="D3" s="37"/>
      <c r="E3" s="37"/>
      <c r="F3" s="37"/>
      <c r="G3" s="37"/>
      <c r="H3" s="37"/>
      <c r="I3" s="148"/>
      <c r="J3" s="242"/>
      <c r="K3" s="38"/>
      <c r="L3" s="37"/>
      <c r="M3" s="37"/>
      <c r="N3" s="37"/>
      <c r="O3" s="39"/>
      <c r="P3" s="38"/>
      <c r="Q3" s="37"/>
      <c r="R3" s="37"/>
      <c r="S3" s="37"/>
      <c r="T3" s="39"/>
      <c r="U3" s="38"/>
      <c r="V3" s="37"/>
      <c r="W3" s="37"/>
      <c r="X3" s="37"/>
      <c r="Y3" s="39"/>
      <c r="Z3" s="38"/>
      <c r="AA3" s="37"/>
      <c r="AB3" s="37"/>
      <c r="AC3" s="37"/>
      <c r="AD3" s="39"/>
      <c r="AE3" s="38"/>
      <c r="AF3" s="37"/>
      <c r="AG3" s="37"/>
      <c r="AH3" s="37"/>
      <c r="AI3" s="39"/>
      <c r="AJ3" s="38"/>
      <c r="AK3" s="37"/>
      <c r="AL3" s="37"/>
      <c r="AM3" s="37"/>
      <c r="AN3" s="39"/>
      <c r="AO3" s="149"/>
      <c r="AP3" s="231"/>
      <c r="AQ3" s="231"/>
      <c r="AR3" s="237"/>
      <c r="AS3" s="231"/>
      <c r="AT3" s="237"/>
      <c r="AU3" s="231"/>
      <c r="AV3" s="231"/>
      <c r="AW3" s="231"/>
      <c r="AX3" s="231"/>
      <c r="AY3" s="237"/>
      <c r="AZ3" s="231"/>
      <c r="BA3" s="237"/>
      <c r="BB3" s="231"/>
      <c r="BC3" s="231"/>
    </row>
    <row r="4" spans="1:78" ht="33.75" customHeight="1" x14ac:dyDescent="0.25">
      <c r="A4" s="229"/>
      <c r="B4" s="50" t="s">
        <v>24</v>
      </c>
      <c r="C4" s="50" t="s">
        <v>172</v>
      </c>
      <c r="D4" s="50" t="s">
        <v>173</v>
      </c>
      <c r="E4" s="50" t="s">
        <v>174</v>
      </c>
      <c r="F4" s="50" t="s">
        <v>175</v>
      </c>
      <c r="G4" s="50"/>
      <c r="H4" s="50" t="s">
        <v>176</v>
      </c>
      <c r="I4" s="150" t="s">
        <v>177</v>
      </c>
      <c r="J4" s="243"/>
      <c r="K4" s="151"/>
      <c r="L4" s="255" t="s">
        <v>102</v>
      </c>
      <c r="M4" s="255"/>
      <c r="N4" s="255"/>
      <c r="O4" s="53"/>
      <c r="P4" s="52"/>
      <c r="Q4" s="255" t="s">
        <v>103</v>
      </c>
      <c r="R4" s="255"/>
      <c r="S4" s="255"/>
      <c r="T4" s="53"/>
      <c r="U4" s="52"/>
      <c r="V4" s="255" t="s">
        <v>178</v>
      </c>
      <c r="W4" s="255"/>
      <c r="X4" s="255"/>
      <c r="Y4" s="53"/>
      <c r="Z4" s="52"/>
      <c r="AA4" s="255" t="s">
        <v>105</v>
      </c>
      <c r="AB4" s="255"/>
      <c r="AC4" s="255"/>
      <c r="AD4" s="53"/>
      <c r="AE4" s="52"/>
      <c r="AF4" s="255" t="s">
        <v>106</v>
      </c>
      <c r="AG4" s="255"/>
      <c r="AH4" s="255"/>
      <c r="AI4" s="53"/>
      <c r="AJ4" s="52"/>
      <c r="AK4" s="255" t="s">
        <v>179</v>
      </c>
      <c r="AL4" s="255"/>
      <c r="AM4" s="255"/>
      <c r="AN4" s="53"/>
      <c r="AO4" s="152" t="s">
        <v>180</v>
      </c>
      <c r="AP4" s="232" t="s">
        <v>181</v>
      </c>
      <c r="AQ4" s="232" t="s">
        <v>111</v>
      </c>
      <c r="AR4" s="238" t="s">
        <v>182</v>
      </c>
      <c r="AS4" s="233" t="s">
        <v>112</v>
      </c>
      <c r="AT4" s="241" t="s">
        <v>183</v>
      </c>
      <c r="AU4" s="233" t="s">
        <v>184</v>
      </c>
      <c r="AV4" s="233" t="s">
        <v>185</v>
      </c>
      <c r="AW4" s="232" t="s">
        <v>181</v>
      </c>
      <c r="AX4" s="232" t="s">
        <v>111</v>
      </c>
      <c r="AY4" s="238" t="s">
        <v>182</v>
      </c>
      <c r="AZ4" s="233" t="s">
        <v>112</v>
      </c>
      <c r="BA4" s="241" t="s">
        <v>183</v>
      </c>
      <c r="BB4" s="233" t="s">
        <v>184</v>
      </c>
      <c r="BC4" s="233" t="s">
        <v>185</v>
      </c>
      <c r="BF4" s="227" t="s">
        <v>3835</v>
      </c>
    </row>
    <row r="5" spans="1:78" s="156" customFormat="1" ht="10.5" customHeight="1" x14ac:dyDescent="0.25">
      <c r="A5" s="229"/>
      <c r="B5" s="51"/>
      <c r="C5" s="51"/>
      <c r="D5" s="51"/>
      <c r="E5" s="51"/>
      <c r="F5" s="51"/>
      <c r="G5" s="153"/>
      <c r="H5" s="153"/>
      <c r="I5" s="144"/>
      <c r="J5" s="244"/>
      <c r="K5" s="49"/>
      <c r="L5" s="154"/>
      <c r="M5" s="154"/>
      <c r="N5" s="154"/>
      <c r="O5" s="53"/>
      <c r="P5" s="49"/>
      <c r="Q5" s="154"/>
      <c r="R5" s="154"/>
      <c r="S5" s="154"/>
      <c r="T5" s="53"/>
      <c r="U5" s="49"/>
      <c r="V5" s="154"/>
      <c r="W5" s="154"/>
      <c r="X5" s="154"/>
      <c r="Y5" s="53"/>
      <c r="Z5" s="49"/>
      <c r="AA5" s="154"/>
      <c r="AB5" s="154"/>
      <c r="AC5" s="154"/>
      <c r="AD5" s="53"/>
      <c r="AE5" s="67"/>
      <c r="AF5" s="68"/>
      <c r="AG5" s="68"/>
      <c r="AH5" s="69"/>
      <c r="AI5" s="53"/>
      <c r="AJ5" s="67"/>
      <c r="AK5" s="68"/>
      <c r="AL5" s="68"/>
      <c r="AM5" s="69"/>
      <c r="AN5" s="53"/>
      <c r="AO5" s="155"/>
      <c r="AP5" s="231"/>
      <c r="AQ5" s="231"/>
      <c r="AR5" s="237"/>
      <c r="AS5" s="231"/>
      <c r="AT5" s="237"/>
      <c r="AU5" s="231"/>
      <c r="AV5" s="231"/>
      <c r="AW5" s="231"/>
      <c r="AX5" s="231"/>
      <c r="AY5" s="237"/>
      <c r="AZ5" s="231"/>
      <c r="BA5" s="237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</row>
    <row r="6" spans="1:78" x14ac:dyDescent="0.25">
      <c r="A6" s="230">
        <v>1</v>
      </c>
      <c r="B6" s="215" t="s">
        <v>138</v>
      </c>
      <c r="C6" s="215">
        <v>6404</v>
      </c>
      <c r="D6" s="215" t="s">
        <v>186</v>
      </c>
      <c r="E6" s="215">
        <v>1752</v>
      </c>
      <c r="F6" s="215">
        <v>1804</v>
      </c>
      <c r="G6" s="215"/>
      <c r="H6" s="224" t="str">
        <f>HYPERLINK("https://map.geo.admin.ch/?zoom=7&amp;E=554300&amp;N=200000&amp;layers=ch.kantone.cadastralwebmap-farbe,ch.swisstopo.amtliches-strassenverzeichnis,ch.bfs.gebaeude_wohnungs_register,KML||https://tinyurl.com/yy7ya4g9/NE/6404_bdg_erw.kml","KML building")</f>
        <v>KML building</v>
      </c>
      <c r="I6" s="158">
        <v>12</v>
      </c>
      <c r="J6" s="245" t="s">
        <v>638</v>
      </c>
      <c r="K6" s="64">
        <v>6.8493150684931503E-3</v>
      </c>
      <c r="L6" s="65">
        <v>0</v>
      </c>
      <c r="M6" s="65"/>
      <c r="N6" s="204">
        <v>0</v>
      </c>
      <c r="O6" s="159"/>
      <c r="P6" s="64"/>
      <c r="Q6" s="65">
        <v>0</v>
      </c>
      <c r="R6" s="65"/>
      <c r="S6" s="204">
        <v>0</v>
      </c>
      <c r="T6" s="159"/>
      <c r="U6" s="64"/>
      <c r="V6" s="65">
        <v>0</v>
      </c>
      <c r="W6" s="65"/>
      <c r="X6" s="204">
        <v>0</v>
      </c>
      <c r="Y6" s="159"/>
      <c r="Z6" s="64"/>
      <c r="AA6" s="65">
        <v>2</v>
      </c>
      <c r="AB6" s="65"/>
      <c r="AC6" s="204">
        <v>1.1000000000000001E-3</v>
      </c>
      <c r="AD6" s="159"/>
      <c r="AE6" s="64"/>
      <c r="AF6" s="65">
        <v>59</v>
      </c>
      <c r="AG6" s="65"/>
      <c r="AH6" s="204">
        <v>3.3700000000000001E-2</v>
      </c>
      <c r="AI6" s="159"/>
      <c r="AJ6" s="64"/>
      <c r="AK6" s="65">
        <v>2</v>
      </c>
      <c r="AL6" s="65"/>
      <c r="AM6" s="204">
        <v>1.1000000000000001E-3</v>
      </c>
      <c r="AN6" s="159"/>
      <c r="AO6" s="225">
        <v>3.5899999999999994E-2</v>
      </c>
      <c r="AP6" s="227">
        <v>723</v>
      </c>
      <c r="AQ6" s="227">
        <v>702</v>
      </c>
      <c r="AR6" s="239">
        <v>0.97099999999999997</v>
      </c>
      <c r="AS6" s="227">
        <v>434</v>
      </c>
      <c r="AT6" s="239">
        <v>0.6</v>
      </c>
      <c r="AU6" s="227">
        <v>416</v>
      </c>
      <c r="AV6" s="236">
        <v>0.57499999999999996</v>
      </c>
      <c r="AW6" s="227">
        <v>316</v>
      </c>
      <c r="AX6" s="227">
        <v>296</v>
      </c>
      <c r="AY6" s="239">
        <v>0.93700000000000006</v>
      </c>
      <c r="AZ6" s="227">
        <v>254</v>
      </c>
      <c r="BA6" s="239">
        <v>0.80400000000000005</v>
      </c>
      <c r="BB6" s="227">
        <v>236</v>
      </c>
      <c r="BC6" s="236">
        <v>0.747</v>
      </c>
    </row>
    <row r="7" spans="1:78" x14ac:dyDescent="0.25">
      <c r="A7" s="230">
        <v>1</v>
      </c>
      <c r="B7" s="215" t="s">
        <v>138</v>
      </c>
      <c r="C7" s="215">
        <v>6408</v>
      </c>
      <c r="D7" s="215" t="s">
        <v>187</v>
      </c>
      <c r="E7" s="215">
        <v>1585</v>
      </c>
      <c r="F7" s="215">
        <v>1608</v>
      </c>
      <c r="G7" s="215"/>
      <c r="H7" s="224" t="str">
        <f>HYPERLINK("https://map.geo.admin.ch/?zoom=7&amp;E=554900&amp;N=199200&amp;layers=ch.kantone.cadastralwebmap-farbe,ch.swisstopo.amtliches-strassenverzeichnis,ch.bfs.gebaeude_wohnungs_register,KML||https://tinyurl.com/yy7ya4g9/NE/6408_bdg_erw.kml","KML building")</f>
        <v>KML building</v>
      </c>
      <c r="I7" s="158">
        <v>8</v>
      </c>
      <c r="J7" s="246" t="s">
        <v>639</v>
      </c>
      <c r="K7" s="64">
        <v>5.0473186119873821E-3</v>
      </c>
      <c r="L7" s="65">
        <v>0</v>
      </c>
      <c r="M7" s="65"/>
      <c r="N7" s="204">
        <v>0</v>
      </c>
      <c r="O7" s="159"/>
      <c r="P7" s="64"/>
      <c r="Q7" s="65">
        <v>0</v>
      </c>
      <c r="R7" s="65"/>
      <c r="S7" s="204">
        <v>0</v>
      </c>
      <c r="T7" s="159"/>
      <c r="U7" s="64"/>
      <c r="V7" s="65">
        <v>0</v>
      </c>
      <c r="W7" s="65"/>
      <c r="X7" s="204">
        <v>0</v>
      </c>
      <c r="Y7" s="159"/>
      <c r="Z7" s="64"/>
      <c r="AA7" s="65">
        <v>0</v>
      </c>
      <c r="AB7" s="65"/>
      <c r="AC7" s="204">
        <v>0</v>
      </c>
      <c r="AD7" s="159"/>
      <c r="AE7" s="64"/>
      <c r="AF7" s="65">
        <v>44</v>
      </c>
      <c r="AG7" s="65"/>
      <c r="AH7" s="204">
        <v>2.7799999999999998E-2</v>
      </c>
      <c r="AI7" s="159"/>
      <c r="AJ7" s="64"/>
      <c r="AK7" s="65">
        <v>1</v>
      </c>
      <c r="AL7" s="65"/>
      <c r="AM7" s="204">
        <v>5.9999999999999995E-4</v>
      </c>
      <c r="AN7" s="159"/>
      <c r="AO7" s="225">
        <v>2.8399999999999998E-2</v>
      </c>
      <c r="AP7" s="227">
        <v>551</v>
      </c>
      <c r="AQ7" s="227">
        <v>515</v>
      </c>
      <c r="AR7" s="239">
        <v>0.93500000000000005</v>
      </c>
      <c r="AS7" s="227">
        <v>383</v>
      </c>
      <c r="AT7" s="239">
        <v>0.69499999999999995</v>
      </c>
      <c r="AU7" s="227">
        <v>351</v>
      </c>
      <c r="AV7" s="236">
        <v>0.63700000000000001</v>
      </c>
      <c r="AW7" s="227">
        <v>260</v>
      </c>
      <c r="AX7" s="227">
        <v>224</v>
      </c>
      <c r="AY7" s="239">
        <v>0.86199999999999999</v>
      </c>
      <c r="AZ7" s="227">
        <v>201</v>
      </c>
      <c r="BA7" s="239">
        <v>0.77300000000000002</v>
      </c>
      <c r="BB7" s="227">
        <v>169</v>
      </c>
      <c r="BC7" s="236">
        <v>0.65</v>
      </c>
    </row>
    <row r="8" spans="1:78" x14ac:dyDescent="0.25">
      <c r="A8" s="230">
        <v>2</v>
      </c>
      <c r="B8" s="215" t="s">
        <v>138</v>
      </c>
      <c r="C8" s="215">
        <v>6413</v>
      </c>
      <c r="D8" s="215" t="s">
        <v>188</v>
      </c>
      <c r="E8" s="215">
        <v>1137</v>
      </c>
      <c r="F8" s="215">
        <v>1143</v>
      </c>
      <c r="G8" s="215"/>
      <c r="H8" s="224" t="str">
        <f>HYPERLINK("https://map.geo.admin.ch/?zoom=7&amp;E=552200&amp;N=203200&amp;layers=ch.kantone.cadastralwebmap-farbe,ch.swisstopo.amtliches-strassenverzeichnis,ch.bfs.gebaeude_wohnungs_register,KML||https://tinyurl.com/yy7ya4g9/NE/6413_bdg_erw.kml","KML building")</f>
        <v>KML building</v>
      </c>
      <c r="I8" s="158">
        <v>7</v>
      </c>
      <c r="J8" s="246" t="s">
        <v>640</v>
      </c>
      <c r="K8" s="64">
        <v>6.156552330694811E-3</v>
      </c>
      <c r="L8" s="65">
        <v>0</v>
      </c>
      <c r="M8" s="65"/>
      <c r="N8" s="204">
        <v>0</v>
      </c>
      <c r="O8" s="159"/>
      <c r="P8" s="64"/>
      <c r="Q8" s="65">
        <v>0</v>
      </c>
      <c r="R8" s="65"/>
      <c r="S8" s="204">
        <v>0</v>
      </c>
      <c r="T8" s="159"/>
      <c r="U8" s="64"/>
      <c r="V8" s="65">
        <v>0</v>
      </c>
      <c r="W8" s="65"/>
      <c r="X8" s="204">
        <v>0</v>
      </c>
      <c r="Y8" s="159"/>
      <c r="Z8" s="64"/>
      <c r="AA8" s="65">
        <v>0</v>
      </c>
      <c r="AB8" s="65"/>
      <c r="AC8" s="204">
        <v>0</v>
      </c>
      <c r="AD8" s="159"/>
      <c r="AE8" s="64"/>
      <c r="AF8" s="65">
        <v>14</v>
      </c>
      <c r="AG8" s="65"/>
      <c r="AH8" s="204">
        <v>1.23E-2</v>
      </c>
      <c r="AI8" s="159"/>
      <c r="AJ8" s="64"/>
      <c r="AK8" s="65">
        <v>2</v>
      </c>
      <c r="AL8" s="65"/>
      <c r="AM8" s="204">
        <v>1.8E-3</v>
      </c>
      <c r="AN8" s="159"/>
      <c r="AO8" s="225">
        <v>1.41E-2</v>
      </c>
      <c r="AP8" s="227">
        <v>480</v>
      </c>
      <c r="AQ8" s="227">
        <v>471</v>
      </c>
      <c r="AR8" s="239">
        <v>0.98099999999999998</v>
      </c>
      <c r="AS8" s="227">
        <v>215</v>
      </c>
      <c r="AT8" s="239">
        <v>0.44800000000000001</v>
      </c>
      <c r="AU8" s="227">
        <v>207</v>
      </c>
      <c r="AV8" s="236">
        <v>0.43099999999999999</v>
      </c>
      <c r="AW8" s="227">
        <v>180</v>
      </c>
      <c r="AX8" s="227">
        <v>172</v>
      </c>
      <c r="AY8" s="239">
        <v>0.95599999999999996</v>
      </c>
      <c r="AZ8" s="227">
        <v>122</v>
      </c>
      <c r="BA8" s="239">
        <v>0.67800000000000005</v>
      </c>
      <c r="BB8" s="227">
        <v>114</v>
      </c>
      <c r="BC8" s="236">
        <v>0.63300000000000001</v>
      </c>
    </row>
    <row r="9" spans="1:78" x14ac:dyDescent="0.25">
      <c r="A9" s="230">
        <v>1</v>
      </c>
      <c r="B9" s="215" t="s">
        <v>138</v>
      </c>
      <c r="C9" s="215">
        <v>6416</v>
      </c>
      <c r="D9" s="215" t="s">
        <v>189</v>
      </c>
      <c r="E9" s="215">
        <v>3354</v>
      </c>
      <c r="F9" s="215">
        <v>3399</v>
      </c>
      <c r="G9" s="215"/>
      <c r="H9" s="224" t="str">
        <f>HYPERLINK("https://map.geo.admin.ch/?zoom=7&amp;E=556000&amp;N=201800&amp;layers=ch.kantone.cadastralwebmap-farbe,ch.swisstopo.amtliches-strassenverzeichnis,ch.bfs.gebaeude_wohnungs_register,KML||https://tinyurl.com/yy7ya4g9/NE/6416_bdg_erw.kml","KML building")</f>
        <v>KML building</v>
      </c>
      <c r="I9" s="158">
        <v>24</v>
      </c>
      <c r="J9" s="246" t="s">
        <v>641</v>
      </c>
      <c r="K9" s="64">
        <v>7.1556350626118068E-3</v>
      </c>
      <c r="L9" s="65">
        <v>0</v>
      </c>
      <c r="M9" s="65"/>
      <c r="N9" s="204">
        <v>0</v>
      </c>
      <c r="O9" s="159"/>
      <c r="P9" s="64"/>
      <c r="Q9" s="65">
        <v>0</v>
      </c>
      <c r="R9" s="65"/>
      <c r="S9" s="204">
        <v>0</v>
      </c>
      <c r="T9" s="159"/>
      <c r="U9" s="64"/>
      <c r="V9" s="65">
        <v>0</v>
      </c>
      <c r="W9" s="65"/>
      <c r="X9" s="204">
        <v>0</v>
      </c>
      <c r="Y9" s="159"/>
      <c r="Z9" s="64"/>
      <c r="AA9" s="65">
        <v>2</v>
      </c>
      <c r="AB9" s="65"/>
      <c r="AC9" s="204">
        <v>5.9999999999999995E-4</v>
      </c>
      <c r="AD9" s="160"/>
      <c r="AE9" s="64"/>
      <c r="AF9" s="65">
        <v>34</v>
      </c>
      <c r="AG9" s="65"/>
      <c r="AH9" s="204">
        <v>1.01E-2</v>
      </c>
      <c r="AI9" s="160"/>
      <c r="AJ9" s="64"/>
      <c r="AK9" s="65">
        <v>2</v>
      </c>
      <c r="AL9" s="65"/>
      <c r="AM9" s="204">
        <v>5.9999999999999995E-4</v>
      </c>
      <c r="AN9" s="160"/>
      <c r="AO9" s="225">
        <v>1.1299999999999999E-2</v>
      </c>
      <c r="AP9" s="227">
        <v>1205</v>
      </c>
      <c r="AQ9" s="227">
        <v>1161</v>
      </c>
      <c r="AR9" s="239">
        <v>0.96299999999999997</v>
      </c>
      <c r="AS9" s="227">
        <v>679</v>
      </c>
      <c r="AT9" s="239">
        <v>0.56299999999999994</v>
      </c>
      <c r="AU9" s="227">
        <v>637</v>
      </c>
      <c r="AV9" s="236">
        <v>0.52900000000000003</v>
      </c>
      <c r="AW9" s="227">
        <v>421</v>
      </c>
      <c r="AX9" s="227">
        <v>380</v>
      </c>
      <c r="AY9" s="239">
        <v>0.90300000000000002</v>
      </c>
      <c r="AZ9" s="227">
        <v>301</v>
      </c>
      <c r="BA9" s="239">
        <v>0.71499999999999997</v>
      </c>
      <c r="BB9" s="227">
        <v>262</v>
      </c>
      <c r="BC9" s="236">
        <v>0.622</v>
      </c>
    </row>
    <row r="10" spans="1:78" x14ac:dyDescent="0.25">
      <c r="A10" s="230">
        <v>1</v>
      </c>
      <c r="B10" s="215" t="s">
        <v>138</v>
      </c>
      <c r="C10" s="215">
        <v>6417</v>
      </c>
      <c r="D10" s="215" t="s">
        <v>190</v>
      </c>
      <c r="E10" s="215">
        <v>4595</v>
      </c>
      <c r="F10" s="215">
        <v>4708</v>
      </c>
      <c r="G10" s="215"/>
      <c r="H10" s="224" t="str">
        <f>HYPERLINK("https://map.geo.admin.ch/?zoom=7&amp;E=552500&amp;N=197900&amp;layers=ch.kantone.cadastralwebmap-farbe,ch.swisstopo.amtliches-strassenverzeichnis,ch.bfs.gebaeude_wohnungs_register,KML||https://tinyurl.com/yy7ya4g9/NE/6417_bdg_erw.kml","KML building")</f>
        <v>KML building</v>
      </c>
      <c r="I10" s="158">
        <v>25</v>
      </c>
      <c r="J10" s="245" t="s">
        <v>642</v>
      </c>
      <c r="K10" s="64">
        <v>5.4406964091403701E-3</v>
      </c>
      <c r="L10" s="65">
        <v>0</v>
      </c>
      <c r="M10" s="65"/>
      <c r="N10" s="204">
        <v>0</v>
      </c>
      <c r="O10" s="159"/>
      <c r="P10" s="64"/>
      <c r="Q10" s="65">
        <v>0</v>
      </c>
      <c r="R10" s="65"/>
      <c r="S10" s="204">
        <v>0</v>
      </c>
      <c r="T10" s="159"/>
      <c r="U10" s="64"/>
      <c r="V10" s="65">
        <v>0</v>
      </c>
      <c r="W10" s="65"/>
      <c r="X10" s="204">
        <v>0</v>
      </c>
      <c r="Y10" s="159"/>
      <c r="Z10" s="64"/>
      <c r="AA10" s="65">
        <v>0</v>
      </c>
      <c r="AB10" s="65"/>
      <c r="AC10" s="204">
        <v>0</v>
      </c>
      <c r="AD10" s="159"/>
      <c r="AE10" s="64"/>
      <c r="AF10" s="65">
        <v>27</v>
      </c>
      <c r="AG10" s="65"/>
      <c r="AH10" s="204">
        <v>5.8999999999999999E-3</v>
      </c>
      <c r="AI10" s="159"/>
      <c r="AJ10" s="64"/>
      <c r="AK10" s="65">
        <v>1</v>
      </c>
      <c r="AL10" s="65"/>
      <c r="AM10" s="204">
        <v>2.0000000000000001E-4</v>
      </c>
      <c r="AN10" s="159"/>
      <c r="AO10" s="225">
        <v>6.0999999999999995E-3</v>
      </c>
      <c r="AP10" s="227">
        <v>1804</v>
      </c>
      <c r="AQ10" s="227">
        <v>1749</v>
      </c>
      <c r="AR10" s="239">
        <v>0.97</v>
      </c>
      <c r="AS10" s="227">
        <v>1025</v>
      </c>
      <c r="AT10" s="239">
        <v>0.56799999999999995</v>
      </c>
      <c r="AU10" s="227">
        <v>976</v>
      </c>
      <c r="AV10" s="236">
        <v>0.54100000000000004</v>
      </c>
      <c r="AW10" s="227">
        <v>689</v>
      </c>
      <c r="AX10" s="227">
        <v>636</v>
      </c>
      <c r="AY10" s="239">
        <v>0.92300000000000004</v>
      </c>
      <c r="AZ10" s="227">
        <v>522</v>
      </c>
      <c r="BA10" s="239">
        <v>0.75800000000000001</v>
      </c>
      <c r="BB10" s="227">
        <v>475</v>
      </c>
      <c r="BC10" s="236">
        <v>0.68899999999999995</v>
      </c>
    </row>
    <row r="11" spans="1:78" x14ac:dyDescent="0.25">
      <c r="A11" s="230">
        <v>1</v>
      </c>
      <c r="B11" s="215" t="s">
        <v>138</v>
      </c>
      <c r="C11" s="215">
        <v>6421</v>
      </c>
      <c r="D11" s="215" t="s">
        <v>191</v>
      </c>
      <c r="E11" s="215">
        <v>8565</v>
      </c>
      <c r="F11" s="215">
        <v>8838</v>
      </c>
      <c r="G11" s="215"/>
      <c r="H11" s="224" t="str">
        <f>HYPERLINK("https://map.geo.admin.ch/?zoom=7&amp;E=553400&amp;N=216900&amp;layers=ch.kantone.cadastralwebmap-farbe,ch.swisstopo.amtliches-strassenverzeichnis,ch.bfs.gebaeude_wohnungs_register,KML||https://tinyurl.com/yy7ya4g9/NE/6421_bdg_erw.kml","KML building")</f>
        <v>KML building</v>
      </c>
      <c r="I11" s="158">
        <v>51</v>
      </c>
      <c r="J11" s="245" t="s">
        <v>643</v>
      </c>
      <c r="K11" s="64">
        <v>5.9544658493870407E-3</v>
      </c>
      <c r="L11" s="65">
        <v>0</v>
      </c>
      <c r="M11" s="65"/>
      <c r="N11" s="204">
        <v>0</v>
      </c>
      <c r="O11" s="159"/>
      <c r="P11" s="64"/>
      <c r="Q11" s="65">
        <v>0</v>
      </c>
      <c r="R11" s="65"/>
      <c r="S11" s="204">
        <v>0</v>
      </c>
      <c r="T11" s="159"/>
      <c r="U11" s="64"/>
      <c r="V11" s="65">
        <v>0</v>
      </c>
      <c r="W11" s="65"/>
      <c r="X11" s="204">
        <v>0</v>
      </c>
      <c r="Y11" s="159"/>
      <c r="Z11" s="64"/>
      <c r="AA11" s="65">
        <v>0</v>
      </c>
      <c r="AB11" s="65"/>
      <c r="AC11" s="204">
        <v>0</v>
      </c>
      <c r="AD11" s="159"/>
      <c r="AE11" s="64"/>
      <c r="AF11" s="65">
        <v>36</v>
      </c>
      <c r="AG11" s="65"/>
      <c r="AH11" s="204">
        <v>4.1999999999999997E-3</v>
      </c>
      <c r="AI11" s="159"/>
      <c r="AJ11" s="64"/>
      <c r="AK11" s="65">
        <v>8</v>
      </c>
      <c r="AL11" s="65"/>
      <c r="AM11" s="204">
        <v>8.9999999999999998E-4</v>
      </c>
      <c r="AN11" s="159"/>
      <c r="AO11" s="225">
        <v>5.0999999999999995E-3</v>
      </c>
      <c r="AP11" s="227">
        <v>3435</v>
      </c>
      <c r="AQ11" s="227">
        <v>3167</v>
      </c>
      <c r="AR11" s="239">
        <v>0.92200000000000004</v>
      </c>
      <c r="AS11" s="227">
        <v>2185</v>
      </c>
      <c r="AT11" s="239">
        <v>0.63600000000000001</v>
      </c>
      <c r="AU11" s="227">
        <v>1951</v>
      </c>
      <c r="AV11" s="236">
        <v>0.56799999999999995</v>
      </c>
      <c r="AW11" s="227">
        <v>1904</v>
      </c>
      <c r="AX11" s="227">
        <v>1639</v>
      </c>
      <c r="AY11" s="239">
        <v>0.86099999999999999</v>
      </c>
      <c r="AZ11" s="227">
        <v>1525</v>
      </c>
      <c r="BA11" s="239">
        <v>0.80100000000000005</v>
      </c>
      <c r="BB11" s="227">
        <v>1292</v>
      </c>
      <c r="BC11" s="236">
        <v>0.67900000000000005</v>
      </c>
    </row>
    <row r="12" spans="1:78" x14ac:dyDescent="0.25">
      <c r="A12" s="230">
        <v>2</v>
      </c>
      <c r="B12" s="215" t="s">
        <v>138</v>
      </c>
      <c r="C12" s="215">
        <v>6422</v>
      </c>
      <c r="D12" s="215" t="s">
        <v>192</v>
      </c>
      <c r="E12" s="215">
        <v>289</v>
      </c>
      <c r="F12" s="215">
        <v>291</v>
      </c>
      <c r="G12" s="215"/>
      <c r="H12" s="224" t="str">
        <f>HYPERLINK("https://map.geo.admin.ch/?zoom=7&amp;E=549300&amp;N=217500&amp;layers=ch.kantone.cadastralwebmap-farbe,ch.swisstopo.amtliches-strassenverzeichnis,ch.bfs.gebaeude_wohnungs_register,KML||https://tinyurl.com/yy7ya4g9/NE/6422_bdg_erw.kml","KML building")</f>
        <v>KML building</v>
      </c>
      <c r="I12" s="158">
        <v>0</v>
      </c>
      <c r="J12" s="246" t="s">
        <v>644</v>
      </c>
      <c r="K12" s="64">
        <v>0</v>
      </c>
      <c r="L12" s="65">
        <v>0</v>
      </c>
      <c r="M12" s="65"/>
      <c r="N12" s="204">
        <v>0</v>
      </c>
      <c r="O12" s="159"/>
      <c r="P12" s="64"/>
      <c r="Q12" s="65">
        <v>0</v>
      </c>
      <c r="R12" s="65"/>
      <c r="S12" s="204">
        <v>0</v>
      </c>
      <c r="T12" s="159"/>
      <c r="U12" s="64"/>
      <c r="V12" s="65">
        <v>0</v>
      </c>
      <c r="W12" s="65"/>
      <c r="X12" s="204">
        <v>0</v>
      </c>
      <c r="Y12" s="159"/>
      <c r="Z12" s="64"/>
      <c r="AA12" s="65">
        <v>0</v>
      </c>
      <c r="AB12" s="65"/>
      <c r="AC12" s="204">
        <v>0</v>
      </c>
      <c r="AD12" s="159"/>
      <c r="AE12" s="64"/>
      <c r="AF12" s="65">
        <v>0</v>
      </c>
      <c r="AG12" s="65"/>
      <c r="AH12" s="204">
        <v>0</v>
      </c>
      <c r="AI12" s="159"/>
      <c r="AJ12" s="64"/>
      <c r="AK12" s="65">
        <v>0</v>
      </c>
      <c r="AL12" s="65"/>
      <c r="AM12" s="204">
        <v>0</v>
      </c>
      <c r="AN12" s="159"/>
      <c r="AO12" s="225">
        <v>0</v>
      </c>
      <c r="AP12" s="227">
        <v>172</v>
      </c>
      <c r="AQ12" s="227">
        <v>170</v>
      </c>
      <c r="AR12" s="239">
        <v>0.98799999999999999</v>
      </c>
      <c r="AS12" s="227">
        <v>87</v>
      </c>
      <c r="AT12" s="239">
        <v>0.50600000000000001</v>
      </c>
      <c r="AU12" s="227">
        <v>85</v>
      </c>
      <c r="AV12" s="236">
        <v>0.49399999999999999</v>
      </c>
      <c r="AW12" s="227">
        <v>79</v>
      </c>
      <c r="AX12" s="227">
        <v>77</v>
      </c>
      <c r="AY12" s="239">
        <v>0.97499999999999998</v>
      </c>
      <c r="AZ12" s="227">
        <v>59</v>
      </c>
      <c r="BA12" s="239">
        <v>0.747</v>
      </c>
      <c r="BB12" s="227">
        <v>57</v>
      </c>
      <c r="BC12" s="236">
        <v>0.72199999999999998</v>
      </c>
    </row>
    <row r="13" spans="1:78" x14ac:dyDescent="0.25">
      <c r="A13" s="230">
        <v>2</v>
      </c>
      <c r="B13" s="215" t="s">
        <v>138</v>
      </c>
      <c r="C13" s="215">
        <v>6423</v>
      </c>
      <c r="D13" s="215" t="s">
        <v>193</v>
      </c>
      <c r="E13" s="215">
        <v>715</v>
      </c>
      <c r="F13" s="215">
        <v>718</v>
      </c>
      <c r="G13" s="215"/>
      <c r="H13" s="224" t="str">
        <f>HYPERLINK("https://map.geo.admin.ch/?zoom=7&amp;E=551400&amp;N=210000&amp;layers=ch.kantone.cadastralwebmap-farbe,ch.swisstopo.amtliches-strassenverzeichnis,ch.bfs.gebaeude_wohnungs_register,KML||https://tinyurl.com/yy7ya4g9/NE/6423_bdg_erw.kml","KML building")</f>
        <v>KML building</v>
      </c>
      <c r="I13" s="158">
        <v>4</v>
      </c>
      <c r="J13" s="245" t="s">
        <v>645</v>
      </c>
      <c r="K13" s="64">
        <v>5.5944055944055944E-3</v>
      </c>
      <c r="L13" s="65">
        <v>0</v>
      </c>
      <c r="M13" s="65"/>
      <c r="N13" s="204">
        <v>0</v>
      </c>
      <c r="O13" s="159"/>
      <c r="P13" s="64"/>
      <c r="Q13" s="65">
        <v>0</v>
      </c>
      <c r="R13" s="65"/>
      <c r="S13" s="204">
        <v>0</v>
      </c>
      <c r="T13" s="159"/>
      <c r="U13" s="64"/>
      <c r="V13" s="65">
        <v>0</v>
      </c>
      <c r="W13" s="65"/>
      <c r="X13" s="204">
        <v>0</v>
      </c>
      <c r="Y13" s="159"/>
      <c r="Z13" s="64"/>
      <c r="AA13" s="65">
        <v>0</v>
      </c>
      <c r="AB13" s="65"/>
      <c r="AC13" s="204">
        <v>0</v>
      </c>
      <c r="AD13" s="159"/>
      <c r="AE13" s="64"/>
      <c r="AF13" s="65">
        <v>6</v>
      </c>
      <c r="AG13" s="65"/>
      <c r="AH13" s="204">
        <v>8.3999999999999995E-3</v>
      </c>
      <c r="AI13" s="159"/>
      <c r="AJ13" s="64"/>
      <c r="AK13" s="65">
        <v>0</v>
      </c>
      <c r="AL13" s="65"/>
      <c r="AM13" s="204">
        <v>0</v>
      </c>
      <c r="AN13" s="159"/>
      <c r="AO13" s="225">
        <v>8.3999999999999995E-3</v>
      </c>
      <c r="AP13" s="227">
        <v>346</v>
      </c>
      <c r="AQ13" s="227">
        <v>342</v>
      </c>
      <c r="AR13" s="239">
        <v>0.98799999999999999</v>
      </c>
      <c r="AS13" s="227">
        <v>186</v>
      </c>
      <c r="AT13" s="239">
        <v>0.53800000000000003</v>
      </c>
      <c r="AU13" s="227">
        <v>183</v>
      </c>
      <c r="AV13" s="236">
        <v>0.52900000000000003</v>
      </c>
      <c r="AW13" s="227">
        <v>199</v>
      </c>
      <c r="AX13" s="227">
        <v>195</v>
      </c>
      <c r="AY13" s="239">
        <v>0.98</v>
      </c>
      <c r="AZ13" s="227">
        <v>141</v>
      </c>
      <c r="BA13" s="239">
        <v>0.70899999999999996</v>
      </c>
      <c r="BB13" s="227">
        <v>138</v>
      </c>
      <c r="BC13" s="236">
        <v>0.69299999999999995</v>
      </c>
    </row>
    <row r="14" spans="1:78" x14ac:dyDescent="0.25">
      <c r="A14" s="230">
        <v>1</v>
      </c>
      <c r="B14" s="215" t="s">
        <v>138</v>
      </c>
      <c r="C14" s="215">
        <v>6432</v>
      </c>
      <c r="D14" s="215" t="s">
        <v>194</v>
      </c>
      <c r="E14" s="215">
        <v>661</v>
      </c>
      <c r="F14" s="215">
        <v>661</v>
      </c>
      <c r="G14" s="215"/>
      <c r="H14" s="224" t="str">
        <f>HYPERLINK("https://map.geo.admin.ch/?zoom=7&amp;E=536700&amp;N=203600&amp;layers=ch.kantone.cadastralwebmap-farbe,ch.swisstopo.amtliches-strassenverzeichnis,ch.bfs.gebaeude_wohnungs_register,KML||https://tinyurl.com/yy7ya4g9/NE/6432_bdg_erw.kml","KML building")</f>
        <v>KML building</v>
      </c>
      <c r="I14" s="158">
        <v>10</v>
      </c>
      <c r="J14" s="246" t="s">
        <v>646</v>
      </c>
      <c r="K14" s="64">
        <v>1.5128593040847202E-2</v>
      </c>
      <c r="L14" s="65">
        <v>0</v>
      </c>
      <c r="M14" s="65"/>
      <c r="N14" s="204">
        <v>0</v>
      </c>
      <c r="O14" s="159"/>
      <c r="P14" s="64"/>
      <c r="Q14" s="65">
        <v>0</v>
      </c>
      <c r="R14" s="65"/>
      <c r="S14" s="204">
        <v>0</v>
      </c>
      <c r="T14" s="159"/>
      <c r="U14" s="64"/>
      <c r="V14" s="65">
        <v>0</v>
      </c>
      <c r="W14" s="65"/>
      <c r="X14" s="204">
        <v>0</v>
      </c>
      <c r="Y14" s="159"/>
      <c r="Z14" s="64"/>
      <c r="AA14" s="65">
        <v>0</v>
      </c>
      <c r="AB14" s="65"/>
      <c r="AC14" s="204">
        <v>0</v>
      </c>
      <c r="AD14" s="159"/>
      <c r="AE14" s="64"/>
      <c r="AF14" s="65">
        <v>9</v>
      </c>
      <c r="AG14" s="65"/>
      <c r="AH14" s="204">
        <v>1.3599999999999999E-2</v>
      </c>
      <c r="AI14" s="159"/>
      <c r="AJ14" s="64"/>
      <c r="AK14" s="65">
        <v>0</v>
      </c>
      <c r="AL14" s="65"/>
      <c r="AM14" s="204">
        <v>0</v>
      </c>
      <c r="AN14" s="159"/>
      <c r="AO14" s="225">
        <v>1.3599999999999999E-2</v>
      </c>
      <c r="AP14" s="227">
        <v>355</v>
      </c>
      <c r="AQ14" s="227">
        <v>344</v>
      </c>
      <c r="AR14" s="239">
        <v>0.96899999999999997</v>
      </c>
      <c r="AS14" s="227">
        <v>252</v>
      </c>
      <c r="AT14" s="239">
        <v>0.71</v>
      </c>
      <c r="AU14" s="227">
        <v>241</v>
      </c>
      <c r="AV14" s="236">
        <v>0.67900000000000005</v>
      </c>
      <c r="AW14" s="227">
        <v>220</v>
      </c>
      <c r="AX14" s="227">
        <v>211</v>
      </c>
      <c r="AY14" s="239">
        <v>0.95899999999999996</v>
      </c>
      <c r="AZ14" s="227">
        <v>193</v>
      </c>
      <c r="BA14" s="239">
        <v>0.877</v>
      </c>
      <c r="BB14" s="227">
        <v>184</v>
      </c>
      <c r="BC14" s="236">
        <v>0.83599999999999997</v>
      </c>
    </row>
    <row r="15" spans="1:78" x14ac:dyDescent="0.25">
      <c r="A15" s="230">
        <v>1</v>
      </c>
      <c r="B15" s="215" t="s">
        <v>138</v>
      </c>
      <c r="C15" s="215">
        <v>6433</v>
      </c>
      <c r="D15" s="215" t="s">
        <v>195</v>
      </c>
      <c r="E15" s="215">
        <v>382</v>
      </c>
      <c r="F15" s="215">
        <v>382</v>
      </c>
      <c r="G15" s="215"/>
      <c r="H15" s="224" t="str">
        <f>HYPERLINK("https://map.geo.admin.ch/?zoom=7&amp;E=546700&amp;N=202400&amp;layers=ch.kantone.cadastralwebmap-farbe,ch.swisstopo.amtliches-strassenverzeichnis,ch.bfs.gebaeude_wohnungs_register,KML||https://tinyurl.com/yy7ya4g9/NE/6433_bdg_erw.kml","KML building")</f>
        <v>KML building</v>
      </c>
      <c r="I15" s="158">
        <v>2</v>
      </c>
      <c r="J15" s="246" t="s">
        <v>647</v>
      </c>
      <c r="K15" s="64">
        <v>5.235602094240838E-3</v>
      </c>
      <c r="L15" s="65">
        <v>0</v>
      </c>
      <c r="M15" s="65"/>
      <c r="N15" s="204">
        <v>0</v>
      </c>
      <c r="O15" s="159"/>
      <c r="P15" s="64"/>
      <c r="Q15" s="65">
        <v>0</v>
      </c>
      <c r="R15" s="65"/>
      <c r="S15" s="204">
        <v>0</v>
      </c>
      <c r="T15" s="159"/>
      <c r="U15" s="64"/>
      <c r="V15" s="65">
        <v>0</v>
      </c>
      <c r="W15" s="65"/>
      <c r="X15" s="204">
        <v>0</v>
      </c>
      <c r="Y15" s="159"/>
      <c r="Z15" s="64"/>
      <c r="AA15" s="65">
        <v>0</v>
      </c>
      <c r="AB15" s="65"/>
      <c r="AC15" s="204">
        <v>0</v>
      </c>
      <c r="AD15" s="159"/>
      <c r="AE15" s="64"/>
      <c r="AF15" s="65">
        <v>2</v>
      </c>
      <c r="AG15" s="65"/>
      <c r="AH15" s="204">
        <v>5.1999999999999998E-3</v>
      </c>
      <c r="AI15" s="159"/>
      <c r="AJ15" s="64"/>
      <c r="AK15" s="65">
        <v>0</v>
      </c>
      <c r="AL15" s="65"/>
      <c r="AM15" s="204">
        <v>0</v>
      </c>
      <c r="AN15" s="159"/>
      <c r="AO15" s="225">
        <v>5.1999999999999998E-3</v>
      </c>
      <c r="AP15" s="227">
        <v>226</v>
      </c>
      <c r="AQ15" s="227">
        <v>220</v>
      </c>
      <c r="AR15" s="239">
        <v>0.97299999999999998</v>
      </c>
      <c r="AS15" s="227">
        <v>144</v>
      </c>
      <c r="AT15" s="239">
        <v>0.63700000000000001</v>
      </c>
      <c r="AU15" s="227">
        <v>138</v>
      </c>
      <c r="AV15" s="236">
        <v>0.61099999999999999</v>
      </c>
      <c r="AW15" s="227">
        <v>112</v>
      </c>
      <c r="AX15" s="227">
        <v>106</v>
      </c>
      <c r="AY15" s="239">
        <v>0.94599999999999995</v>
      </c>
      <c r="AZ15" s="227">
        <v>103</v>
      </c>
      <c r="BA15" s="239">
        <v>0.92</v>
      </c>
      <c r="BB15" s="227">
        <v>97</v>
      </c>
      <c r="BC15" s="236">
        <v>0.86599999999999999</v>
      </c>
    </row>
    <row r="16" spans="1:78" x14ac:dyDescent="0.25">
      <c r="A16" s="230">
        <v>1</v>
      </c>
      <c r="B16" s="215" t="s">
        <v>138</v>
      </c>
      <c r="C16" s="215">
        <v>6434</v>
      </c>
      <c r="D16" s="215" t="s">
        <v>196</v>
      </c>
      <c r="E16" s="215">
        <v>307</v>
      </c>
      <c r="F16" s="215">
        <v>308</v>
      </c>
      <c r="G16" s="215"/>
      <c r="H16" s="224" t="str">
        <f>HYPERLINK("https://map.geo.admin.ch/?zoom=7&amp;E=541200&amp;N=207600&amp;layers=ch.kantone.cadastralwebmap-farbe,ch.swisstopo.amtliches-strassenverzeichnis,ch.bfs.gebaeude_wohnungs_register,KML||https://tinyurl.com/yy7ya4g9/NE/6434_bdg_erw.kml","KML building")</f>
        <v>KML building</v>
      </c>
      <c r="I16" s="158">
        <v>5</v>
      </c>
      <c r="J16" s="246" t="s">
        <v>648</v>
      </c>
      <c r="K16" s="64">
        <v>1.6286644951140065E-2</v>
      </c>
      <c r="L16" s="65">
        <v>0</v>
      </c>
      <c r="M16" s="65"/>
      <c r="N16" s="204">
        <v>0</v>
      </c>
      <c r="O16" s="159"/>
      <c r="P16" s="64"/>
      <c r="Q16" s="65">
        <v>0</v>
      </c>
      <c r="R16" s="65"/>
      <c r="S16" s="204">
        <v>0</v>
      </c>
      <c r="T16" s="159"/>
      <c r="U16" s="64"/>
      <c r="V16" s="65">
        <v>0</v>
      </c>
      <c r="W16" s="65"/>
      <c r="X16" s="204">
        <v>0</v>
      </c>
      <c r="Y16" s="159"/>
      <c r="Z16" s="64"/>
      <c r="AA16" s="65">
        <v>0</v>
      </c>
      <c r="AB16" s="65"/>
      <c r="AC16" s="204">
        <v>0</v>
      </c>
      <c r="AD16" s="159"/>
      <c r="AE16" s="64"/>
      <c r="AF16" s="65">
        <v>6</v>
      </c>
      <c r="AG16" s="65"/>
      <c r="AH16" s="204">
        <v>1.95E-2</v>
      </c>
      <c r="AI16" s="159"/>
      <c r="AJ16" s="64"/>
      <c r="AK16" s="65">
        <v>0</v>
      </c>
      <c r="AL16" s="65"/>
      <c r="AM16" s="204">
        <v>0</v>
      </c>
      <c r="AN16" s="159"/>
      <c r="AO16" s="225">
        <v>1.95E-2</v>
      </c>
      <c r="AP16" s="227">
        <v>184</v>
      </c>
      <c r="AQ16" s="227">
        <v>179</v>
      </c>
      <c r="AR16" s="239">
        <v>0.97299999999999998</v>
      </c>
      <c r="AS16" s="227">
        <v>119</v>
      </c>
      <c r="AT16" s="239">
        <v>0.64700000000000002</v>
      </c>
      <c r="AU16" s="227">
        <v>114</v>
      </c>
      <c r="AV16" s="236">
        <v>0.62</v>
      </c>
      <c r="AW16" s="227">
        <v>109</v>
      </c>
      <c r="AX16" s="227">
        <v>105</v>
      </c>
      <c r="AY16" s="239">
        <v>0.96299999999999997</v>
      </c>
      <c r="AZ16" s="227">
        <v>91</v>
      </c>
      <c r="BA16" s="239">
        <v>0.83499999999999996</v>
      </c>
      <c r="BB16" s="227">
        <v>87</v>
      </c>
      <c r="BC16" s="236">
        <v>0.79800000000000004</v>
      </c>
    </row>
    <row r="17" spans="1:55" x14ac:dyDescent="0.25">
      <c r="A17" s="230">
        <v>1</v>
      </c>
      <c r="B17" s="215" t="s">
        <v>138</v>
      </c>
      <c r="C17" s="215">
        <v>6435</v>
      </c>
      <c r="D17" s="215" t="s">
        <v>197</v>
      </c>
      <c r="E17" s="215">
        <v>398</v>
      </c>
      <c r="F17" s="215">
        <v>399</v>
      </c>
      <c r="G17" s="215"/>
      <c r="H17" s="224" t="str">
        <f>HYPERLINK("https://map.geo.admin.ch/?zoom=7&amp;E=544000&amp;N=207200&amp;layers=ch.kantone.cadastralwebmap-farbe,ch.swisstopo.amtliches-strassenverzeichnis,ch.bfs.gebaeude_wohnungs_register,KML||https://tinyurl.com/yy7ya4g9/NE/6435_bdg_erw.kml","KML building")</f>
        <v>KML building</v>
      </c>
      <c r="I17" s="158">
        <v>6</v>
      </c>
      <c r="J17" s="246" t="s">
        <v>649</v>
      </c>
      <c r="K17" s="64">
        <v>1.507537688442211E-2</v>
      </c>
      <c r="L17" s="65">
        <v>0</v>
      </c>
      <c r="M17" s="65"/>
      <c r="N17" s="204">
        <v>0</v>
      </c>
      <c r="O17" s="159"/>
      <c r="P17" s="64"/>
      <c r="Q17" s="65">
        <v>0</v>
      </c>
      <c r="R17" s="65"/>
      <c r="S17" s="204">
        <v>0</v>
      </c>
      <c r="T17" s="159"/>
      <c r="U17" s="64"/>
      <c r="V17" s="65">
        <v>0</v>
      </c>
      <c r="W17" s="65"/>
      <c r="X17" s="204">
        <v>0</v>
      </c>
      <c r="Y17" s="159"/>
      <c r="Z17" s="64"/>
      <c r="AA17" s="65">
        <v>0</v>
      </c>
      <c r="AB17" s="65"/>
      <c r="AC17" s="204">
        <v>0</v>
      </c>
      <c r="AD17" s="159"/>
      <c r="AE17" s="64"/>
      <c r="AF17" s="65">
        <v>7</v>
      </c>
      <c r="AG17" s="65"/>
      <c r="AH17" s="204">
        <v>1.7600000000000001E-2</v>
      </c>
      <c r="AI17" s="159"/>
      <c r="AJ17" s="64"/>
      <c r="AK17" s="65">
        <v>2</v>
      </c>
      <c r="AL17" s="65"/>
      <c r="AM17" s="204">
        <v>5.0000000000000001E-3</v>
      </c>
      <c r="AN17" s="159"/>
      <c r="AO17" s="225">
        <v>2.2600000000000002E-2</v>
      </c>
      <c r="AP17" s="227">
        <v>211</v>
      </c>
      <c r="AQ17" s="227">
        <v>210</v>
      </c>
      <c r="AR17" s="239">
        <v>0.995</v>
      </c>
      <c r="AS17" s="227">
        <v>155</v>
      </c>
      <c r="AT17" s="239">
        <v>0.73499999999999999</v>
      </c>
      <c r="AU17" s="227">
        <v>154</v>
      </c>
      <c r="AV17" s="236">
        <v>0.73</v>
      </c>
      <c r="AW17" s="227">
        <v>129</v>
      </c>
      <c r="AX17" s="227">
        <v>128</v>
      </c>
      <c r="AY17" s="239">
        <v>0.99199999999999999</v>
      </c>
      <c r="AZ17" s="227">
        <v>115</v>
      </c>
      <c r="BA17" s="239">
        <v>0.89100000000000001</v>
      </c>
      <c r="BB17" s="227">
        <v>114</v>
      </c>
      <c r="BC17" s="236">
        <v>0.88400000000000001</v>
      </c>
    </row>
    <row r="18" spans="1:55" x14ac:dyDescent="0.25">
      <c r="A18" s="230">
        <v>1</v>
      </c>
      <c r="B18" s="215" t="s">
        <v>138</v>
      </c>
      <c r="C18" s="215">
        <v>6436</v>
      </c>
      <c r="D18" s="215" t="s">
        <v>198</v>
      </c>
      <c r="E18" s="215">
        <v>4209</v>
      </c>
      <c r="F18" s="215">
        <v>4268</v>
      </c>
      <c r="G18" s="215"/>
      <c r="H18" s="224" t="str">
        <f>HYPERLINK("https://map.geo.admin.ch/?zoom=7&amp;E=547600&amp;N=212000&amp;layers=ch.kantone.cadastralwebmap-farbe,ch.swisstopo.amtliches-strassenverzeichnis,ch.bfs.gebaeude_wohnungs_register,KML||https://tinyurl.com/yy7ya4g9/NE/6436_bdg_erw.kml","KML building")</f>
        <v>KML building</v>
      </c>
      <c r="I18" s="158">
        <v>10</v>
      </c>
      <c r="J18" s="246" t="s">
        <v>650</v>
      </c>
      <c r="K18" s="64">
        <v>2.3758612497030173E-3</v>
      </c>
      <c r="L18" s="65">
        <v>0</v>
      </c>
      <c r="M18" s="65"/>
      <c r="N18" s="204">
        <v>0</v>
      </c>
      <c r="O18" s="159"/>
      <c r="P18" s="64"/>
      <c r="Q18" s="65">
        <v>0</v>
      </c>
      <c r="R18" s="65"/>
      <c r="S18" s="204">
        <v>0</v>
      </c>
      <c r="T18" s="159"/>
      <c r="U18" s="64"/>
      <c r="V18" s="65">
        <v>0</v>
      </c>
      <c r="W18" s="65"/>
      <c r="X18" s="204">
        <v>0</v>
      </c>
      <c r="Y18" s="159"/>
      <c r="Z18" s="64"/>
      <c r="AA18" s="65">
        <v>0</v>
      </c>
      <c r="AB18" s="65"/>
      <c r="AC18" s="204">
        <v>0</v>
      </c>
      <c r="AD18" s="159"/>
      <c r="AE18" s="64"/>
      <c r="AF18" s="65">
        <v>57</v>
      </c>
      <c r="AG18" s="65"/>
      <c r="AH18" s="204">
        <v>1.35E-2</v>
      </c>
      <c r="AI18" s="159"/>
      <c r="AJ18" s="64"/>
      <c r="AK18" s="65">
        <v>22</v>
      </c>
      <c r="AL18" s="65"/>
      <c r="AM18" s="204">
        <v>5.1999999999999998E-3</v>
      </c>
      <c r="AN18" s="159"/>
      <c r="AO18" s="225">
        <v>1.8700000000000001E-2</v>
      </c>
      <c r="AP18" s="227">
        <v>1872</v>
      </c>
      <c r="AQ18" s="227">
        <v>1753</v>
      </c>
      <c r="AR18" s="239">
        <v>0.93600000000000005</v>
      </c>
      <c r="AS18" s="227">
        <v>1261</v>
      </c>
      <c r="AT18" s="239">
        <v>0.67400000000000004</v>
      </c>
      <c r="AU18" s="227">
        <v>1147</v>
      </c>
      <c r="AV18" s="236">
        <v>0.61299999999999999</v>
      </c>
      <c r="AW18" s="227">
        <v>884</v>
      </c>
      <c r="AX18" s="227">
        <v>768</v>
      </c>
      <c r="AY18" s="239">
        <v>0.86899999999999999</v>
      </c>
      <c r="AZ18" s="227">
        <v>735</v>
      </c>
      <c r="BA18" s="239">
        <v>0.83099999999999996</v>
      </c>
      <c r="BB18" s="227">
        <v>624</v>
      </c>
      <c r="BC18" s="236">
        <v>0.70599999999999996</v>
      </c>
    </row>
    <row r="19" spans="1:55" x14ac:dyDescent="0.25">
      <c r="A19" s="230">
        <v>1</v>
      </c>
      <c r="B19" s="215" t="s">
        <v>138</v>
      </c>
      <c r="C19" s="215">
        <v>6437</v>
      </c>
      <c r="D19" s="215" t="s">
        <v>199</v>
      </c>
      <c r="E19" s="215">
        <v>830</v>
      </c>
      <c r="F19" s="215">
        <v>831</v>
      </c>
      <c r="G19" s="215"/>
      <c r="H19" s="224" t="str">
        <f>HYPERLINK("https://map.geo.admin.ch/?zoom=7&amp;E=546100&amp;N=205500&amp;layers=ch.kantone.cadastralwebmap-farbe,ch.swisstopo.amtliches-strassenverzeichnis,ch.bfs.gebaeude_wohnungs_register,KML||https://tinyurl.com/yy7ya4g9/NE/6437_bdg_erw.kml","KML building")</f>
        <v>KML building</v>
      </c>
      <c r="I19" s="158">
        <v>18</v>
      </c>
      <c r="J19" s="246" t="s">
        <v>651</v>
      </c>
      <c r="K19" s="64">
        <v>2.1686746987951807E-2</v>
      </c>
      <c r="L19" s="65">
        <v>0</v>
      </c>
      <c r="M19" s="65"/>
      <c r="N19" s="204">
        <v>0</v>
      </c>
      <c r="O19" s="159"/>
      <c r="P19" s="64"/>
      <c r="Q19" s="65">
        <v>0</v>
      </c>
      <c r="R19" s="65"/>
      <c r="S19" s="204">
        <v>0</v>
      </c>
      <c r="T19" s="159"/>
      <c r="U19" s="64"/>
      <c r="V19" s="65">
        <v>0</v>
      </c>
      <c r="W19" s="65"/>
      <c r="X19" s="204">
        <v>0</v>
      </c>
      <c r="Y19" s="159"/>
      <c r="Z19" s="64"/>
      <c r="AA19" s="65">
        <v>1</v>
      </c>
      <c r="AB19" s="65"/>
      <c r="AC19" s="204">
        <v>1.1999999999999999E-3</v>
      </c>
      <c r="AD19" s="159"/>
      <c r="AE19" s="64"/>
      <c r="AF19" s="65">
        <v>7</v>
      </c>
      <c r="AG19" s="65"/>
      <c r="AH19" s="204">
        <v>8.3999999999999995E-3</v>
      </c>
      <c r="AI19" s="159"/>
      <c r="AJ19" s="64"/>
      <c r="AK19" s="65">
        <v>1</v>
      </c>
      <c r="AL19" s="65"/>
      <c r="AM19" s="204">
        <v>1.1999999999999999E-3</v>
      </c>
      <c r="AN19" s="159"/>
      <c r="AO19" s="225">
        <v>1.0799999999999999E-2</v>
      </c>
      <c r="AP19" s="227">
        <v>452</v>
      </c>
      <c r="AQ19" s="227">
        <v>431</v>
      </c>
      <c r="AR19" s="239">
        <v>0.95399999999999996</v>
      </c>
      <c r="AS19" s="227">
        <v>311</v>
      </c>
      <c r="AT19" s="239">
        <v>0.68799999999999994</v>
      </c>
      <c r="AU19" s="227">
        <v>291</v>
      </c>
      <c r="AV19" s="236">
        <v>0.64400000000000002</v>
      </c>
      <c r="AW19" s="227">
        <v>262</v>
      </c>
      <c r="AX19" s="227">
        <v>243</v>
      </c>
      <c r="AY19" s="239">
        <v>0.92700000000000005</v>
      </c>
      <c r="AZ19" s="227">
        <v>223</v>
      </c>
      <c r="BA19" s="239">
        <v>0.85099999999999998</v>
      </c>
      <c r="BB19" s="227">
        <v>205</v>
      </c>
      <c r="BC19" s="236">
        <v>0.78200000000000003</v>
      </c>
    </row>
    <row r="20" spans="1:55" x14ac:dyDescent="0.25">
      <c r="A20" s="230">
        <v>2</v>
      </c>
      <c r="B20" s="215" t="s">
        <v>138</v>
      </c>
      <c r="C20" s="215">
        <v>6451</v>
      </c>
      <c r="D20" s="215" t="s">
        <v>200</v>
      </c>
      <c r="E20" s="215">
        <v>793</v>
      </c>
      <c r="F20" s="215">
        <v>794</v>
      </c>
      <c r="G20" s="215"/>
      <c r="H20" s="224" t="str">
        <f>HYPERLINK("https://map.geo.admin.ch/?zoom=7&amp;E=568200&amp;N=209800&amp;layers=ch.kantone.cadastralwebmap-farbe,ch.swisstopo.amtliches-strassenverzeichnis,ch.bfs.gebaeude_wohnungs_register,KML||https://tinyurl.com/yy7ya4g9/NE/6451_bdg_erw.kml","KML building")</f>
        <v>KML building</v>
      </c>
      <c r="I20" s="158">
        <v>1</v>
      </c>
      <c r="J20" s="246" t="s">
        <v>652</v>
      </c>
      <c r="K20" s="64">
        <v>1.2610340479192938E-3</v>
      </c>
      <c r="L20" s="65">
        <v>0</v>
      </c>
      <c r="M20" s="65"/>
      <c r="N20" s="204">
        <v>0</v>
      </c>
      <c r="O20" s="159"/>
      <c r="P20" s="64"/>
      <c r="Q20" s="65">
        <v>0</v>
      </c>
      <c r="R20" s="65"/>
      <c r="S20" s="204">
        <v>0</v>
      </c>
      <c r="T20" s="159"/>
      <c r="U20" s="64"/>
      <c r="V20" s="65">
        <v>0</v>
      </c>
      <c r="W20" s="65"/>
      <c r="X20" s="204">
        <v>0</v>
      </c>
      <c r="Y20" s="159"/>
      <c r="Z20" s="64"/>
      <c r="AA20" s="65">
        <v>5</v>
      </c>
      <c r="AB20" s="65"/>
      <c r="AC20" s="204">
        <v>6.3E-3</v>
      </c>
      <c r="AD20" s="159"/>
      <c r="AE20" s="64"/>
      <c r="AF20" s="65">
        <v>17</v>
      </c>
      <c r="AG20" s="65"/>
      <c r="AH20" s="204">
        <v>2.1399999999999999E-2</v>
      </c>
      <c r="AI20" s="159"/>
      <c r="AJ20" s="64"/>
      <c r="AK20" s="65">
        <v>2</v>
      </c>
      <c r="AL20" s="65"/>
      <c r="AM20" s="204">
        <v>2.5000000000000001E-3</v>
      </c>
      <c r="AN20" s="159"/>
      <c r="AO20" s="225">
        <v>3.0199999999999998E-2</v>
      </c>
      <c r="AP20" s="227">
        <v>449</v>
      </c>
      <c r="AQ20" s="227">
        <v>419</v>
      </c>
      <c r="AR20" s="239">
        <v>0.93300000000000005</v>
      </c>
      <c r="AS20" s="227">
        <v>259</v>
      </c>
      <c r="AT20" s="239">
        <v>0.57699999999999996</v>
      </c>
      <c r="AU20" s="227">
        <v>230</v>
      </c>
      <c r="AV20" s="236">
        <v>0.51200000000000001</v>
      </c>
      <c r="AW20" s="227">
        <v>260</v>
      </c>
      <c r="AX20" s="227">
        <v>231</v>
      </c>
      <c r="AY20" s="239">
        <v>0.88800000000000001</v>
      </c>
      <c r="AZ20" s="227">
        <v>167</v>
      </c>
      <c r="BA20" s="239">
        <v>0.64200000000000002</v>
      </c>
      <c r="BB20" s="227">
        <v>139</v>
      </c>
      <c r="BC20" s="236">
        <v>0.53500000000000003</v>
      </c>
    </row>
    <row r="21" spans="1:55" x14ac:dyDescent="0.25">
      <c r="A21" s="230">
        <v>2</v>
      </c>
      <c r="B21" s="215" t="s">
        <v>138</v>
      </c>
      <c r="C21" s="215">
        <v>6452</v>
      </c>
      <c r="D21" s="215" t="s">
        <v>201</v>
      </c>
      <c r="E21" s="215">
        <v>999</v>
      </c>
      <c r="F21" s="215">
        <v>1013</v>
      </c>
      <c r="G21" s="215"/>
      <c r="H21" s="224" t="str">
        <f>HYPERLINK("https://map.geo.admin.ch/?zoom=7&amp;E=569500&amp;N=211200&amp;layers=ch.kantone.cadastralwebmap-farbe,ch.swisstopo.amtliches-strassenverzeichnis,ch.bfs.gebaeude_wohnungs_register,KML||https://tinyurl.com/yy7ya4g9/NE/6452_bdg_erw.kml","KML building")</f>
        <v>KML building</v>
      </c>
      <c r="I21" s="158">
        <v>11</v>
      </c>
      <c r="J21" s="246" t="s">
        <v>653</v>
      </c>
      <c r="K21" s="64">
        <v>1.1011011011011011E-2</v>
      </c>
      <c r="L21" s="65">
        <v>0</v>
      </c>
      <c r="M21" s="65"/>
      <c r="N21" s="204">
        <v>0</v>
      </c>
      <c r="O21" s="159"/>
      <c r="P21" s="64"/>
      <c r="Q21" s="65">
        <v>0</v>
      </c>
      <c r="R21" s="65"/>
      <c r="S21" s="204">
        <v>0</v>
      </c>
      <c r="T21" s="159"/>
      <c r="U21" s="64"/>
      <c r="V21" s="65">
        <v>0</v>
      </c>
      <c r="W21" s="65"/>
      <c r="X21" s="204">
        <v>0</v>
      </c>
      <c r="Y21" s="159"/>
      <c r="Z21" s="64"/>
      <c r="AA21" s="65">
        <v>4</v>
      </c>
      <c r="AB21" s="65"/>
      <c r="AC21" s="204">
        <v>3.8999999999999998E-3</v>
      </c>
      <c r="AD21" s="159"/>
      <c r="AE21" s="64"/>
      <c r="AF21" s="65">
        <v>10</v>
      </c>
      <c r="AG21" s="65"/>
      <c r="AH21" s="204">
        <v>0.01</v>
      </c>
      <c r="AI21" s="159"/>
      <c r="AJ21" s="64"/>
      <c r="AK21" s="65">
        <v>0</v>
      </c>
      <c r="AL21" s="65"/>
      <c r="AM21" s="204">
        <v>0</v>
      </c>
      <c r="AN21" s="159"/>
      <c r="AO21" s="234">
        <v>1.3899999999999999E-2</v>
      </c>
      <c r="AP21" s="227">
        <v>520</v>
      </c>
      <c r="AQ21" s="227">
        <v>503</v>
      </c>
      <c r="AR21" s="239">
        <v>0.96699999999999997</v>
      </c>
      <c r="AS21" s="227">
        <v>262</v>
      </c>
      <c r="AT21" s="239">
        <v>0.504</v>
      </c>
      <c r="AU21" s="227">
        <v>247</v>
      </c>
      <c r="AV21" s="236">
        <v>0.47499999999999998</v>
      </c>
      <c r="AW21" s="227">
        <v>265</v>
      </c>
      <c r="AX21" s="227">
        <v>253</v>
      </c>
      <c r="AY21" s="239">
        <v>0.95499999999999996</v>
      </c>
      <c r="AZ21" s="227">
        <v>157</v>
      </c>
      <c r="BA21" s="239">
        <v>0.59199999999999997</v>
      </c>
      <c r="BB21" s="227">
        <v>146</v>
      </c>
      <c r="BC21" s="236">
        <v>0.55100000000000005</v>
      </c>
    </row>
    <row r="22" spans="1:55" x14ac:dyDescent="0.25">
      <c r="A22" s="230">
        <v>1</v>
      </c>
      <c r="B22" s="215" t="s">
        <v>138</v>
      </c>
      <c r="C22" s="215">
        <v>6453</v>
      </c>
      <c r="D22" s="215" t="s">
        <v>202</v>
      </c>
      <c r="E22" s="215">
        <v>259</v>
      </c>
      <c r="F22" s="215">
        <v>260</v>
      </c>
      <c r="G22" s="215"/>
      <c r="H22" s="224" t="str">
        <f>HYPERLINK("https://map.geo.admin.ch/?zoom=7&amp;E=567600&amp;N=211800&amp;layers=ch.kantone.cadastralwebmap-farbe,ch.swisstopo.amtliches-strassenverzeichnis,ch.bfs.gebaeude_wohnungs_register,KML||https://tinyurl.com/yy7ya4g9/NE/6453_bdg_erw.kml","KML building")</f>
        <v>KML building</v>
      </c>
      <c r="I22" s="158">
        <v>0</v>
      </c>
      <c r="J22" s="246" t="s">
        <v>654</v>
      </c>
      <c r="K22" s="64">
        <v>0</v>
      </c>
      <c r="L22" s="65">
        <v>0</v>
      </c>
      <c r="M22" s="65"/>
      <c r="N22" s="204">
        <v>0</v>
      </c>
      <c r="O22" s="159"/>
      <c r="P22" s="64"/>
      <c r="Q22" s="65">
        <v>0</v>
      </c>
      <c r="R22" s="65"/>
      <c r="S22" s="204">
        <v>0</v>
      </c>
      <c r="T22" s="159"/>
      <c r="U22" s="64"/>
      <c r="V22" s="65">
        <v>0</v>
      </c>
      <c r="W22" s="65"/>
      <c r="X22" s="204">
        <v>0</v>
      </c>
      <c r="Y22" s="159"/>
      <c r="Z22" s="64"/>
      <c r="AA22" s="65">
        <v>0</v>
      </c>
      <c r="AB22" s="65"/>
      <c r="AC22" s="204">
        <v>0</v>
      </c>
      <c r="AD22" s="159"/>
      <c r="AE22" s="64"/>
      <c r="AF22" s="65">
        <v>1</v>
      </c>
      <c r="AG22" s="65"/>
      <c r="AH22" s="204">
        <v>3.8999999999999998E-3</v>
      </c>
      <c r="AI22" s="159"/>
      <c r="AJ22" s="64"/>
      <c r="AK22" s="65">
        <v>2</v>
      </c>
      <c r="AL22" s="65"/>
      <c r="AM22" s="204">
        <v>7.7000000000000002E-3</v>
      </c>
      <c r="AN22" s="159"/>
      <c r="AO22" s="234">
        <v>1.1599999999999999E-2</v>
      </c>
      <c r="AP22" s="227">
        <v>128</v>
      </c>
      <c r="AQ22" s="227">
        <v>126</v>
      </c>
      <c r="AR22" s="239">
        <v>0.98399999999999999</v>
      </c>
      <c r="AS22" s="227">
        <v>79</v>
      </c>
      <c r="AT22" s="239">
        <v>0.61699999999999999</v>
      </c>
      <c r="AU22" s="227">
        <v>77</v>
      </c>
      <c r="AV22" s="236">
        <v>0.60199999999999998</v>
      </c>
      <c r="AW22" s="227">
        <v>51</v>
      </c>
      <c r="AX22" s="227">
        <v>50</v>
      </c>
      <c r="AY22" s="239">
        <v>0.98</v>
      </c>
      <c r="AZ22" s="227">
        <v>44</v>
      </c>
      <c r="BA22" s="239">
        <v>0.86299999999999999</v>
      </c>
      <c r="BB22" s="227">
        <v>43</v>
      </c>
      <c r="BC22" s="236">
        <v>0.84299999999999997</v>
      </c>
    </row>
    <row r="23" spans="1:55" x14ac:dyDescent="0.25">
      <c r="A23" s="230">
        <v>1</v>
      </c>
      <c r="B23" s="215" t="s">
        <v>138</v>
      </c>
      <c r="C23" s="215">
        <v>6454</v>
      </c>
      <c r="D23" s="215" t="s">
        <v>203</v>
      </c>
      <c r="E23" s="215">
        <v>690</v>
      </c>
      <c r="F23" s="215">
        <v>697</v>
      </c>
      <c r="G23" s="215"/>
      <c r="H23" s="224" t="str">
        <f>HYPERLINK("https://map.geo.admin.ch/?zoom=7&amp;E=564500&amp;N=207100&amp;layers=ch.kantone.cadastralwebmap-farbe,ch.swisstopo.amtliches-strassenverzeichnis,ch.bfs.gebaeude_wohnungs_register,KML||https://tinyurl.com/yy7ya4g9/NE/6454_bdg_erw.kml","KML building")</f>
        <v>KML building</v>
      </c>
      <c r="I23" s="158">
        <v>1</v>
      </c>
      <c r="J23" s="246" t="s">
        <v>655</v>
      </c>
      <c r="K23" s="64">
        <v>1.4492753623188406E-3</v>
      </c>
      <c r="L23" s="65">
        <v>0</v>
      </c>
      <c r="M23" s="65"/>
      <c r="N23" s="204">
        <v>0</v>
      </c>
      <c r="O23" s="159"/>
      <c r="P23" s="64"/>
      <c r="Q23" s="65">
        <v>0</v>
      </c>
      <c r="R23" s="65"/>
      <c r="S23" s="204">
        <v>0</v>
      </c>
      <c r="T23" s="159"/>
      <c r="U23" s="64"/>
      <c r="V23" s="65">
        <v>0</v>
      </c>
      <c r="W23" s="65"/>
      <c r="X23" s="204">
        <v>0</v>
      </c>
      <c r="Y23" s="159"/>
      <c r="Z23" s="64"/>
      <c r="AA23" s="65">
        <v>2</v>
      </c>
      <c r="AB23" s="65"/>
      <c r="AC23" s="204">
        <v>2.8999999999999998E-3</v>
      </c>
      <c r="AD23" s="159"/>
      <c r="AE23" s="64"/>
      <c r="AF23" s="65">
        <v>31</v>
      </c>
      <c r="AG23" s="65"/>
      <c r="AH23" s="204">
        <v>4.4900000000000002E-2</v>
      </c>
      <c r="AI23" s="159"/>
      <c r="AJ23" s="64"/>
      <c r="AK23" s="65">
        <v>0</v>
      </c>
      <c r="AL23" s="65"/>
      <c r="AM23" s="204">
        <v>0</v>
      </c>
      <c r="AN23" s="159"/>
      <c r="AO23" s="234">
        <v>4.7800000000000002E-2</v>
      </c>
      <c r="AP23" s="227">
        <v>175</v>
      </c>
      <c r="AQ23" s="227">
        <v>165</v>
      </c>
      <c r="AR23" s="239">
        <v>0.94299999999999995</v>
      </c>
      <c r="AS23" s="227">
        <v>113</v>
      </c>
      <c r="AT23" s="239">
        <v>0.64600000000000002</v>
      </c>
      <c r="AU23" s="227">
        <v>104</v>
      </c>
      <c r="AV23" s="236">
        <v>0.59399999999999997</v>
      </c>
      <c r="AW23" s="227">
        <v>69</v>
      </c>
      <c r="AX23" s="227">
        <v>59</v>
      </c>
      <c r="AY23" s="239">
        <v>0.85499999999999998</v>
      </c>
      <c r="AZ23" s="227">
        <v>54</v>
      </c>
      <c r="BA23" s="239">
        <v>0.78300000000000003</v>
      </c>
      <c r="BB23" s="227">
        <v>45</v>
      </c>
      <c r="BC23" s="236">
        <v>0.65200000000000002</v>
      </c>
    </row>
    <row r="24" spans="1:55" x14ac:dyDescent="0.25">
      <c r="A24" s="230">
        <v>2</v>
      </c>
      <c r="B24" s="215" t="s">
        <v>138</v>
      </c>
      <c r="C24" s="215">
        <v>6455</v>
      </c>
      <c r="D24" s="215" t="s">
        <v>204</v>
      </c>
      <c r="E24" s="215">
        <v>1717</v>
      </c>
      <c r="F24" s="215">
        <v>1738</v>
      </c>
      <c r="G24" s="215"/>
      <c r="H24" s="224" t="str">
        <f>HYPERLINK("https://map.geo.admin.ch/?zoom=7&amp;E=571600&amp;N=211600&amp;layers=ch.kantone.cadastralwebmap-farbe,ch.swisstopo.amtliches-strassenverzeichnis,ch.bfs.gebaeude_wohnungs_register,KML||https://tinyurl.com/yy7ya4g9/NE/6455_bdg_erw.kml","KML building")</f>
        <v>KML building</v>
      </c>
      <c r="I24" s="158">
        <v>17</v>
      </c>
      <c r="J24" s="246" t="s">
        <v>656</v>
      </c>
      <c r="K24" s="64">
        <v>9.9009900990099011E-3</v>
      </c>
      <c r="L24" s="65">
        <v>0</v>
      </c>
      <c r="M24" s="65"/>
      <c r="N24" s="204">
        <v>0</v>
      </c>
      <c r="O24" s="159"/>
      <c r="P24" s="64"/>
      <c r="Q24" s="65">
        <v>0</v>
      </c>
      <c r="R24" s="65"/>
      <c r="S24" s="204">
        <v>0</v>
      </c>
      <c r="T24" s="159"/>
      <c r="U24" s="64"/>
      <c r="V24" s="65">
        <v>0</v>
      </c>
      <c r="W24" s="65"/>
      <c r="X24" s="204">
        <v>0</v>
      </c>
      <c r="Y24" s="159"/>
      <c r="Z24" s="64"/>
      <c r="AA24" s="65">
        <v>8</v>
      </c>
      <c r="AB24" s="65"/>
      <c r="AC24" s="204">
        <v>4.5999999999999999E-3</v>
      </c>
      <c r="AD24" s="159"/>
      <c r="AE24" s="64"/>
      <c r="AF24" s="65">
        <v>24</v>
      </c>
      <c r="AG24" s="65"/>
      <c r="AH24" s="204">
        <v>1.4E-2</v>
      </c>
      <c r="AI24" s="159"/>
      <c r="AJ24" s="64"/>
      <c r="AK24" s="65">
        <v>2</v>
      </c>
      <c r="AL24" s="65"/>
      <c r="AM24" s="204">
        <v>1.1999999999999999E-3</v>
      </c>
      <c r="AN24" s="159"/>
      <c r="AO24" s="234">
        <v>1.9799999999999998E-2</v>
      </c>
      <c r="AP24" s="227">
        <v>653</v>
      </c>
      <c r="AQ24" s="227">
        <v>628</v>
      </c>
      <c r="AR24" s="239">
        <v>0.96199999999999997</v>
      </c>
      <c r="AS24" s="227">
        <v>333</v>
      </c>
      <c r="AT24" s="239">
        <v>0.51</v>
      </c>
      <c r="AU24" s="227">
        <v>312</v>
      </c>
      <c r="AV24" s="236">
        <v>0.47799999999999998</v>
      </c>
      <c r="AW24" s="227">
        <v>249</v>
      </c>
      <c r="AX24" s="227">
        <v>230</v>
      </c>
      <c r="AY24" s="239">
        <v>0.92400000000000004</v>
      </c>
      <c r="AZ24" s="227">
        <v>166</v>
      </c>
      <c r="BA24" s="239">
        <v>0.66700000000000004</v>
      </c>
      <c r="BB24" s="227">
        <v>149</v>
      </c>
      <c r="BC24" s="236">
        <v>0.59799999999999998</v>
      </c>
    </row>
    <row r="25" spans="1:55" x14ac:dyDescent="0.25">
      <c r="A25" s="230">
        <v>1</v>
      </c>
      <c r="B25" s="215" t="s">
        <v>138</v>
      </c>
      <c r="C25" s="215">
        <v>6456</v>
      </c>
      <c r="D25" s="215" t="s">
        <v>205</v>
      </c>
      <c r="E25" s="215">
        <v>587</v>
      </c>
      <c r="F25" s="215">
        <v>602</v>
      </c>
      <c r="G25" s="215"/>
      <c r="H25" s="224" t="str">
        <f>HYPERLINK("https://map.geo.admin.ch/?zoom=7&amp;E=571600&amp;N=214700&amp;layers=ch.kantone.cadastralwebmap-farbe,ch.swisstopo.amtliches-strassenverzeichnis,ch.bfs.gebaeude_wohnungs_register,KML||https://tinyurl.com/yy7ya4g9/NE/6456_bdg_erw.kml","KML building")</f>
        <v>KML building</v>
      </c>
      <c r="I25" s="158">
        <v>8</v>
      </c>
      <c r="J25" s="246" t="s">
        <v>657</v>
      </c>
      <c r="K25" s="64">
        <v>1.3628620102214651E-2</v>
      </c>
      <c r="L25" s="65">
        <v>0</v>
      </c>
      <c r="M25" s="65"/>
      <c r="N25" s="204">
        <v>0</v>
      </c>
      <c r="O25" s="159"/>
      <c r="P25" s="64"/>
      <c r="Q25" s="65">
        <v>0</v>
      </c>
      <c r="R25" s="65"/>
      <c r="S25" s="204">
        <v>0</v>
      </c>
      <c r="T25" s="159"/>
      <c r="U25" s="64"/>
      <c r="V25" s="65">
        <v>0</v>
      </c>
      <c r="W25" s="65"/>
      <c r="X25" s="204">
        <v>0</v>
      </c>
      <c r="Y25" s="159"/>
      <c r="Z25" s="64"/>
      <c r="AA25" s="65">
        <v>0</v>
      </c>
      <c r="AB25" s="65"/>
      <c r="AC25" s="204">
        <v>0</v>
      </c>
      <c r="AD25" s="159"/>
      <c r="AE25" s="64"/>
      <c r="AF25" s="65">
        <v>3</v>
      </c>
      <c r="AG25" s="65"/>
      <c r="AH25" s="204">
        <v>5.1000000000000004E-3</v>
      </c>
      <c r="AI25" s="159"/>
      <c r="AJ25" s="64"/>
      <c r="AK25" s="65">
        <v>1</v>
      </c>
      <c r="AL25" s="65"/>
      <c r="AM25" s="204">
        <v>1.6999999999999999E-3</v>
      </c>
      <c r="AN25" s="159"/>
      <c r="AO25" s="234">
        <v>6.8000000000000005E-3</v>
      </c>
      <c r="AP25" s="227">
        <v>286</v>
      </c>
      <c r="AQ25" s="227">
        <v>278</v>
      </c>
      <c r="AR25" s="239">
        <v>0.97199999999999998</v>
      </c>
      <c r="AS25" s="227">
        <v>190</v>
      </c>
      <c r="AT25" s="239">
        <v>0.66400000000000003</v>
      </c>
      <c r="AU25" s="227">
        <v>183</v>
      </c>
      <c r="AV25" s="236">
        <v>0.64</v>
      </c>
      <c r="AW25" s="227">
        <v>161</v>
      </c>
      <c r="AX25" s="227">
        <v>155</v>
      </c>
      <c r="AY25" s="239">
        <v>0.96299999999999997</v>
      </c>
      <c r="AZ25" s="227">
        <v>125</v>
      </c>
      <c r="BA25" s="239">
        <v>0.77600000000000002</v>
      </c>
      <c r="BB25" s="227">
        <v>120</v>
      </c>
      <c r="BC25" s="236">
        <v>0.745</v>
      </c>
    </row>
    <row r="26" spans="1:55" x14ac:dyDescent="0.25">
      <c r="A26" s="230">
        <v>1</v>
      </c>
      <c r="B26" s="215" t="s">
        <v>138</v>
      </c>
      <c r="C26" s="215">
        <v>6458</v>
      </c>
      <c r="D26" s="215" t="s">
        <v>137</v>
      </c>
      <c r="E26" s="215">
        <v>10139</v>
      </c>
      <c r="F26" s="215">
        <v>10355</v>
      </c>
      <c r="G26" s="215"/>
      <c r="H26" s="224" t="str">
        <f>HYPERLINK("https://map.geo.admin.ch/?zoom=7&amp;E=561300&amp;N=204700&amp;layers=ch.kantone.cadastralwebmap-farbe,ch.swisstopo.amtliches-strassenverzeichnis,ch.bfs.gebaeude_wohnungs_register,KML||https://tinyurl.com/yy7ya4g9/NE/6458_bdg_erw.kml","KML building")</f>
        <v>KML building</v>
      </c>
      <c r="I26" s="158">
        <v>51</v>
      </c>
      <c r="J26" s="245" t="s">
        <v>658</v>
      </c>
      <c r="K26" s="64">
        <v>5.0300818621165791E-3</v>
      </c>
      <c r="L26" s="65">
        <v>0</v>
      </c>
      <c r="M26" s="65"/>
      <c r="N26" s="204">
        <v>0</v>
      </c>
      <c r="O26" s="159"/>
      <c r="P26" s="64"/>
      <c r="Q26" s="65">
        <v>0</v>
      </c>
      <c r="R26" s="65"/>
      <c r="S26" s="204">
        <v>0</v>
      </c>
      <c r="T26" s="159"/>
      <c r="U26" s="64"/>
      <c r="V26" s="65">
        <v>0</v>
      </c>
      <c r="W26" s="65"/>
      <c r="X26" s="204">
        <v>0</v>
      </c>
      <c r="Y26" s="159"/>
      <c r="Z26" s="64"/>
      <c r="AA26" s="65">
        <v>4</v>
      </c>
      <c r="AB26" s="65"/>
      <c r="AC26" s="204">
        <v>4.0000000000000002E-4</v>
      </c>
      <c r="AD26" s="159"/>
      <c r="AE26" s="64"/>
      <c r="AF26" s="65">
        <v>325</v>
      </c>
      <c r="AG26" s="65"/>
      <c r="AH26" s="204">
        <v>3.2099999999999997E-2</v>
      </c>
      <c r="AI26" s="159"/>
      <c r="AJ26" s="64"/>
      <c r="AK26" s="65">
        <v>12</v>
      </c>
      <c r="AL26" s="65"/>
      <c r="AM26" s="204">
        <v>1.1999999999999999E-3</v>
      </c>
      <c r="AN26" s="159"/>
      <c r="AO26" s="234">
        <v>3.3699999999999994E-2</v>
      </c>
      <c r="AP26" s="227">
        <v>3149</v>
      </c>
      <c r="AQ26" s="227">
        <v>2780</v>
      </c>
      <c r="AR26" s="239">
        <v>0.88300000000000001</v>
      </c>
      <c r="AS26" s="227">
        <v>2070</v>
      </c>
      <c r="AT26" s="239">
        <v>0.65700000000000003</v>
      </c>
      <c r="AU26" s="227">
        <v>1736</v>
      </c>
      <c r="AV26" s="236">
        <v>0.55100000000000005</v>
      </c>
      <c r="AW26" s="227">
        <v>1414</v>
      </c>
      <c r="AX26" s="227">
        <v>1051</v>
      </c>
      <c r="AY26" s="239">
        <v>0.74299999999999999</v>
      </c>
      <c r="AZ26" s="227">
        <v>1090</v>
      </c>
      <c r="BA26" s="239">
        <v>0.77100000000000002</v>
      </c>
      <c r="BB26" s="227">
        <v>760</v>
      </c>
      <c r="BC26" s="236">
        <v>0.53700000000000003</v>
      </c>
    </row>
    <row r="27" spans="1:55" x14ac:dyDescent="0.25">
      <c r="A27" s="230">
        <v>1</v>
      </c>
      <c r="B27" s="215" t="s">
        <v>138</v>
      </c>
      <c r="C27" s="223">
        <v>6459</v>
      </c>
      <c r="D27" s="215" t="s">
        <v>206</v>
      </c>
      <c r="E27" s="215">
        <v>1506</v>
      </c>
      <c r="F27" s="215">
        <v>1518</v>
      </c>
      <c r="G27" s="215"/>
      <c r="H27" s="224" t="str">
        <f>HYPERLINK("https://map.geo.admin.ch/?zoom=7&amp;E=565600&amp;N=207100&amp;layers=ch.kantone.cadastralwebmap-farbe,ch.swisstopo.amtliches-strassenverzeichnis,ch.bfs.gebaeude_wohnungs_register,KML||https://tinyurl.com/yy7ya4g9/NE/6459_bdg_erw.kml","KML building")</f>
        <v>KML building</v>
      </c>
      <c r="I27" s="158">
        <v>13</v>
      </c>
      <c r="J27" s="246" t="s">
        <v>659</v>
      </c>
      <c r="K27" s="64">
        <v>8.6321381142098266E-3</v>
      </c>
      <c r="L27" s="65">
        <v>0</v>
      </c>
      <c r="M27" s="65"/>
      <c r="N27" s="204">
        <v>0</v>
      </c>
      <c r="O27" s="159"/>
      <c r="P27" s="64"/>
      <c r="Q27" s="65">
        <v>0</v>
      </c>
      <c r="R27" s="65"/>
      <c r="S27" s="204">
        <v>0</v>
      </c>
      <c r="T27" s="159"/>
      <c r="U27" s="64"/>
      <c r="V27" s="65">
        <v>0</v>
      </c>
      <c r="W27" s="65"/>
      <c r="X27" s="204">
        <v>0</v>
      </c>
      <c r="Y27" s="159"/>
      <c r="Z27" s="64"/>
      <c r="AA27" s="65">
        <v>0</v>
      </c>
      <c r="AB27" s="65"/>
      <c r="AC27" s="204">
        <v>0</v>
      </c>
      <c r="AD27" s="159"/>
      <c r="AE27" s="64"/>
      <c r="AF27" s="65">
        <v>48</v>
      </c>
      <c r="AG27" s="65"/>
      <c r="AH27" s="204">
        <v>3.1899999999999998E-2</v>
      </c>
      <c r="AI27" s="159"/>
      <c r="AJ27" s="64"/>
      <c r="AK27" s="65">
        <v>1</v>
      </c>
      <c r="AL27" s="65"/>
      <c r="AM27" s="204">
        <v>6.9999999999999999E-4</v>
      </c>
      <c r="AN27" s="159"/>
      <c r="AO27" s="234">
        <v>3.2599999999999997E-2</v>
      </c>
      <c r="AP27" s="227">
        <v>687</v>
      </c>
      <c r="AQ27" s="227">
        <v>652</v>
      </c>
      <c r="AR27" s="239">
        <v>0.94899999999999995</v>
      </c>
      <c r="AS27" s="227">
        <v>287</v>
      </c>
      <c r="AT27" s="239">
        <v>0.41799999999999998</v>
      </c>
      <c r="AU27" s="227">
        <v>253</v>
      </c>
      <c r="AV27" s="236">
        <v>0.36799999999999999</v>
      </c>
      <c r="AW27" s="227">
        <v>219</v>
      </c>
      <c r="AX27" s="227">
        <v>184</v>
      </c>
      <c r="AY27" s="239">
        <v>0.84</v>
      </c>
      <c r="AZ27" s="227">
        <v>163</v>
      </c>
      <c r="BA27" s="239">
        <v>0.74399999999999999</v>
      </c>
      <c r="BB27" s="227">
        <v>129</v>
      </c>
      <c r="BC27" s="236">
        <v>0.58899999999999997</v>
      </c>
    </row>
    <row r="28" spans="1:55" x14ac:dyDescent="0.25">
      <c r="A28" s="230">
        <v>1</v>
      </c>
      <c r="B28" s="215" t="s">
        <v>138</v>
      </c>
      <c r="C28" s="215">
        <v>6461</v>
      </c>
      <c r="D28" s="215" t="s">
        <v>207</v>
      </c>
      <c r="E28" s="215">
        <v>1773</v>
      </c>
      <c r="F28" s="215">
        <v>1809</v>
      </c>
      <c r="G28" s="215"/>
      <c r="H28" s="224" t="str">
        <f>HYPERLINK("https://map.geo.admin.ch/?zoom=7&amp;E=567200&amp;N=206900&amp;layers=ch.kantone.cadastralwebmap-farbe,ch.swisstopo.amtliches-strassenverzeichnis,ch.bfs.gebaeude_wohnungs_register,KML||https://tinyurl.com/yy7ya4g9/NE/6461_bdg_erw.kml","KML building")</f>
        <v>KML building</v>
      </c>
      <c r="I28" s="158">
        <v>14</v>
      </c>
      <c r="J28" s="245" t="s">
        <v>660</v>
      </c>
      <c r="K28" s="64">
        <v>7.8962210941906381E-3</v>
      </c>
      <c r="L28" s="65">
        <v>0</v>
      </c>
      <c r="M28" s="65"/>
      <c r="N28" s="204">
        <v>0</v>
      </c>
      <c r="O28" s="159"/>
      <c r="P28" s="64"/>
      <c r="Q28" s="65">
        <v>0</v>
      </c>
      <c r="R28" s="65"/>
      <c r="S28" s="204">
        <v>0</v>
      </c>
      <c r="T28" s="159"/>
      <c r="U28" s="64"/>
      <c r="V28" s="65">
        <v>0</v>
      </c>
      <c r="W28" s="65"/>
      <c r="X28" s="204">
        <v>0</v>
      </c>
      <c r="Y28" s="159"/>
      <c r="Z28" s="64"/>
      <c r="AA28" s="65">
        <v>0</v>
      </c>
      <c r="AB28" s="65"/>
      <c r="AC28" s="204">
        <v>0</v>
      </c>
      <c r="AD28" s="159"/>
      <c r="AE28" s="64"/>
      <c r="AF28" s="65">
        <v>27</v>
      </c>
      <c r="AG28" s="65"/>
      <c r="AH28" s="204">
        <v>1.52E-2</v>
      </c>
      <c r="AI28" s="159"/>
      <c r="AJ28" s="64"/>
      <c r="AK28" s="65">
        <v>0</v>
      </c>
      <c r="AL28" s="65"/>
      <c r="AM28" s="204">
        <v>0</v>
      </c>
      <c r="AN28" s="159"/>
      <c r="AO28" s="234">
        <v>1.52E-2</v>
      </c>
      <c r="AP28" s="227">
        <v>604</v>
      </c>
      <c r="AQ28" s="227">
        <v>566</v>
      </c>
      <c r="AR28" s="239">
        <v>0.93700000000000006</v>
      </c>
      <c r="AS28" s="227">
        <v>459</v>
      </c>
      <c r="AT28" s="239">
        <v>0.76</v>
      </c>
      <c r="AU28" s="227">
        <v>423</v>
      </c>
      <c r="AV28" s="236">
        <v>0.7</v>
      </c>
      <c r="AW28" s="227">
        <v>273</v>
      </c>
      <c r="AX28" s="227">
        <v>239</v>
      </c>
      <c r="AY28" s="239">
        <v>0.875</v>
      </c>
      <c r="AZ28" s="227">
        <v>234</v>
      </c>
      <c r="BA28" s="239">
        <v>0.85699999999999998</v>
      </c>
      <c r="BB28" s="227">
        <v>202</v>
      </c>
      <c r="BC28" s="236">
        <v>0.74</v>
      </c>
    </row>
    <row r="29" spans="1:55" x14ac:dyDescent="0.25">
      <c r="A29" s="230">
        <v>2</v>
      </c>
      <c r="B29" s="215" t="s">
        <v>138</v>
      </c>
      <c r="C29" s="215">
        <v>6487</v>
      </c>
      <c r="D29" s="215" t="s">
        <v>208</v>
      </c>
      <c r="E29" s="215">
        <v>8187</v>
      </c>
      <c r="F29" s="215">
        <v>8429</v>
      </c>
      <c r="G29" s="215"/>
      <c r="H29" s="224" t="str">
        <f>HYPERLINK("https://map.geo.admin.ch/?zoom=7&amp;E=560700&amp;N=212700&amp;layers=ch.kantone.cadastralwebmap-farbe,ch.swisstopo.amtliches-strassenverzeichnis,ch.bfs.gebaeude_wohnungs_register,KML||https://tinyurl.com/yy7ya4g9/NE/6487_bdg_erw.kml","KML building")</f>
        <v>KML building</v>
      </c>
      <c r="I29" s="158">
        <v>67</v>
      </c>
      <c r="J29" s="246" t="s">
        <v>661</v>
      </c>
      <c r="K29" s="64">
        <v>8.1837058751679497E-3</v>
      </c>
      <c r="L29" s="65">
        <v>0</v>
      </c>
      <c r="M29" s="65"/>
      <c r="N29" s="204">
        <v>0</v>
      </c>
      <c r="O29" s="159"/>
      <c r="P29" s="64"/>
      <c r="Q29" s="65">
        <v>0</v>
      </c>
      <c r="R29" s="65"/>
      <c r="S29" s="204">
        <v>0</v>
      </c>
      <c r="T29" s="159"/>
      <c r="U29" s="64"/>
      <c r="V29" s="65">
        <v>0</v>
      </c>
      <c r="W29" s="65"/>
      <c r="X29" s="204">
        <v>0</v>
      </c>
      <c r="Y29" s="159"/>
      <c r="Z29" s="64"/>
      <c r="AA29" s="65">
        <v>22</v>
      </c>
      <c r="AB29" s="65"/>
      <c r="AC29" s="204">
        <v>2.5999999999999999E-3</v>
      </c>
      <c r="AD29" s="160"/>
      <c r="AE29" s="64"/>
      <c r="AF29" s="65">
        <v>55</v>
      </c>
      <c r="AG29" s="65"/>
      <c r="AH29" s="204">
        <v>6.7000000000000002E-3</v>
      </c>
      <c r="AI29" s="160"/>
      <c r="AJ29" s="64"/>
      <c r="AK29" s="65">
        <v>29</v>
      </c>
      <c r="AL29" s="65"/>
      <c r="AM29" s="204">
        <v>3.5000000000000001E-3</v>
      </c>
      <c r="AN29" s="160"/>
      <c r="AO29" s="234">
        <v>1.2799999999999999E-2</v>
      </c>
      <c r="AP29" s="227">
        <v>3433</v>
      </c>
      <c r="AQ29" s="227">
        <v>3315</v>
      </c>
      <c r="AR29" s="239">
        <v>0.96599999999999997</v>
      </c>
      <c r="AS29" s="227">
        <v>2060</v>
      </c>
      <c r="AT29" s="239">
        <v>0.6</v>
      </c>
      <c r="AU29" s="227">
        <v>1952</v>
      </c>
      <c r="AV29" s="236">
        <v>0.56899999999999995</v>
      </c>
      <c r="AW29" s="227">
        <v>1515</v>
      </c>
      <c r="AX29" s="227">
        <v>1406</v>
      </c>
      <c r="AY29" s="239">
        <v>0.92800000000000005</v>
      </c>
      <c r="AZ29" s="227">
        <v>1121</v>
      </c>
      <c r="BA29" s="239">
        <v>0.74</v>
      </c>
      <c r="BB29" s="227">
        <v>1021</v>
      </c>
      <c r="BC29" s="236">
        <v>0.67400000000000004</v>
      </c>
    </row>
    <row r="30" spans="1:55" x14ac:dyDescent="0.25">
      <c r="A30" s="230">
        <v>1</v>
      </c>
      <c r="B30" s="215" t="s">
        <v>138</v>
      </c>
      <c r="C30" s="215">
        <v>6504</v>
      </c>
      <c r="D30" s="215" t="s">
        <v>209</v>
      </c>
      <c r="E30" s="215">
        <v>403</v>
      </c>
      <c r="F30" s="215">
        <v>411</v>
      </c>
      <c r="G30" s="215"/>
      <c r="H30" s="224" t="str">
        <f>HYPERLINK("https://map.geo.admin.ch/?zoom=7&amp;E=527700&amp;N=191000&amp;layers=ch.kantone.cadastralwebmap-farbe,ch.swisstopo.amtliches-strassenverzeichnis,ch.bfs.gebaeude_wohnungs_register,KML||https://tinyurl.com/yy7ya4g9/NE/6504_bdg_erw.kml","KML building")</f>
        <v>KML building</v>
      </c>
      <c r="I30" s="158">
        <v>11</v>
      </c>
      <c r="J30" s="246" t="s">
        <v>662</v>
      </c>
      <c r="K30" s="64">
        <v>2.729528535980149E-2</v>
      </c>
      <c r="L30" s="65">
        <v>0</v>
      </c>
      <c r="M30" s="65"/>
      <c r="N30" s="204">
        <v>0</v>
      </c>
      <c r="O30" s="159"/>
      <c r="P30" s="64"/>
      <c r="Q30" s="65">
        <v>0</v>
      </c>
      <c r="R30" s="65"/>
      <c r="S30" s="204">
        <v>0</v>
      </c>
      <c r="T30" s="159"/>
      <c r="U30" s="64"/>
      <c r="V30" s="65">
        <v>0</v>
      </c>
      <c r="W30" s="65"/>
      <c r="X30" s="204">
        <v>0</v>
      </c>
      <c r="Y30" s="159"/>
      <c r="Z30" s="64"/>
      <c r="AA30" s="65">
        <v>0</v>
      </c>
      <c r="AB30" s="65"/>
      <c r="AC30" s="204">
        <v>0</v>
      </c>
      <c r="AD30" s="159"/>
      <c r="AE30" s="64"/>
      <c r="AF30" s="65">
        <v>4</v>
      </c>
      <c r="AG30" s="65"/>
      <c r="AH30" s="204">
        <v>9.9000000000000008E-3</v>
      </c>
      <c r="AI30" s="159"/>
      <c r="AJ30" s="64"/>
      <c r="AK30" s="65">
        <v>0</v>
      </c>
      <c r="AL30" s="65"/>
      <c r="AM30" s="204">
        <v>0</v>
      </c>
      <c r="AN30" s="159"/>
      <c r="AO30" s="234">
        <v>9.9000000000000008E-3</v>
      </c>
      <c r="AP30" s="227">
        <v>205</v>
      </c>
      <c r="AQ30" s="227">
        <v>200</v>
      </c>
      <c r="AR30" s="239">
        <v>0.97599999999999998</v>
      </c>
      <c r="AS30" s="227">
        <v>122</v>
      </c>
      <c r="AT30" s="239">
        <v>0.59499999999999997</v>
      </c>
      <c r="AU30" s="227">
        <v>117</v>
      </c>
      <c r="AV30" s="236">
        <v>0.57099999999999995</v>
      </c>
      <c r="AW30" s="227">
        <v>129</v>
      </c>
      <c r="AX30" s="227">
        <v>124</v>
      </c>
      <c r="AY30" s="239">
        <v>0.96099999999999997</v>
      </c>
      <c r="AZ30" s="227">
        <v>94</v>
      </c>
      <c r="BA30" s="239">
        <v>0.72899999999999998</v>
      </c>
      <c r="BB30" s="227">
        <v>89</v>
      </c>
      <c r="BC30" s="236">
        <v>0.69</v>
      </c>
    </row>
    <row r="31" spans="1:55" x14ac:dyDescent="0.25">
      <c r="A31" s="230">
        <v>1</v>
      </c>
      <c r="B31" s="215" t="s">
        <v>138</v>
      </c>
      <c r="C31" s="215">
        <v>6511</v>
      </c>
      <c r="D31" s="215" t="s">
        <v>210</v>
      </c>
      <c r="E31" s="215">
        <v>577</v>
      </c>
      <c r="F31" s="215">
        <v>578</v>
      </c>
      <c r="G31" s="215"/>
      <c r="H31" s="224" t="str">
        <f>HYPERLINK("https://map.geo.admin.ch/?zoom=7&amp;E=527200&amp;N=195200&amp;layers=ch.kantone.cadastralwebmap-farbe,ch.swisstopo.amtliches-strassenverzeichnis,ch.bfs.gebaeude_wohnungs_register,KML||https://tinyurl.com/yy7ya4g9/NE/6511_bdg_erw.kml","KML building")</f>
        <v>KML building</v>
      </c>
      <c r="I31" s="158">
        <v>9</v>
      </c>
      <c r="J31" s="245" t="s">
        <v>663</v>
      </c>
      <c r="K31" s="64">
        <v>1.5597920277296361E-2</v>
      </c>
      <c r="L31" s="65">
        <v>0</v>
      </c>
      <c r="M31" s="65"/>
      <c r="N31" s="204">
        <v>0</v>
      </c>
      <c r="O31" s="159"/>
      <c r="P31" s="64"/>
      <c r="Q31" s="65">
        <v>0</v>
      </c>
      <c r="R31" s="65"/>
      <c r="S31" s="204">
        <v>0</v>
      </c>
      <c r="T31" s="159"/>
      <c r="U31" s="64"/>
      <c r="V31" s="65">
        <v>0</v>
      </c>
      <c r="W31" s="65"/>
      <c r="X31" s="204">
        <v>0</v>
      </c>
      <c r="Y31" s="159"/>
      <c r="Z31" s="64"/>
      <c r="AA31" s="65">
        <v>0</v>
      </c>
      <c r="AB31" s="65"/>
      <c r="AC31" s="204">
        <v>0</v>
      </c>
      <c r="AD31" s="159"/>
      <c r="AE31" s="64"/>
      <c r="AF31" s="65">
        <v>6</v>
      </c>
      <c r="AG31" s="65"/>
      <c r="AH31" s="204">
        <v>1.04E-2</v>
      </c>
      <c r="AI31" s="159"/>
      <c r="AJ31" s="64"/>
      <c r="AK31" s="65">
        <v>1</v>
      </c>
      <c r="AL31" s="65"/>
      <c r="AM31" s="204">
        <v>1.6999999999999999E-3</v>
      </c>
      <c r="AN31" s="159"/>
      <c r="AO31" s="234">
        <v>1.21E-2</v>
      </c>
      <c r="AP31" s="227">
        <v>310</v>
      </c>
      <c r="AQ31" s="227">
        <v>308</v>
      </c>
      <c r="AR31" s="239">
        <v>0.99399999999999999</v>
      </c>
      <c r="AS31" s="227">
        <v>195</v>
      </c>
      <c r="AT31" s="239">
        <v>0.629</v>
      </c>
      <c r="AU31" s="227">
        <v>194</v>
      </c>
      <c r="AV31" s="236">
        <v>0.626</v>
      </c>
      <c r="AW31" s="227">
        <v>189</v>
      </c>
      <c r="AX31" s="227">
        <v>187</v>
      </c>
      <c r="AY31" s="239">
        <v>0.98899999999999999</v>
      </c>
      <c r="AZ31" s="227">
        <v>140</v>
      </c>
      <c r="BA31" s="239">
        <v>0.74099999999999999</v>
      </c>
      <c r="BB31" s="227">
        <v>139</v>
      </c>
      <c r="BC31" s="236">
        <v>0.73499999999999999</v>
      </c>
    </row>
    <row r="32" spans="1:55" x14ac:dyDescent="0.25">
      <c r="A32" s="230">
        <v>1</v>
      </c>
      <c r="B32" s="215" t="s">
        <v>138</v>
      </c>
      <c r="C32" s="215">
        <v>6512</v>
      </c>
      <c r="D32" s="215" t="s">
        <v>211</v>
      </c>
      <c r="E32" s="215">
        <v>6075</v>
      </c>
      <c r="F32" s="215">
        <v>6170</v>
      </c>
      <c r="G32" s="215"/>
      <c r="H32" s="224" t="str">
        <f>HYPERLINK("https://map.geo.admin.ch/?zoom=7&amp;E=534800&amp;N=195000&amp;layers=ch.kantone.cadastralwebmap-farbe,ch.swisstopo.amtliches-strassenverzeichnis,ch.bfs.gebaeude_wohnungs_register,KML||https://tinyurl.com/yy7ya4g9/NE/6512_bdg_erw.kml","KML building")</f>
        <v>KML building</v>
      </c>
      <c r="I32" s="158">
        <v>47</v>
      </c>
      <c r="J32" s="247" t="s">
        <v>664</v>
      </c>
      <c r="K32" s="157">
        <v>7.7366255144032921E-3</v>
      </c>
      <c r="L32" s="65">
        <v>0</v>
      </c>
      <c r="M32" s="65"/>
      <c r="N32" s="204">
        <v>0</v>
      </c>
      <c r="O32" s="159"/>
      <c r="P32" s="64"/>
      <c r="Q32" s="65">
        <v>0</v>
      </c>
      <c r="R32" s="65"/>
      <c r="S32" s="204">
        <v>0</v>
      </c>
      <c r="T32" s="159"/>
      <c r="U32" s="64"/>
      <c r="V32" s="65">
        <v>0</v>
      </c>
      <c r="W32" s="65"/>
      <c r="X32" s="204">
        <v>0</v>
      </c>
      <c r="Y32" s="159"/>
      <c r="Z32" s="64"/>
      <c r="AA32" s="65">
        <v>5</v>
      </c>
      <c r="AB32" s="65"/>
      <c r="AC32" s="204">
        <v>8.0000000000000004E-4</v>
      </c>
      <c r="AD32" s="161"/>
      <c r="AE32" s="64"/>
      <c r="AF32" s="65">
        <v>407</v>
      </c>
      <c r="AG32" s="65"/>
      <c r="AH32" s="204">
        <v>6.7000000000000004E-2</v>
      </c>
      <c r="AI32" s="161"/>
      <c r="AJ32" s="64"/>
      <c r="AK32" s="65">
        <v>7</v>
      </c>
      <c r="AL32" s="65"/>
      <c r="AM32" s="204">
        <v>1.1999999999999999E-3</v>
      </c>
      <c r="AN32" s="161"/>
      <c r="AO32" s="234">
        <v>6.9000000000000006E-2</v>
      </c>
      <c r="AP32" s="227">
        <v>3027</v>
      </c>
      <c r="AQ32" s="227">
        <v>2917</v>
      </c>
      <c r="AR32" s="239">
        <v>0.96399999999999997</v>
      </c>
      <c r="AS32" s="227">
        <v>2034</v>
      </c>
      <c r="AT32" s="239">
        <v>0.67200000000000004</v>
      </c>
      <c r="AU32" s="227">
        <v>1933</v>
      </c>
      <c r="AV32" s="236">
        <v>0.63900000000000001</v>
      </c>
      <c r="AW32" s="227">
        <v>1622</v>
      </c>
      <c r="AX32" s="227">
        <v>1525</v>
      </c>
      <c r="AY32" s="239">
        <v>0.94</v>
      </c>
      <c r="AZ32" s="227">
        <v>1291</v>
      </c>
      <c r="BA32" s="239">
        <v>0.79600000000000004</v>
      </c>
      <c r="BB32" s="227">
        <v>1202</v>
      </c>
      <c r="BC32" s="236">
        <v>0.74099999999999999</v>
      </c>
    </row>
    <row r="33" spans="41:55" x14ac:dyDescent="0.25">
      <c r="AO33" s="235"/>
      <c r="AR33" s="239"/>
      <c r="AT33" s="239"/>
      <c r="AV33" s="236"/>
      <c r="AY33" s="239"/>
      <c r="BA33" s="239"/>
      <c r="BC33" s="236"/>
    </row>
    <row r="34" spans="41:55" x14ac:dyDescent="0.25">
      <c r="AO34" s="235"/>
      <c r="AR34" s="239"/>
      <c r="AT34" s="239"/>
      <c r="AV34" s="236"/>
      <c r="AY34" s="239"/>
      <c r="BA34" s="239"/>
      <c r="BC34" s="236"/>
    </row>
    <row r="35" spans="41:55" x14ac:dyDescent="0.25">
      <c r="AO35" s="235"/>
      <c r="AR35" s="239"/>
      <c r="AT35" s="239"/>
      <c r="AV35" s="236"/>
      <c r="AY35" s="239"/>
      <c r="BA35" s="239"/>
      <c r="BC35" s="236"/>
    </row>
    <row r="36" spans="41:55" x14ac:dyDescent="0.25">
      <c r="AO36" s="235"/>
      <c r="AR36" s="239"/>
      <c r="AT36" s="239"/>
      <c r="AV36" s="236"/>
      <c r="AY36" s="239"/>
      <c r="BA36" s="239"/>
      <c r="BC36" s="236"/>
    </row>
    <row r="37" spans="41:55" x14ac:dyDescent="0.25">
      <c r="AO37" s="235"/>
      <c r="AR37" s="239"/>
      <c r="AT37" s="239"/>
      <c r="AV37" s="236"/>
      <c r="AY37" s="239"/>
      <c r="BA37" s="239"/>
      <c r="BC37" s="236"/>
    </row>
    <row r="38" spans="41:55" x14ac:dyDescent="0.25">
      <c r="AO38" s="235"/>
      <c r="AR38" s="239"/>
      <c r="AT38" s="239"/>
      <c r="AV38" s="236"/>
      <c r="AY38" s="239"/>
      <c r="BA38" s="239"/>
      <c r="BC38" s="236"/>
    </row>
    <row r="39" spans="41:55" x14ac:dyDescent="0.25">
      <c r="AO39" s="235"/>
      <c r="AR39" s="239"/>
      <c r="AT39" s="239"/>
      <c r="AV39" s="236"/>
      <c r="AY39" s="239"/>
      <c r="BA39" s="239"/>
      <c r="BC39" s="236"/>
    </row>
    <row r="40" spans="41:55" x14ac:dyDescent="0.25">
      <c r="AO40" s="235"/>
      <c r="AR40" s="239"/>
      <c r="AT40" s="239"/>
      <c r="AV40" s="236"/>
      <c r="AY40" s="239"/>
      <c r="BA40" s="239"/>
      <c r="BC40" s="236"/>
    </row>
    <row r="41" spans="41:55" x14ac:dyDescent="0.25">
      <c r="AO41" s="235"/>
      <c r="AR41" s="239"/>
      <c r="AT41" s="239"/>
      <c r="AV41" s="236"/>
      <c r="AY41" s="239"/>
      <c r="BA41" s="239"/>
      <c r="BC41" s="236"/>
    </row>
    <row r="42" spans="41:55" x14ac:dyDescent="0.25">
      <c r="AO42" s="235"/>
      <c r="AR42" s="239"/>
      <c r="AT42" s="239"/>
      <c r="AV42" s="236"/>
      <c r="AY42" s="239"/>
      <c r="BA42" s="239"/>
      <c r="BC42" s="236"/>
    </row>
    <row r="43" spans="41:55" x14ac:dyDescent="0.25">
      <c r="AO43" s="235"/>
      <c r="AR43" s="239"/>
      <c r="AT43" s="239"/>
      <c r="AV43" s="236"/>
      <c r="AY43" s="239"/>
      <c r="BA43" s="239"/>
      <c r="BC43" s="236"/>
    </row>
    <row r="44" spans="41:55" x14ac:dyDescent="0.25">
      <c r="AO44" s="235"/>
      <c r="AR44" s="239"/>
      <c r="AT44" s="239"/>
      <c r="AV44" s="236"/>
      <c r="AY44" s="239"/>
      <c r="BA44" s="239"/>
      <c r="BC44" s="236"/>
    </row>
    <row r="45" spans="41:55" x14ac:dyDescent="0.25">
      <c r="AO45" s="235"/>
      <c r="AR45" s="239"/>
      <c r="AT45" s="239"/>
      <c r="AV45" s="236"/>
      <c r="AY45" s="239"/>
      <c r="BA45" s="239"/>
      <c r="BC45" s="236"/>
    </row>
    <row r="46" spans="41:55" x14ac:dyDescent="0.25">
      <c r="AO46" s="235"/>
      <c r="AR46" s="239"/>
      <c r="AT46" s="239"/>
      <c r="AV46" s="236"/>
      <c r="AY46" s="239"/>
      <c r="BA46" s="239"/>
      <c r="BC46" s="236"/>
    </row>
    <row r="47" spans="41:55" x14ac:dyDescent="0.25">
      <c r="AO47" s="235"/>
      <c r="AR47" s="239"/>
      <c r="AT47" s="239"/>
      <c r="AV47" s="236"/>
      <c r="AY47" s="239"/>
      <c r="BA47" s="239"/>
      <c r="BC47" s="236"/>
    </row>
    <row r="48" spans="41:55" x14ac:dyDescent="0.25">
      <c r="AO48" s="235"/>
      <c r="AR48" s="239"/>
      <c r="AT48" s="239"/>
      <c r="AV48" s="236"/>
      <c r="AY48" s="239"/>
      <c r="BA48" s="239"/>
      <c r="BC48" s="236"/>
    </row>
    <row r="49" spans="41:55" x14ac:dyDescent="0.25">
      <c r="AO49" s="235"/>
      <c r="AR49" s="239"/>
      <c r="AT49" s="239"/>
      <c r="AV49" s="236"/>
      <c r="AY49" s="239"/>
      <c r="BA49" s="239"/>
      <c r="BC49" s="236"/>
    </row>
    <row r="50" spans="41:55" x14ac:dyDescent="0.25">
      <c r="AO50" s="235"/>
      <c r="AR50" s="239"/>
      <c r="AT50" s="239"/>
      <c r="AV50" s="236"/>
      <c r="AY50" s="239"/>
      <c r="BA50" s="239"/>
      <c r="BC50" s="236"/>
    </row>
    <row r="51" spans="41:55" x14ac:dyDescent="0.25">
      <c r="AO51" s="235"/>
      <c r="AR51" s="239"/>
      <c r="AT51" s="239"/>
      <c r="AV51" s="236"/>
      <c r="AY51" s="239"/>
      <c r="BA51" s="239"/>
      <c r="BC51" s="236"/>
    </row>
    <row r="52" spans="41:55" x14ac:dyDescent="0.25">
      <c r="AO52" s="235"/>
      <c r="AR52" s="239"/>
      <c r="AT52" s="239"/>
      <c r="AV52" s="236"/>
      <c r="AY52" s="239"/>
      <c r="BA52" s="239"/>
      <c r="BC52" s="236"/>
    </row>
    <row r="53" spans="41:55" x14ac:dyDescent="0.25">
      <c r="AO53" s="235"/>
      <c r="AR53" s="239"/>
      <c r="AT53" s="239"/>
      <c r="AV53" s="236"/>
      <c r="AY53" s="239"/>
      <c r="BA53" s="239"/>
      <c r="BC53" s="236"/>
    </row>
    <row r="54" spans="41:55" x14ac:dyDescent="0.25">
      <c r="AO54" s="235"/>
      <c r="AR54" s="239"/>
      <c r="AT54" s="239"/>
      <c r="AV54" s="236"/>
      <c r="AY54" s="239"/>
      <c r="BA54" s="239"/>
      <c r="BC54" s="236"/>
    </row>
    <row r="55" spans="41:55" x14ac:dyDescent="0.25">
      <c r="AO55" s="235"/>
      <c r="AR55" s="239"/>
      <c r="AT55" s="239"/>
      <c r="AV55" s="236"/>
      <c r="AY55" s="239"/>
      <c r="BA55" s="239"/>
      <c r="BC55" s="236"/>
    </row>
    <row r="56" spans="41:55" x14ac:dyDescent="0.25">
      <c r="AO56" s="235"/>
      <c r="AR56" s="239"/>
      <c r="AT56" s="239"/>
      <c r="AV56" s="236"/>
      <c r="AY56" s="239"/>
      <c r="BA56" s="239"/>
      <c r="BC56" s="236"/>
    </row>
    <row r="57" spans="41:55" x14ac:dyDescent="0.25">
      <c r="AO57" s="235"/>
      <c r="AR57" s="239"/>
      <c r="AT57" s="239"/>
      <c r="AV57" s="236"/>
      <c r="AY57" s="239"/>
      <c r="BA57" s="239"/>
      <c r="BC57" s="236"/>
    </row>
    <row r="58" spans="41:55" x14ac:dyDescent="0.25">
      <c r="AO58" s="235"/>
      <c r="AR58" s="239"/>
      <c r="AT58" s="239"/>
      <c r="AV58" s="236"/>
      <c r="AY58" s="239"/>
      <c r="BA58" s="239"/>
      <c r="BC58" s="236"/>
    </row>
    <row r="59" spans="41:55" x14ac:dyDescent="0.25">
      <c r="AO59" s="235"/>
      <c r="AR59" s="239"/>
      <c r="AT59" s="239"/>
      <c r="AV59" s="236"/>
      <c r="AY59" s="239"/>
      <c r="BA59" s="239"/>
      <c r="BC59" s="236"/>
    </row>
    <row r="60" spans="41:55" x14ac:dyDescent="0.25">
      <c r="AO60" s="235"/>
      <c r="AR60" s="239"/>
      <c r="AT60" s="239"/>
      <c r="AV60" s="236"/>
      <c r="AY60" s="239"/>
      <c r="BA60" s="239"/>
      <c r="BC60" s="236"/>
    </row>
    <row r="61" spans="41:55" x14ac:dyDescent="0.25">
      <c r="AO61" s="235"/>
      <c r="AR61" s="239"/>
      <c r="AT61" s="239"/>
      <c r="AV61" s="236"/>
      <c r="AY61" s="239"/>
      <c r="BA61" s="239"/>
      <c r="BC61" s="236"/>
    </row>
    <row r="62" spans="41:55" x14ac:dyDescent="0.25">
      <c r="AO62" s="235"/>
      <c r="AR62" s="239"/>
      <c r="AT62" s="239"/>
      <c r="AV62" s="236"/>
      <c r="AY62" s="239"/>
      <c r="BA62" s="239"/>
      <c r="BC62" s="236"/>
    </row>
    <row r="63" spans="41:55" x14ac:dyDescent="0.25">
      <c r="AO63" s="235"/>
      <c r="AR63" s="239"/>
      <c r="AT63" s="239"/>
      <c r="AV63" s="236"/>
      <c r="AY63" s="239"/>
      <c r="BA63" s="239"/>
      <c r="BC63" s="236"/>
    </row>
    <row r="64" spans="41:55" x14ac:dyDescent="0.25">
      <c r="AO64" s="235"/>
      <c r="AR64" s="239"/>
      <c r="AT64" s="239"/>
      <c r="AV64" s="236"/>
      <c r="AY64" s="239"/>
      <c r="BA64" s="239"/>
      <c r="BC64" s="236"/>
    </row>
    <row r="65" spans="41:55" x14ac:dyDescent="0.25">
      <c r="AO65" s="235"/>
      <c r="AR65" s="239"/>
      <c r="AT65" s="239"/>
      <c r="AV65" s="236"/>
      <c r="AY65" s="239"/>
      <c r="BA65" s="239"/>
      <c r="BC65" s="236"/>
    </row>
    <row r="66" spans="41:55" x14ac:dyDescent="0.25">
      <c r="AO66" s="235"/>
      <c r="AR66" s="239"/>
      <c r="AT66" s="239"/>
      <c r="AV66" s="236"/>
      <c r="AY66" s="239"/>
      <c r="BA66" s="239"/>
      <c r="BC66" s="236"/>
    </row>
    <row r="67" spans="41:55" x14ac:dyDescent="0.25">
      <c r="AO67" s="235"/>
      <c r="AR67" s="239"/>
      <c r="AT67" s="239"/>
      <c r="AV67" s="236"/>
      <c r="AY67" s="239"/>
      <c r="BA67" s="239"/>
      <c r="BC67" s="236"/>
    </row>
    <row r="68" spans="41:55" x14ac:dyDescent="0.25">
      <c r="AO68" s="235"/>
      <c r="AR68" s="239"/>
      <c r="AT68" s="239"/>
      <c r="AV68" s="236"/>
      <c r="AY68" s="239"/>
      <c r="BA68" s="239"/>
      <c r="BC68" s="236"/>
    </row>
    <row r="69" spans="41:55" x14ac:dyDescent="0.25">
      <c r="AO69" s="235"/>
      <c r="AR69" s="239"/>
      <c r="AT69" s="239"/>
      <c r="AV69" s="236"/>
      <c r="AY69" s="239"/>
      <c r="BA69" s="239"/>
      <c r="BC69" s="236"/>
    </row>
    <row r="70" spans="41:55" x14ac:dyDescent="0.25">
      <c r="AO70" s="235"/>
      <c r="AR70" s="239"/>
      <c r="AT70" s="239"/>
      <c r="AV70" s="236"/>
      <c r="AY70" s="239"/>
      <c r="BA70" s="239"/>
      <c r="BC70" s="236"/>
    </row>
    <row r="71" spans="41:55" x14ac:dyDescent="0.25">
      <c r="AO71" s="235"/>
      <c r="AR71" s="239"/>
      <c r="AT71" s="239"/>
      <c r="AV71" s="236"/>
      <c r="AY71" s="239"/>
      <c r="BA71" s="239"/>
      <c r="BC71" s="236"/>
    </row>
    <row r="72" spans="41:55" x14ac:dyDescent="0.25">
      <c r="AO72" s="235"/>
      <c r="AR72" s="239"/>
      <c r="AT72" s="239"/>
      <c r="AV72" s="236"/>
      <c r="AY72" s="239"/>
      <c r="BA72" s="239"/>
      <c r="BC72" s="236"/>
    </row>
    <row r="73" spans="41:55" x14ac:dyDescent="0.25">
      <c r="AO73" s="235"/>
      <c r="AR73" s="239"/>
      <c r="AT73" s="239"/>
      <c r="AV73" s="236"/>
      <c r="AY73" s="239"/>
      <c r="BA73" s="239"/>
      <c r="BC73" s="236"/>
    </row>
    <row r="74" spans="41:55" x14ac:dyDescent="0.25">
      <c r="AO74" s="235"/>
      <c r="AR74" s="239"/>
      <c r="AT74" s="239"/>
      <c r="AV74" s="236"/>
      <c r="AY74" s="239"/>
      <c r="BA74" s="239"/>
      <c r="BC74" s="236"/>
    </row>
    <row r="75" spans="41:55" x14ac:dyDescent="0.25">
      <c r="AO75" s="235"/>
      <c r="AR75" s="239"/>
      <c r="AT75" s="239"/>
      <c r="AV75" s="236"/>
      <c r="AY75" s="239"/>
      <c r="BA75" s="239"/>
      <c r="BC75" s="236"/>
    </row>
    <row r="76" spans="41:55" x14ac:dyDescent="0.25">
      <c r="AO76" s="235"/>
      <c r="AR76" s="239"/>
      <c r="AT76" s="239"/>
      <c r="AV76" s="236"/>
      <c r="AY76" s="239"/>
      <c r="BA76" s="239"/>
      <c r="BC76" s="236"/>
    </row>
    <row r="77" spans="41:55" x14ac:dyDescent="0.25">
      <c r="AO77" s="235"/>
      <c r="AR77" s="239"/>
      <c r="AT77" s="239"/>
      <c r="AV77" s="236"/>
      <c r="AY77" s="239"/>
      <c r="BA77" s="239"/>
      <c r="BC77" s="236"/>
    </row>
    <row r="78" spans="41:55" x14ac:dyDescent="0.25">
      <c r="AO78" s="235"/>
      <c r="AR78" s="239"/>
      <c r="AT78" s="239"/>
      <c r="AV78" s="236"/>
      <c r="AY78" s="239"/>
      <c r="BA78" s="239"/>
      <c r="BC78" s="236"/>
    </row>
    <row r="79" spans="41:55" x14ac:dyDescent="0.25">
      <c r="AO79" s="235"/>
      <c r="AR79" s="239"/>
      <c r="AT79" s="239"/>
      <c r="AV79" s="236"/>
      <c r="AY79" s="239"/>
      <c r="BA79" s="239"/>
      <c r="BC79" s="236"/>
    </row>
    <row r="80" spans="41:55" x14ac:dyDescent="0.25">
      <c r="AO80" s="235"/>
      <c r="AR80" s="239"/>
      <c r="AT80" s="239"/>
      <c r="AV80" s="236"/>
      <c r="AY80" s="239"/>
      <c r="BA80" s="239"/>
      <c r="BC80" s="236"/>
    </row>
    <row r="81" spans="41:55" x14ac:dyDescent="0.25">
      <c r="AO81" s="235"/>
      <c r="AR81" s="239"/>
      <c r="AT81" s="239"/>
      <c r="AV81" s="236"/>
      <c r="AY81" s="239"/>
      <c r="BA81" s="239"/>
      <c r="BC81" s="236"/>
    </row>
    <row r="82" spans="41:55" x14ac:dyDescent="0.25">
      <c r="AO82" s="235"/>
      <c r="AR82" s="239"/>
      <c r="AT82" s="239"/>
      <c r="AV82" s="236"/>
      <c r="AY82" s="239"/>
      <c r="BA82" s="239"/>
      <c r="BC82" s="236"/>
    </row>
    <row r="83" spans="41:55" x14ac:dyDescent="0.25">
      <c r="AO83" s="235"/>
      <c r="AR83" s="239"/>
      <c r="AT83" s="239"/>
      <c r="AV83" s="236"/>
      <c r="AY83" s="239"/>
      <c r="BA83" s="239"/>
      <c r="BC83" s="236"/>
    </row>
    <row r="84" spans="41:55" x14ac:dyDescent="0.25">
      <c r="AO84" s="235"/>
      <c r="AR84" s="239"/>
      <c r="AT84" s="239"/>
      <c r="AV84" s="236"/>
      <c r="AY84" s="239"/>
      <c r="BA84" s="239"/>
      <c r="BC84" s="236"/>
    </row>
    <row r="85" spans="41:55" x14ac:dyDescent="0.25">
      <c r="AO85" s="235"/>
      <c r="AR85" s="239"/>
      <c r="AT85" s="239"/>
      <c r="AV85" s="236"/>
      <c r="AY85" s="239"/>
      <c r="BA85" s="239"/>
      <c r="BC85" s="236"/>
    </row>
    <row r="86" spans="41:55" x14ac:dyDescent="0.25">
      <c r="AO86" s="235"/>
      <c r="AR86" s="239"/>
      <c r="AT86" s="239"/>
      <c r="AV86" s="236"/>
      <c r="AY86" s="239"/>
      <c r="BA86" s="239"/>
      <c r="BC86" s="236"/>
    </row>
    <row r="87" spans="41:55" x14ac:dyDescent="0.25">
      <c r="AO87" s="235"/>
      <c r="AR87" s="239"/>
      <c r="AT87" s="239"/>
      <c r="AV87" s="236"/>
      <c r="AY87" s="239"/>
      <c r="BA87" s="239"/>
      <c r="BC87" s="236"/>
    </row>
    <row r="88" spans="41:55" x14ac:dyDescent="0.25">
      <c r="AO88" s="235"/>
      <c r="AR88" s="239"/>
      <c r="AT88" s="239"/>
      <c r="AV88" s="236"/>
      <c r="AY88" s="239"/>
      <c r="BA88" s="239"/>
      <c r="BC88" s="236"/>
    </row>
    <row r="89" spans="41:55" x14ac:dyDescent="0.25">
      <c r="AO89" s="235"/>
      <c r="AR89" s="239"/>
      <c r="AT89" s="239"/>
      <c r="AV89" s="236"/>
      <c r="AY89" s="239"/>
      <c r="BA89" s="239"/>
      <c r="BC89" s="236"/>
    </row>
    <row r="90" spans="41:55" x14ac:dyDescent="0.25">
      <c r="AO90" s="235"/>
      <c r="AR90" s="239"/>
      <c r="AT90" s="239"/>
      <c r="AV90" s="236"/>
      <c r="AY90" s="239"/>
      <c r="BA90" s="239"/>
      <c r="BC90" s="236"/>
    </row>
    <row r="91" spans="41:55" x14ac:dyDescent="0.25">
      <c r="AO91" s="235"/>
      <c r="AR91" s="239"/>
      <c r="AT91" s="239"/>
      <c r="AV91" s="236"/>
      <c r="AY91" s="239"/>
      <c r="BA91" s="239"/>
      <c r="BC91" s="236"/>
    </row>
    <row r="92" spans="41:55" x14ac:dyDescent="0.25">
      <c r="AO92" s="235"/>
      <c r="AR92" s="239"/>
      <c r="AT92" s="239"/>
      <c r="AV92" s="236"/>
      <c r="AY92" s="239"/>
      <c r="BA92" s="239"/>
      <c r="BC92" s="236"/>
    </row>
    <row r="93" spans="41:55" x14ac:dyDescent="0.25">
      <c r="AO93" s="235"/>
      <c r="AR93" s="239"/>
      <c r="AT93" s="239"/>
      <c r="AV93" s="236"/>
      <c r="AY93" s="239"/>
      <c r="BA93" s="239"/>
      <c r="BC93" s="236"/>
    </row>
    <row r="94" spans="41:55" x14ac:dyDescent="0.25">
      <c r="AO94" s="235"/>
      <c r="AR94" s="239"/>
      <c r="AT94" s="239"/>
      <c r="AV94" s="236"/>
      <c r="AY94" s="239"/>
      <c r="BA94" s="239"/>
      <c r="BC94" s="236"/>
    </row>
    <row r="95" spans="41:55" x14ac:dyDescent="0.25">
      <c r="AO95" s="235"/>
      <c r="AR95" s="239"/>
      <c r="AT95" s="239"/>
      <c r="AV95" s="236"/>
      <c r="AY95" s="239"/>
      <c r="BA95" s="239"/>
      <c r="BC95" s="236"/>
    </row>
    <row r="96" spans="41:55" x14ac:dyDescent="0.25">
      <c r="AO96" s="235"/>
      <c r="AR96" s="239"/>
      <c r="AT96" s="239"/>
      <c r="AV96" s="236"/>
      <c r="AY96" s="239"/>
      <c r="BA96" s="239"/>
      <c r="BC96" s="236"/>
    </row>
    <row r="97" spans="41:55" x14ac:dyDescent="0.25">
      <c r="AO97" s="235"/>
      <c r="AR97" s="239"/>
      <c r="AT97" s="239"/>
      <c r="AV97" s="236"/>
      <c r="AY97" s="239"/>
      <c r="BA97" s="239"/>
      <c r="BC97" s="236"/>
    </row>
    <row r="98" spans="41:55" x14ac:dyDescent="0.25">
      <c r="AO98" s="235"/>
      <c r="AR98" s="239"/>
      <c r="AT98" s="239"/>
      <c r="AV98" s="236"/>
      <c r="AY98" s="239"/>
      <c r="BA98" s="239"/>
      <c r="BC98" s="236"/>
    </row>
    <row r="99" spans="41:55" x14ac:dyDescent="0.25">
      <c r="AO99" s="235"/>
      <c r="AR99" s="239"/>
      <c r="AT99" s="239"/>
      <c r="AV99" s="236"/>
      <c r="AY99" s="239"/>
      <c r="BA99" s="239"/>
      <c r="BC99" s="236"/>
    </row>
    <row r="100" spans="41:55" x14ac:dyDescent="0.25">
      <c r="AO100" s="235"/>
      <c r="AR100" s="239"/>
      <c r="AT100" s="239"/>
      <c r="AV100" s="236"/>
      <c r="AY100" s="239"/>
      <c r="BA100" s="239"/>
      <c r="BC100" s="236"/>
    </row>
    <row r="101" spans="41:55" x14ac:dyDescent="0.25">
      <c r="AO101" s="235"/>
      <c r="AR101" s="239"/>
      <c r="AT101" s="239"/>
      <c r="AV101" s="236"/>
      <c r="AY101" s="239"/>
      <c r="BA101" s="239"/>
      <c r="BC101" s="236"/>
    </row>
    <row r="102" spans="41:55" x14ac:dyDescent="0.25">
      <c r="AO102" s="235"/>
      <c r="AR102" s="239"/>
      <c r="AT102" s="239"/>
      <c r="AV102" s="236"/>
      <c r="AY102" s="239"/>
      <c r="BA102" s="239"/>
      <c r="BC102" s="236"/>
    </row>
    <row r="103" spans="41:55" x14ac:dyDescent="0.25">
      <c r="AO103" s="235"/>
      <c r="AR103" s="239"/>
      <c r="AT103" s="239"/>
      <c r="AV103" s="236"/>
      <c r="AY103" s="239"/>
      <c r="BA103" s="239"/>
      <c r="BC103" s="236"/>
    </row>
    <row r="104" spans="41:55" x14ac:dyDescent="0.25">
      <c r="AO104" s="235"/>
      <c r="AR104" s="239"/>
      <c r="AT104" s="239"/>
      <c r="AV104" s="236"/>
      <c r="AY104" s="239"/>
      <c r="BA104" s="239"/>
      <c r="BC104" s="236"/>
    </row>
    <row r="105" spans="41:55" x14ac:dyDescent="0.25">
      <c r="AO105" s="235"/>
      <c r="AR105" s="239"/>
      <c r="AT105" s="239"/>
      <c r="AV105" s="236"/>
      <c r="AY105" s="239"/>
      <c r="BA105" s="239"/>
      <c r="BC105" s="236"/>
    </row>
    <row r="106" spans="41:55" x14ac:dyDescent="0.25">
      <c r="AO106" s="235"/>
      <c r="AR106" s="239"/>
      <c r="AT106" s="239"/>
      <c r="AV106" s="236"/>
      <c r="AY106" s="239"/>
      <c r="BA106" s="239"/>
      <c r="BC106" s="236"/>
    </row>
    <row r="107" spans="41:55" x14ac:dyDescent="0.25">
      <c r="AO107" s="235"/>
      <c r="AR107" s="239"/>
      <c r="AT107" s="239"/>
      <c r="AV107" s="236"/>
      <c r="AY107" s="239"/>
      <c r="BA107" s="239"/>
      <c r="BC107" s="236"/>
    </row>
    <row r="108" spans="41:55" x14ac:dyDescent="0.25">
      <c r="AO108" s="235"/>
      <c r="AR108" s="239"/>
      <c r="AT108" s="239"/>
      <c r="AV108" s="236"/>
      <c r="AY108" s="239"/>
      <c r="BA108" s="239"/>
      <c r="BC108" s="236"/>
    </row>
    <row r="109" spans="41:55" x14ac:dyDescent="0.25">
      <c r="AO109" s="235"/>
      <c r="AR109" s="239"/>
      <c r="AT109" s="239"/>
      <c r="AV109" s="236"/>
      <c r="AY109" s="239"/>
      <c r="BA109" s="239"/>
      <c r="BC109" s="236"/>
    </row>
    <row r="110" spans="41:55" x14ac:dyDescent="0.25">
      <c r="AO110" s="235"/>
      <c r="AR110" s="239"/>
      <c r="AT110" s="239"/>
      <c r="AV110" s="236"/>
      <c r="AY110" s="239"/>
      <c r="BA110" s="239"/>
      <c r="BC110" s="236"/>
    </row>
    <row r="111" spans="41:55" x14ac:dyDescent="0.25">
      <c r="AO111" s="235"/>
      <c r="AR111" s="239"/>
      <c r="AT111" s="239"/>
      <c r="AV111" s="236"/>
      <c r="AY111" s="239"/>
      <c r="BA111" s="239"/>
      <c r="BC111" s="236"/>
    </row>
    <row r="112" spans="41:55" x14ac:dyDescent="0.25">
      <c r="AO112" s="235"/>
      <c r="AR112" s="239"/>
      <c r="AT112" s="239"/>
      <c r="AV112" s="236"/>
      <c r="AY112" s="239"/>
      <c r="BA112" s="239"/>
      <c r="BC112" s="236"/>
    </row>
    <row r="113" spans="41:55" x14ac:dyDescent="0.25">
      <c r="AO113" s="235"/>
      <c r="AR113" s="239"/>
      <c r="AT113" s="239"/>
      <c r="AV113" s="236"/>
      <c r="AY113" s="239"/>
      <c r="BA113" s="239"/>
      <c r="BC113" s="236"/>
    </row>
    <row r="114" spans="41:55" x14ac:dyDescent="0.25">
      <c r="AO114" s="235"/>
      <c r="AR114" s="239"/>
      <c r="AT114" s="239"/>
      <c r="AV114" s="236"/>
      <c r="AY114" s="239"/>
      <c r="BA114" s="239"/>
      <c r="BC114" s="236"/>
    </row>
    <row r="115" spans="41:55" x14ac:dyDescent="0.25">
      <c r="AO115" s="235"/>
      <c r="AR115" s="239"/>
      <c r="AT115" s="239"/>
      <c r="AV115" s="236"/>
      <c r="AY115" s="239"/>
      <c r="BA115" s="239"/>
      <c r="BC115" s="236"/>
    </row>
    <row r="116" spans="41:55" x14ac:dyDescent="0.25">
      <c r="AO116" s="235"/>
      <c r="AR116" s="239"/>
      <c r="AT116" s="239"/>
      <c r="AV116" s="236"/>
      <c r="AY116" s="239"/>
      <c r="BA116" s="239"/>
      <c r="BC116" s="236"/>
    </row>
    <row r="117" spans="41:55" x14ac:dyDescent="0.25">
      <c r="AO117" s="235"/>
      <c r="AR117" s="239"/>
      <c r="AT117" s="239"/>
      <c r="AV117" s="236"/>
      <c r="AY117" s="239"/>
      <c r="BA117" s="239"/>
      <c r="BC117" s="236"/>
    </row>
    <row r="118" spans="41:55" x14ac:dyDescent="0.25">
      <c r="AO118" s="235"/>
      <c r="AR118" s="239"/>
      <c r="AT118" s="239"/>
      <c r="AV118" s="236"/>
      <c r="AY118" s="239"/>
      <c r="BA118" s="239"/>
      <c r="BC118" s="236"/>
    </row>
    <row r="119" spans="41:55" x14ac:dyDescent="0.25">
      <c r="AO119" s="235"/>
      <c r="AR119" s="239"/>
      <c r="AT119" s="239"/>
      <c r="AV119" s="236"/>
      <c r="AY119" s="239"/>
      <c r="BA119" s="239"/>
      <c r="BC119" s="236"/>
    </row>
    <row r="120" spans="41:55" x14ac:dyDescent="0.25">
      <c r="AO120" s="235"/>
      <c r="AR120" s="239"/>
      <c r="AT120" s="239"/>
      <c r="AV120" s="236"/>
      <c r="AY120" s="239"/>
      <c r="BA120" s="239"/>
      <c r="BC120" s="236"/>
    </row>
    <row r="121" spans="41:55" x14ac:dyDescent="0.25">
      <c r="AO121" s="235"/>
      <c r="AR121" s="239"/>
      <c r="AT121" s="239"/>
      <c r="AV121" s="236"/>
      <c r="AY121" s="239"/>
      <c r="BA121" s="239"/>
      <c r="BC121" s="236"/>
    </row>
    <row r="122" spans="41:55" x14ac:dyDescent="0.25">
      <c r="AO122" s="235"/>
      <c r="AR122" s="239"/>
      <c r="AT122" s="239"/>
      <c r="AV122" s="236"/>
      <c r="AY122" s="239"/>
      <c r="BA122" s="239"/>
      <c r="BC122" s="236"/>
    </row>
    <row r="123" spans="41:55" x14ac:dyDescent="0.25">
      <c r="AO123" s="235"/>
      <c r="AR123" s="239"/>
      <c r="AT123" s="239"/>
      <c r="AV123" s="236"/>
      <c r="AY123" s="239"/>
      <c r="BA123" s="239"/>
      <c r="BC123" s="236"/>
    </row>
    <row r="124" spans="41:55" x14ac:dyDescent="0.25">
      <c r="AO124" s="235"/>
      <c r="AR124" s="239"/>
      <c r="AT124" s="239"/>
      <c r="AV124" s="236"/>
      <c r="AY124" s="239"/>
      <c r="BA124" s="239"/>
      <c r="BC124" s="236"/>
    </row>
    <row r="125" spans="41:55" x14ac:dyDescent="0.25">
      <c r="AO125" s="235"/>
      <c r="AR125" s="239"/>
      <c r="AT125" s="239"/>
      <c r="AV125" s="236"/>
      <c r="AY125" s="239"/>
      <c r="BA125" s="239"/>
      <c r="BC125" s="236"/>
    </row>
    <row r="126" spans="41:55" x14ac:dyDescent="0.25">
      <c r="AO126" s="235"/>
      <c r="AR126" s="239"/>
      <c r="AT126" s="239"/>
      <c r="AV126" s="236"/>
      <c r="AY126" s="239"/>
      <c r="BA126" s="239"/>
      <c r="BC126" s="236"/>
    </row>
    <row r="127" spans="41:55" x14ac:dyDescent="0.25">
      <c r="AO127" s="235"/>
      <c r="AR127" s="239"/>
      <c r="AT127" s="239"/>
      <c r="AV127" s="236"/>
      <c r="AY127" s="239"/>
      <c r="BA127" s="239"/>
      <c r="BC127" s="236"/>
    </row>
    <row r="128" spans="41:55" x14ac:dyDescent="0.25">
      <c r="AO128" s="235"/>
      <c r="AR128" s="239"/>
      <c r="AT128" s="239"/>
      <c r="AV128" s="236"/>
      <c r="AY128" s="239"/>
      <c r="BA128" s="239"/>
      <c r="BC128" s="236"/>
    </row>
    <row r="129" spans="41:55" x14ac:dyDescent="0.25">
      <c r="AO129" s="235"/>
      <c r="AR129" s="239"/>
      <c r="AT129" s="239"/>
      <c r="AV129" s="236"/>
      <c r="AY129" s="239"/>
      <c r="BA129" s="239"/>
      <c r="BC129" s="236"/>
    </row>
    <row r="130" spans="41:55" x14ac:dyDescent="0.25">
      <c r="AO130" s="235"/>
      <c r="AR130" s="239"/>
      <c r="AT130" s="239"/>
      <c r="AV130" s="236"/>
      <c r="AY130" s="239"/>
      <c r="BA130" s="239"/>
      <c r="BC130" s="236"/>
    </row>
    <row r="131" spans="41:55" x14ac:dyDescent="0.25">
      <c r="AO131" s="235"/>
      <c r="AR131" s="239"/>
      <c r="AT131" s="239"/>
      <c r="AV131" s="236"/>
      <c r="AY131" s="239"/>
      <c r="BA131" s="239"/>
      <c r="BC131" s="236"/>
    </row>
    <row r="132" spans="41:55" x14ac:dyDescent="0.25">
      <c r="AO132" s="235"/>
      <c r="AR132" s="239"/>
      <c r="AT132" s="239"/>
      <c r="AV132" s="236"/>
      <c r="AY132" s="239"/>
      <c r="BA132" s="239"/>
      <c r="BC132" s="236"/>
    </row>
    <row r="133" spans="41:55" x14ac:dyDescent="0.25">
      <c r="AO133" s="235"/>
      <c r="AR133" s="239"/>
      <c r="AT133" s="239"/>
      <c r="AV133" s="236"/>
      <c r="AY133" s="239"/>
      <c r="BA133" s="239"/>
      <c r="BC133" s="236"/>
    </row>
    <row r="134" spans="41:55" x14ac:dyDescent="0.25">
      <c r="AO134" s="235"/>
      <c r="AR134" s="239"/>
      <c r="AT134" s="239"/>
      <c r="AV134" s="236"/>
      <c r="AY134" s="239"/>
      <c r="BA134" s="239"/>
      <c r="BC134" s="236"/>
    </row>
    <row r="135" spans="41:55" x14ac:dyDescent="0.25">
      <c r="AO135" s="235"/>
      <c r="AR135" s="239"/>
      <c r="AT135" s="239"/>
      <c r="AV135" s="236"/>
      <c r="AY135" s="239"/>
      <c r="BA135" s="239"/>
      <c r="BC135" s="236"/>
    </row>
    <row r="136" spans="41:55" x14ac:dyDescent="0.25">
      <c r="AO136" s="235"/>
      <c r="AR136" s="239"/>
      <c r="AT136" s="239"/>
      <c r="AV136" s="236"/>
      <c r="AY136" s="239"/>
      <c r="BA136" s="239"/>
      <c r="BC136" s="236"/>
    </row>
    <row r="137" spans="41:55" x14ac:dyDescent="0.25">
      <c r="AO137" s="235"/>
      <c r="AR137" s="239"/>
      <c r="AT137" s="239"/>
      <c r="AV137" s="236"/>
      <c r="AY137" s="239"/>
      <c r="BA137" s="239"/>
      <c r="BC137" s="236"/>
    </row>
    <row r="138" spans="41:55" x14ac:dyDescent="0.25">
      <c r="AO138" s="235"/>
      <c r="AR138" s="239"/>
      <c r="AT138" s="239"/>
      <c r="AV138" s="236"/>
      <c r="AY138" s="239"/>
      <c r="BA138" s="239"/>
      <c r="BC138" s="236"/>
    </row>
    <row r="139" spans="41:55" x14ac:dyDescent="0.25">
      <c r="AO139" s="235"/>
      <c r="AR139" s="239"/>
      <c r="AT139" s="239"/>
      <c r="AV139" s="236"/>
      <c r="AY139" s="239"/>
      <c r="BA139" s="239"/>
      <c r="BC139" s="236"/>
    </row>
    <row r="140" spans="41:55" x14ac:dyDescent="0.25">
      <c r="AO140" s="235"/>
      <c r="AR140" s="239"/>
      <c r="AT140" s="239"/>
      <c r="AV140" s="236"/>
      <c r="AY140" s="239"/>
      <c r="BA140" s="239"/>
      <c r="BC140" s="236"/>
    </row>
    <row r="141" spans="41:55" x14ac:dyDescent="0.25">
      <c r="AO141" s="235"/>
      <c r="AR141" s="239"/>
      <c r="AT141" s="239"/>
      <c r="AV141" s="236"/>
      <c r="AY141" s="239"/>
      <c r="BA141" s="239"/>
      <c r="BC141" s="236"/>
    </row>
    <row r="142" spans="41:55" x14ac:dyDescent="0.25">
      <c r="AO142" s="235"/>
      <c r="AR142" s="239"/>
      <c r="AT142" s="239"/>
      <c r="AV142" s="236"/>
      <c r="AY142" s="239"/>
      <c r="BA142" s="239"/>
      <c r="BC142" s="236"/>
    </row>
    <row r="143" spans="41:55" x14ac:dyDescent="0.25">
      <c r="AO143" s="235"/>
      <c r="AR143" s="239"/>
      <c r="AT143" s="239"/>
      <c r="AV143" s="236"/>
      <c r="AY143" s="239"/>
      <c r="BA143" s="239"/>
      <c r="BC143" s="236"/>
    </row>
    <row r="144" spans="41:55" x14ac:dyDescent="0.25">
      <c r="AO144" s="235"/>
      <c r="AR144" s="239"/>
      <c r="AT144" s="239"/>
      <c r="AV144" s="236"/>
      <c r="AY144" s="239"/>
      <c r="BA144" s="239"/>
      <c r="BC144" s="236"/>
    </row>
    <row r="145" spans="41:55" x14ac:dyDescent="0.25">
      <c r="AO145" s="235"/>
      <c r="AR145" s="239"/>
      <c r="AT145" s="239"/>
      <c r="AV145" s="236"/>
      <c r="AY145" s="239"/>
      <c r="BA145" s="239"/>
      <c r="BC145" s="236"/>
    </row>
    <row r="146" spans="41:55" x14ac:dyDescent="0.25">
      <c r="AO146" s="235"/>
      <c r="AR146" s="239"/>
      <c r="AT146" s="239"/>
      <c r="AV146" s="236"/>
      <c r="AY146" s="239"/>
      <c r="BA146" s="239"/>
      <c r="BC146" s="236"/>
    </row>
    <row r="147" spans="41:55" x14ac:dyDescent="0.25">
      <c r="AO147" s="235"/>
      <c r="AR147" s="239"/>
      <c r="AT147" s="239"/>
      <c r="AV147" s="236"/>
      <c r="AY147" s="239"/>
      <c r="BA147" s="239"/>
      <c r="BC147" s="236"/>
    </row>
    <row r="148" spans="41:55" x14ac:dyDescent="0.25">
      <c r="AO148" s="235"/>
      <c r="AR148" s="239"/>
      <c r="AT148" s="239"/>
      <c r="AV148" s="236"/>
      <c r="AY148" s="239"/>
      <c r="BA148" s="239"/>
      <c r="BC148" s="236"/>
    </row>
    <row r="149" spans="41:55" x14ac:dyDescent="0.25">
      <c r="AO149" s="235"/>
      <c r="AR149" s="239"/>
      <c r="AT149" s="239"/>
      <c r="AV149" s="236"/>
      <c r="AY149" s="239"/>
      <c r="BA149" s="239"/>
      <c r="BC149" s="236"/>
    </row>
    <row r="150" spans="41:55" x14ac:dyDescent="0.25">
      <c r="AO150" s="235"/>
      <c r="AR150" s="239"/>
      <c r="AT150" s="239"/>
      <c r="AV150" s="236"/>
      <c r="AY150" s="239"/>
      <c r="BA150" s="239"/>
      <c r="BC150" s="236"/>
    </row>
    <row r="151" spans="41:55" x14ac:dyDescent="0.25">
      <c r="AO151" s="235"/>
      <c r="AR151" s="239"/>
      <c r="AT151" s="239"/>
      <c r="AV151" s="236"/>
      <c r="AY151" s="239"/>
      <c r="BA151" s="239"/>
      <c r="BC151" s="236"/>
    </row>
    <row r="152" spans="41:55" x14ac:dyDescent="0.25">
      <c r="AO152" s="235"/>
      <c r="AR152" s="239"/>
      <c r="AT152" s="239"/>
      <c r="AV152" s="236"/>
      <c r="AY152" s="239"/>
      <c r="BA152" s="239"/>
      <c r="BC152" s="236"/>
    </row>
    <row r="153" spans="41:55" x14ac:dyDescent="0.25">
      <c r="AO153" s="235"/>
      <c r="AR153" s="239"/>
      <c r="AT153" s="239"/>
      <c r="AV153" s="236"/>
      <c r="AY153" s="239"/>
      <c r="BA153" s="239"/>
      <c r="BC153" s="236"/>
    </row>
    <row r="154" spans="41:55" x14ac:dyDescent="0.25">
      <c r="AO154" s="235"/>
      <c r="AR154" s="239"/>
      <c r="AT154" s="239"/>
      <c r="AV154" s="236"/>
      <c r="AY154" s="239"/>
      <c r="BA154" s="239"/>
      <c r="BC154" s="236"/>
    </row>
    <row r="155" spans="41:55" x14ac:dyDescent="0.25">
      <c r="AO155" s="235"/>
      <c r="AR155" s="239"/>
      <c r="AT155" s="239"/>
      <c r="AV155" s="236"/>
      <c r="AY155" s="239"/>
      <c r="BA155" s="239"/>
      <c r="BC155" s="236"/>
    </row>
    <row r="156" spans="41:55" x14ac:dyDescent="0.25">
      <c r="AO156" s="235"/>
      <c r="AR156" s="239"/>
      <c r="AT156" s="239"/>
      <c r="AV156" s="236"/>
      <c r="AY156" s="239"/>
      <c r="BA156" s="239"/>
      <c r="BC156" s="236"/>
    </row>
    <row r="157" spans="41:55" x14ac:dyDescent="0.25">
      <c r="AO157" s="235"/>
      <c r="AR157" s="239"/>
      <c r="AT157" s="239"/>
      <c r="AV157" s="236"/>
      <c r="AY157" s="239"/>
      <c r="BA157" s="239"/>
      <c r="BC157" s="236"/>
    </row>
    <row r="158" spans="41:55" x14ac:dyDescent="0.25">
      <c r="AO158" s="235"/>
      <c r="AR158" s="239"/>
      <c r="AT158" s="239"/>
      <c r="AV158" s="236"/>
      <c r="AY158" s="239"/>
      <c r="BA158" s="239"/>
      <c r="BC158" s="236"/>
    </row>
    <row r="159" spans="41:55" x14ac:dyDescent="0.25">
      <c r="AO159" s="235"/>
      <c r="AR159" s="239"/>
      <c r="AT159" s="239"/>
      <c r="AV159" s="236"/>
      <c r="AY159" s="239"/>
      <c r="BA159" s="239"/>
      <c r="BC159" s="236"/>
    </row>
    <row r="160" spans="41:55" x14ac:dyDescent="0.25">
      <c r="AO160" s="235"/>
      <c r="AR160" s="239"/>
      <c r="AT160" s="239"/>
      <c r="AV160" s="236"/>
      <c r="AY160" s="239"/>
      <c r="BA160" s="239"/>
      <c r="BC160" s="236"/>
    </row>
    <row r="161" spans="41:55" x14ac:dyDescent="0.25">
      <c r="AO161" s="235"/>
      <c r="AR161" s="239"/>
      <c r="AT161" s="239"/>
      <c r="AV161" s="236"/>
      <c r="AY161" s="239"/>
      <c r="BA161" s="239"/>
      <c r="BC161" s="236"/>
    </row>
    <row r="162" spans="41:55" x14ac:dyDescent="0.25">
      <c r="AO162" s="235"/>
      <c r="AR162" s="239"/>
      <c r="AT162" s="239"/>
      <c r="AV162" s="236"/>
      <c r="AY162" s="239"/>
      <c r="BA162" s="239"/>
      <c r="BC162" s="236"/>
    </row>
    <row r="163" spans="41:55" x14ac:dyDescent="0.25">
      <c r="AO163" s="235"/>
      <c r="AR163" s="239"/>
      <c r="AT163" s="239"/>
      <c r="AV163" s="236"/>
      <c r="AY163" s="239"/>
      <c r="BA163" s="239"/>
      <c r="BC163" s="236"/>
    </row>
    <row r="164" spans="41:55" x14ac:dyDescent="0.25">
      <c r="AO164" s="235"/>
      <c r="AR164" s="239"/>
      <c r="AT164" s="239"/>
      <c r="AV164" s="236"/>
      <c r="AY164" s="239"/>
      <c r="BA164" s="239"/>
      <c r="BC164" s="236"/>
    </row>
    <row r="165" spans="41:55" x14ac:dyDescent="0.25">
      <c r="AO165" s="235"/>
      <c r="AR165" s="239"/>
      <c r="AT165" s="239"/>
      <c r="AV165" s="236"/>
      <c r="AY165" s="239"/>
      <c r="BA165" s="239"/>
      <c r="BC165" s="236"/>
    </row>
    <row r="166" spans="41:55" x14ac:dyDescent="0.25">
      <c r="AO166" s="235"/>
      <c r="AR166" s="239"/>
      <c r="AT166" s="239"/>
      <c r="AV166" s="236"/>
      <c r="AY166" s="239"/>
      <c r="BA166" s="239"/>
      <c r="BC166" s="236"/>
    </row>
    <row r="167" spans="41:55" x14ac:dyDescent="0.25">
      <c r="AO167" s="235"/>
      <c r="AR167" s="239"/>
      <c r="AT167" s="239"/>
      <c r="AV167" s="236"/>
      <c r="AY167" s="239"/>
      <c r="BA167" s="239"/>
      <c r="BC167" s="236"/>
    </row>
    <row r="168" spans="41:55" x14ac:dyDescent="0.25">
      <c r="AO168" s="235"/>
      <c r="AR168" s="239"/>
      <c r="AT168" s="239"/>
      <c r="AV168" s="236"/>
      <c r="AY168" s="239"/>
      <c r="BA168" s="239"/>
      <c r="BC168" s="236"/>
    </row>
    <row r="169" spans="41:55" x14ac:dyDescent="0.25">
      <c r="AO169" s="235"/>
      <c r="AR169" s="239"/>
      <c r="AT169" s="239"/>
      <c r="AV169" s="236"/>
      <c r="AY169" s="239"/>
      <c r="BA169" s="239"/>
      <c r="BC169" s="236"/>
    </row>
    <row r="170" spans="41:55" x14ac:dyDescent="0.25">
      <c r="AO170" s="235"/>
      <c r="AR170" s="239"/>
      <c r="AT170" s="239"/>
      <c r="AV170" s="236"/>
      <c r="AY170" s="239"/>
      <c r="BA170" s="239"/>
      <c r="BC170" s="236"/>
    </row>
    <row r="171" spans="41:55" x14ac:dyDescent="0.25">
      <c r="AO171" s="235"/>
      <c r="AR171" s="239"/>
      <c r="AT171" s="239"/>
      <c r="AV171" s="236"/>
      <c r="AY171" s="239"/>
      <c r="BA171" s="239"/>
      <c r="BC171" s="236"/>
    </row>
    <row r="172" spans="41:55" x14ac:dyDescent="0.25">
      <c r="AO172" s="235"/>
      <c r="AR172" s="239"/>
      <c r="AT172" s="239"/>
      <c r="AV172" s="236"/>
      <c r="AY172" s="239"/>
      <c r="BA172" s="239"/>
      <c r="BC172" s="236"/>
    </row>
    <row r="173" spans="41:55" x14ac:dyDescent="0.25">
      <c r="AO173" s="235"/>
      <c r="AR173" s="239"/>
      <c r="AT173" s="239"/>
      <c r="AV173" s="236"/>
      <c r="AY173" s="239"/>
      <c r="BA173" s="239"/>
      <c r="BC173" s="236"/>
    </row>
    <row r="174" spans="41:55" x14ac:dyDescent="0.25">
      <c r="AO174" s="235"/>
      <c r="AR174" s="239"/>
      <c r="AT174" s="239"/>
      <c r="AV174" s="236"/>
      <c r="AY174" s="239"/>
      <c r="BA174" s="239"/>
      <c r="BC174" s="236"/>
    </row>
    <row r="175" spans="41:55" x14ac:dyDescent="0.25">
      <c r="AO175" s="235"/>
      <c r="AR175" s="239"/>
      <c r="AT175" s="239"/>
      <c r="AV175" s="236"/>
      <c r="AY175" s="239"/>
      <c r="BA175" s="239"/>
      <c r="BC175" s="236"/>
    </row>
    <row r="176" spans="41:55" x14ac:dyDescent="0.25">
      <c r="AO176" s="235"/>
      <c r="AR176" s="239"/>
      <c r="AT176" s="239"/>
      <c r="AV176" s="236"/>
      <c r="AY176" s="239"/>
      <c r="BA176" s="239"/>
      <c r="BC176" s="236"/>
    </row>
    <row r="177" spans="41:55" x14ac:dyDescent="0.25">
      <c r="AO177" s="235"/>
      <c r="AR177" s="239"/>
      <c r="AT177" s="239"/>
      <c r="AV177" s="236"/>
      <c r="AY177" s="239"/>
      <c r="BA177" s="239"/>
      <c r="BC177" s="236"/>
    </row>
    <row r="178" spans="41:55" x14ac:dyDescent="0.25">
      <c r="AO178" s="235"/>
      <c r="AR178" s="239"/>
      <c r="AT178" s="239"/>
      <c r="AV178" s="236"/>
      <c r="AY178" s="239"/>
      <c r="BA178" s="239"/>
      <c r="BC178" s="236"/>
    </row>
    <row r="179" spans="41:55" x14ac:dyDescent="0.25">
      <c r="AO179" s="235"/>
      <c r="AR179" s="239"/>
      <c r="AT179" s="239"/>
      <c r="AV179" s="236"/>
      <c r="AY179" s="239"/>
      <c r="BA179" s="239"/>
      <c r="BC179" s="236"/>
    </row>
    <row r="180" spans="41:55" x14ac:dyDescent="0.25">
      <c r="AO180" s="235"/>
      <c r="AR180" s="239"/>
      <c r="AT180" s="239"/>
      <c r="AV180" s="236"/>
      <c r="AY180" s="239"/>
      <c r="BA180" s="239"/>
      <c r="BC180" s="236"/>
    </row>
    <row r="181" spans="41:55" x14ac:dyDescent="0.25">
      <c r="AO181" s="235"/>
      <c r="AR181" s="239"/>
      <c r="AT181" s="239"/>
      <c r="AV181" s="236"/>
      <c r="AY181" s="239"/>
      <c r="BA181" s="239"/>
      <c r="BC181" s="236"/>
    </row>
    <row r="182" spans="41:55" x14ac:dyDescent="0.25">
      <c r="AO182" s="235"/>
      <c r="AR182" s="239"/>
      <c r="AT182" s="239"/>
      <c r="AV182" s="236"/>
      <c r="AY182" s="239"/>
      <c r="BA182" s="239"/>
      <c r="BC182" s="236"/>
    </row>
    <row r="183" spans="41:55" x14ac:dyDescent="0.25">
      <c r="AO183" s="235"/>
      <c r="AR183" s="239"/>
      <c r="AT183" s="239"/>
      <c r="AV183" s="236"/>
      <c r="AY183" s="239"/>
      <c r="BA183" s="239"/>
      <c r="BC183" s="236"/>
    </row>
    <row r="184" spans="41:55" x14ac:dyDescent="0.25">
      <c r="AO184" s="235"/>
      <c r="AR184" s="239"/>
      <c r="AT184" s="239"/>
      <c r="AV184" s="236"/>
      <c r="AY184" s="239"/>
      <c r="BA184" s="239"/>
      <c r="BC184" s="236"/>
    </row>
    <row r="185" spans="41:55" x14ac:dyDescent="0.25">
      <c r="AO185" s="235"/>
      <c r="AR185" s="239"/>
      <c r="AT185" s="239"/>
      <c r="AV185" s="236"/>
      <c r="AY185" s="239"/>
      <c r="BA185" s="239"/>
      <c r="BC185" s="236"/>
    </row>
    <row r="186" spans="41:55" x14ac:dyDescent="0.25">
      <c r="AO186" s="235"/>
      <c r="AR186" s="239"/>
      <c r="AT186" s="239"/>
      <c r="AV186" s="236"/>
      <c r="AY186" s="239"/>
      <c r="BA186" s="239"/>
      <c r="BC186" s="236"/>
    </row>
    <row r="187" spans="41:55" x14ac:dyDescent="0.25">
      <c r="AO187" s="235"/>
      <c r="AR187" s="239"/>
      <c r="AT187" s="239"/>
      <c r="AV187" s="236"/>
      <c r="AY187" s="239"/>
      <c r="BA187" s="239"/>
      <c r="BC187" s="236"/>
    </row>
    <row r="188" spans="41:55" x14ac:dyDescent="0.25">
      <c r="AO188" s="235"/>
      <c r="AR188" s="239"/>
      <c r="AT188" s="239"/>
      <c r="AV188" s="236"/>
      <c r="AY188" s="239"/>
      <c r="BA188" s="239"/>
      <c r="BC188" s="236"/>
    </row>
    <row r="189" spans="41:55" x14ac:dyDescent="0.25">
      <c r="AO189" s="235"/>
      <c r="AR189" s="239"/>
      <c r="AT189" s="239"/>
      <c r="AV189" s="236"/>
      <c r="AY189" s="239"/>
      <c r="BA189" s="239"/>
      <c r="BC189" s="236"/>
    </row>
    <row r="190" spans="41:55" x14ac:dyDescent="0.25">
      <c r="AO190" s="235"/>
      <c r="AR190" s="239"/>
      <c r="AT190" s="239"/>
      <c r="AV190" s="236"/>
      <c r="AY190" s="239"/>
      <c r="BA190" s="239"/>
      <c r="BC190" s="236"/>
    </row>
    <row r="191" spans="41:55" x14ac:dyDescent="0.25">
      <c r="AO191" s="235"/>
      <c r="AR191" s="239"/>
      <c r="AT191" s="239"/>
      <c r="AV191" s="236"/>
      <c r="AY191" s="239"/>
      <c r="BA191" s="239"/>
      <c r="BC191" s="236"/>
    </row>
    <row r="192" spans="41:55" x14ac:dyDescent="0.25">
      <c r="AO192" s="235"/>
      <c r="AR192" s="239"/>
      <c r="AT192" s="239"/>
      <c r="AV192" s="236"/>
      <c r="AY192" s="239"/>
      <c r="BA192" s="239"/>
      <c r="BC192" s="236"/>
    </row>
    <row r="193" spans="41:55" x14ac:dyDescent="0.25">
      <c r="AO193" s="235"/>
      <c r="AR193" s="239"/>
      <c r="AT193" s="239"/>
      <c r="AV193" s="236"/>
      <c r="AY193" s="239"/>
      <c r="BA193" s="239"/>
      <c r="BC193" s="236"/>
    </row>
    <row r="194" spans="41:55" x14ac:dyDescent="0.25">
      <c r="AO194" s="235"/>
      <c r="AR194" s="239"/>
      <c r="AT194" s="239"/>
      <c r="AV194" s="236"/>
      <c r="AY194" s="239"/>
      <c r="BA194" s="239"/>
      <c r="BC194" s="236"/>
    </row>
    <row r="195" spans="41:55" x14ac:dyDescent="0.25">
      <c r="AO195" s="235"/>
      <c r="AR195" s="239"/>
      <c r="AT195" s="239"/>
      <c r="AV195" s="236"/>
      <c r="AY195" s="239"/>
      <c r="BA195" s="239"/>
      <c r="BC195" s="236"/>
    </row>
    <row r="196" spans="41:55" x14ac:dyDescent="0.25">
      <c r="AO196" s="235"/>
      <c r="AR196" s="239"/>
      <c r="AT196" s="239"/>
      <c r="AV196" s="236"/>
      <c r="AY196" s="239"/>
      <c r="BA196" s="239"/>
      <c r="BC196" s="236"/>
    </row>
    <row r="197" spans="41:55" x14ac:dyDescent="0.25">
      <c r="AO197" s="235"/>
      <c r="AR197" s="239"/>
      <c r="AT197" s="239"/>
      <c r="AV197" s="236"/>
      <c r="AY197" s="239"/>
      <c r="BA197" s="239"/>
      <c r="BC197" s="236"/>
    </row>
    <row r="198" spans="41:55" x14ac:dyDescent="0.25">
      <c r="AO198" s="235"/>
      <c r="AR198" s="239"/>
      <c r="AT198" s="239"/>
      <c r="AV198" s="236"/>
      <c r="AY198" s="239"/>
      <c r="BA198" s="239"/>
      <c r="BC198" s="236"/>
    </row>
    <row r="199" spans="41:55" x14ac:dyDescent="0.25">
      <c r="AO199" s="235"/>
      <c r="AR199" s="239"/>
      <c r="AT199" s="239"/>
      <c r="AV199" s="236"/>
      <c r="AY199" s="239"/>
      <c r="BA199" s="239"/>
      <c r="BC199" s="236"/>
    </row>
    <row r="200" spans="41:55" x14ac:dyDescent="0.25">
      <c r="AO200" s="235"/>
      <c r="AR200" s="239"/>
      <c r="AT200" s="239"/>
      <c r="AV200" s="236"/>
      <c r="AY200" s="239"/>
      <c r="BA200" s="239"/>
      <c r="BC200" s="236"/>
    </row>
    <row r="201" spans="41:55" x14ac:dyDescent="0.25">
      <c r="AO201" s="235"/>
      <c r="AR201" s="239"/>
      <c r="AT201" s="239"/>
      <c r="AV201" s="236"/>
      <c r="AY201" s="239"/>
      <c r="BA201" s="239"/>
      <c r="BC201" s="236"/>
    </row>
    <row r="202" spans="41:55" x14ac:dyDescent="0.25">
      <c r="AO202" s="235"/>
      <c r="AR202" s="239"/>
      <c r="AT202" s="239"/>
      <c r="AV202" s="236"/>
      <c r="AY202" s="239"/>
      <c r="BA202" s="239"/>
      <c r="BC202" s="236"/>
    </row>
    <row r="203" spans="41:55" x14ac:dyDescent="0.25">
      <c r="AO203" s="235"/>
      <c r="AR203" s="239"/>
      <c r="AT203" s="239"/>
      <c r="AV203" s="236"/>
      <c r="AY203" s="239"/>
      <c r="BA203" s="239"/>
      <c r="BC203" s="236"/>
    </row>
    <row r="204" spans="41:55" x14ac:dyDescent="0.25">
      <c r="AO204" s="235"/>
      <c r="AR204" s="239"/>
      <c r="AT204" s="239"/>
      <c r="AV204" s="236"/>
      <c r="AY204" s="239"/>
      <c r="BA204" s="239"/>
      <c r="BC204" s="236"/>
    </row>
    <row r="205" spans="41:55" x14ac:dyDescent="0.25">
      <c r="AO205" s="235"/>
      <c r="AR205" s="239"/>
      <c r="AT205" s="239"/>
      <c r="AV205" s="236"/>
      <c r="AY205" s="239"/>
      <c r="BA205" s="239"/>
      <c r="BC205" s="236"/>
    </row>
    <row r="206" spans="41:55" x14ac:dyDescent="0.25">
      <c r="AO206" s="235"/>
      <c r="AR206" s="239"/>
      <c r="AT206" s="239"/>
      <c r="AV206" s="236"/>
      <c r="AY206" s="239"/>
      <c r="BA206" s="239"/>
      <c r="BC206" s="236"/>
    </row>
    <row r="207" spans="41:55" x14ac:dyDescent="0.25">
      <c r="AO207" s="235"/>
      <c r="AR207" s="239"/>
      <c r="AT207" s="239"/>
      <c r="AV207" s="236"/>
      <c r="AY207" s="239"/>
      <c r="BA207" s="239"/>
      <c r="BC207" s="236"/>
    </row>
    <row r="208" spans="41:55" x14ac:dyDescent="0.25">
      <c r="AO208" s="235"/>
      <c r="AR208" s="239"/>
      <c r="AT208" s="239"/>
      <c r="AV208" s="236"/>
      <c r="AY208" s="239"/>
      <c r="BA208" s="239"/>
      <c r="BC208" s="236"/>
    </row>
    <row r="209" spans="41:55" x14ac:dyDescent="0.25">
      <c r="AO209" s="235"/>
      <c r="AR209" s="239"/>
      <c r="AT209" s="239"/>
      <c r="AV209" s="236"/>
      <c r="AY209" s="239"/>
      <c r="BA209" s="239"/>
      <c r="BC209" s="236"/>
    </row>
    <row r="210" spans="41:55" x14ac:dyDescent="0.25">
      <c r="AO210" s="235"/>
      <c r="AR210" s="239"/>
      <c r="AT210" s="239"/>
      <c r="AV210" s="236"/>
      <c r="AY210" s="239"/>
      <c r="BA210" s="239"/>
      <c r="BC210" s="236"/>
    </row>
    <row r="211" spans="41:55" x14ac:dyDescent="0.25">
      <c r="AO211" s="235"/>
      <c r="AR211" s="239"/>
      <c r="AT211" s="239"/>
      <c r="AV211" s="236"/>
      <c r="AY211" s="239"/>
      <c r="BA211" s="239"/>
      <c r="BC211" s="236"/>
    </row>
    <row r="212" spans="41:55" x14ac:dyDescent="0.25">
      <c r="AO212" s="235"/>
      <c r="AR212" s="239"/>
      <c r="AT212" s="239"/>
      <c r="AV212" s="236"/>
      <c r="AY212" s="239"/>
      <c r="BA212" s="239"/>
      <c r="BC212" s="236"/>
    </row>
    <row r="213" spans="41:55" x14ac:dyDescent="0.25">
      <c r="AO213" s="235"/>
      <c r="AR213" s="239"/>
      <c r="AT213" s="239"/>
      <c r="AV213" s="236"/>
      <c r="AY213" s="239"/>
      <c r="BA213" s="239"/>
      <c r="BC213" s="236"/>
    </row>
    <row r="214" spans="41:55" x14ac:dyDescent="0.25">
      <c r="AO214" s="235"/>
      <c r="AR214" s="239"/>
      <c r="AT214" s="239"/>
      <c r="AV214" s="236"/>
      <c r="AY214" s="239"/>
      <c r="BA214" s="239"/>
      <c r="BC214" s="236"/>
    </row>
    <row r="215" spans="41:55" x14ac:dyDescent="0.25">
      <c r="AO215" s="235"/>
      <c r="AR215" s="239"/>
      <c r="AT215" s="239"/>
      <c r="AV215" s="236"/>
      <c r="AY215" s="239"/>
      <c r="BA215" s="239"/>
      <c r="BC215" s="236"/>
    </row>
    <row r="216" spans="41:55" x14ac:dyDescent="0.25">
      <c r="AO216" s="235"/>
      <c r="AR216" s="239"/>
      <c r="AT216" s="239"/>
      <c r="AV216" s="236"/>
      <c r="AY216" s="239"/>
      <c r="BA216" s="239"/>
      <c r="BC216" s="236"/>
    </row>
    <row r="217" spans="41:55" x14ac:dyDescent="0.25">
      <c r="AO217" s="235"/>
      <c r="AR217" s="239"/>
      <c r="AT217" s="239"/>
      <c r="AV217" s="236"/>
      <c r="AY217" s="239"/>
      <c r="BA217" s="239"/>
      <c r="BC217" s="236"/>
    </row>
    <row r="218" spans="41:55" x14ac:dyDescent="0.25">
      <c r="AO218" s="235"/>
      <c r="AR218" s="239"/>
      <c r="AT218" s="239"/>
      <c r="AV218" s="236"/>
      <c r="AY218" s="239"/>
      <c r="BA218" s="239"/>
      <c r="BC218" s="236"/>
    </row>
    <row r="219" spans="41:55" x14ac:dyDescent="0.25">
      <c r="AO219" s="235"/>
      <c r="AR219" s="239"/>
      <c r="AT219" s="239"/>
      <c r="AV219" s="236"/>
      <c r="AY219" s="239"/>
      <c r="BA219" s="239"/>
      <c r="BC219" s="236"/>
    </row>
    <row r="220" spans="41:55" x14ac:dyDescent="0.25">
      <c r="AO220" s="235"/>
      <c r="AR220" s="239"/>
      <c r="AT220" s="239"/>
      <c r="AV220" s="236"/>
      <c r="AY220" s="239"/>
      <c r="BA220" s="239"/>
      <c r="BC220" s="236"/>
    </row>
    <row r="221" spans="41:55" x14ac:dyDescent="0.25">
      <c r="AO221" s="235"/>
      <c r="AR221" s="239"/>
      <c r="AT221" s="239"/>
      <c r="AV221" s="236"/>
      <c r="AY221" s="239"/>
      <c r="BA221" s="239"/>
      <c r="BC221" s="236"/>
    </row>
    <row r="222" spans="41:55" x14ac:dyDescent="0.25">
      <c r="AO222" s="235"/>
      <c r="AR222" s="239"/>
      <c r="AT222" s="239"/>
      <c r="AV222" s="236"/>
      <c r="AY222" s="239"/>
      <c r="BA222" s="239"/>
      <c r="BC222" s="236"/>
    </row>
    <row r="223" spans="41:55" x14ac:dyDescent="0.25">
      <c r="AO223" s="235"/>
      <c r="AR223" s="239"/>
      <c r="AT223" s="239"/>
      <c r="AV223" s="236"/>
      <c r="AY223" s="239"/>
      <c r="BA223" s="239"/>
      <c r="BC223" s="236"/>
    </row>
    <row r="224" spans="41:55" x14ac:dyDescent="0.25">
      <c r="AO224" s="235"/>
      <c r="AR224" s="239"/>
      <c r="AT224" s="239"/>
      <c r="AV224" s="236"/>
      <c r="AY224" s="239"/>
      <c r="BA224" s="239"/>
      <c r="BC224" s="236"/>
    </row>
    <row r="225" spans="41:55" x14ac:dyDescent="0.25">
      <c r="AO225" s="235"/>
      <c r="AR225" s="239"/>
      <c r="AT225" s="239"/>
      <c r="AV225" s="236"/>
      <c r="AY225" s="239"/>
      <c r="BA225" s="239"/>
      <c r="BC225" s="236"/>
    </row>
    <row r="226" spans="41:55" x14ac:dyDescent="0.25">
      <c r="AO226" s="235"/>
      <c r="AR226" s="239"/>
      <c r="AT226" s="239"/>
      <c r="AV226" s="236"/>
      <c r="AY226" s="239"/>
      <c r="BA226" s="239"/>
      <c r="BC226" s="236"/>
    </row>
    <row r="227" spans="41:55" x14ac:dyDescent="0.25">
      <c r="AO227" s="235"/>
      <c r="AR227" s="239"/>
      <c r="AT227" s="239"/>
      <c r="AV227" s="236"/>
      <c r="AY227" s="239"/>
      <c r="BA227" s="239"/>
      <c r="BC227" s="236"/>
    </row>
    <row r="228" spans="41:55" x14ac:dyDescent="0.25">
      <c r="AO228" s="235"/>
      <c r="AR228" s="239"/>
      <c r="AT228" s="239"/>
      <c r="AV228" s="236"/>
      <c r="AY228" s="239"/>
      <c r="BA228" s="239"/>
      <c r="BC228" s="236"/>
    </row>
    <row r="229" spans="41:55" x14ac:dyDescent="0.25">
      <c r="AO229" s="235"/>
      <c r="AR229" s="239"/>
      <c r="AT229" s="239"/>
      <c r="AV229" s="236"/>
      <c r="AY229" s="239"/>
      <c r="BA229" s="239"/>
      <c r="BC229" s="236"/>
    </row>
    <row r="230" spans="41:55" x14ac:dyDescent="0.25">
      <c r="AO230" s="235"/>
      <c r="AR230" s="239"/>
      <c r="AT230" s="239"/>
      <c r="AV230" s="236"/>
      <c r="AY230" s="239"/>
      <c r="BA230" s="239"/>
      <c r="BC230" s="236"/>
    </row>
    <row r="231" spans="41:55" x14ac:dyDescent="0.25">
      <c r="AO231" s="235"/>
      <c r="AR231" s="239"/>
      <c r="AT231" s="239"/>
      <c r="AV231" s="236"/>
      <c r="AY231" s="239"/>
      <c r="BA231" s="239"/>
      <c r="BC231" s="236"/>
    </row>
    <row r="232" spans="41:55" x14ac:dyDescent="0.25">
      <c r="AO232" s="235"/>
      <c r="AR232" s="239"/>
      <c r="AT232" s="239"/>
      <c r="AV232" s="236"/>
      <c r="AY232" s="239"/>
      <c r="BA232" s="239"/>
      <c r="BC232" s="236"/>
    </row>
    <row r="233" spans="41:55" x14ac:dyDescent="0.25">
      <c r="AO233" s="235"/>
      <c r="AR233" s="239"/>
      <c r="AT233" s="239"/>
      <c r="AV233" s="236"/>
      <c r="AY233" s="239"/>
      <c r="BA233" s="239"/>
      <c r="BC233" s="236"/>
    </row>
    <row r="234" spans="41:55" x14ac:dyDescent="0.25">
      <c r="AO234" s="235"/>
      <c r="AR234" s="239"/>
      <c r="AT234" s="239"/>
      <c r="AV234" s="236"/>
      <c r="AY234" s="239"/>
      <c r="BA234" s="239"/>
      <c r="BC234" s="236"/>
    </row>
    <row r="235" spans="41:55" x14ac:dyDescent="0.25">
      <c r="AO235" s="235"/>
      <c r="AR235" s="239"/>
      <c r="AT235" s="239"/>
      <c r="AV235" s="236"/>
      <c r="AY235" s="239"/>
      <c r="BA235" s="239"/>
      <c r="BC235" s="236"/>
    </row>
    <row r="236" spans="41:55" x14ac:dyDescent="0.25">
      <c r="AO236" s="235"/>
      <c r="AR236" s="239"/>
      <c r="AT236" s="239"/>
      <c r="AV236" s="236"/>
      <c r="AY236" s="239"/>
      <c r="BA236" s="239"/>
      <c r="BC236" s="236"/>
    </row>
    <row r="237" spans="41:55" x14ac:dyDescent="0.25">
      <c r="AO237" s="235"/>
      <c r="AR237" s="239"/>
      <c r="AT237" s="239"/>
      <c r="AV237" s="236"/>
      <c r="AY237" s="239"/>
      <c r="BA237" s="239"/>
      <c r="BC237" s="236"/>
    </row>
    <row r="238" spans="41:55" x14ac:dyDescent="0.25">
      <c r="AO238" s="235"/>
      <c r="AR238" s="239"/>
      <c r="AT238" s="239"/>
      <c r="AV238" s="236"/>
      <c r="AY238" s="239"/>
      <c r="BA238" s="239"/>
      <c r="BC238" s="236"/>
    </row>
    <row r="239" spans="41:55" x14ac:dyDescent="0.25">
      <c r="AO239" s="235"/>
      <c r="AR239" s="239"/>
      <c r="AT239" s="239"/>
      <c r="AV239" s="236"/>
      <c r="AY239" s="239"/>
      <c r="BA239" s="239"/>
      <c r="BC239" s="236"/>
    </row>
    <row r="240" spans="41:55" x14ac:dyDescent="0.25">
      <c r="AO240" s="235"/>
      <c r="AR240" s="239"/>
      <c r="AT240" s="239"/>
      <c r="AV240" s="236"/>
      <c r="AY240" s="239"/>
      <c r="BA240" s="239"/>
      <c r="BC240" s="236"/>
    </row>
    <row r="241" spans="41:55" x14ac:dyDescent="0.25">
      <c r="AO241" s="235"/>
      <c r="AR241" s="239"/>
      <c r="AT241" s="239"/>
      <c r="AV241" s="236"/>
      <c r="AY241" s="239"/>
      <c r="BA241" s="239"/>
      <c r="BC241" s="236"/>
    </row>
    <row r="242" spans="41:55" x14ac:dyDescent="0.25">
      <c r="AO242" s="235"/>
      <c r="AR242" s="239"/>
      <c r="AT242" s="239"/>
      <c r="AV242" s="236"/>
      <c r="AY242" s="239"/>
      <c r="BA242" s="239"/>
      <c r="BC242" s="236"/>
    </row>
    <row r="243" spans="41:55" x14ac:dyDescent="0.25">
      <c r="AO243" s="235"/>
      <c r="AR243" s="239"/>
      <c r="AT243" s="239"/>
      <c r="AV243" s="236"/>
      <c r="AY243" s="239"/>
      <c r="BA243" s="239"/>
      <c r="BC243" s="236"/>
    </row>
    <row r="244" spans="41:55" x14ac:dyDescent="0.25">
      <c r="AO244" s="235"/>
      <c r="AR244" s="239"/>
      <c r="AT244" s="239"/>
      <c r="AV244" s="236"/>
      <c r="AY244" s="239"/>
      <c r="BA244" s="239"/>
      <c r="BC244" s="236"/>
    </row>
    <row r="245" spans="41:55" x14ac:dyDescent="0.25">
      <c r="AO245" s="235"/>
      <c r="AR245" s="239"/>
      <c r="AT245" s="239"/>
      <c r="AV245" s="236"/>
      <c r="AY245" s="239"/>
      <c r="BA245" s="239"/>
      <c r="BC245" s="236"/>
    </row>
    <row r="246" spans="41:55" x14ac:dyDescent="0.25">
      <c r="AO246" s="235"/>
      <c r="AR246" s="239"/>
      <c r="AT246" s="239"/>
      <c r="AV246" s="236"/>
      <c r="AY246" s="239"/>
      <c r="BA246" s="239"/>
      <c r="BC246" s="236"/>
    </row>
    <row r="247" spans="41:55" x14ac:dyDescent="0.25">
      <c r="AO247" s="235"/>
      <c r="AR247" s="239"/>
      <c r="AT247" s="239"/>
      <c r="AV247" s="236"/>
      <c r="AY247" s="239"/>
      <c r="BA247" s="239"/>
      <c r="BC247" s="236"/>
    </row>
    <row r="248" spans="41:55" x14ac:dyDescent="0.25">
      <c r="AO248" s="235"/>
      <c r="AR248" s="239"/>
      <c r="AT248" s="239"/>
      <c r="AV248" s="236"/>
      <c r="AY248" s="239"/>
      <c r="BA248" s="239"/>
      <c r="BC248" s="236"/>
    </row>
    <row r="249" spans="41:55" x14ac:dyDescent="0.25">
      <c r="AO249" s="235"/>
      <c r="AR249" s="239"/>
      <c r="AT249" s="239"/>
      <c r="AV249" s="236"/>
      <c r="AY249" s="239"/>
      <c r="BA249" s="239"/>
      <c r="BC249" s="236"/>
    </row>
    <row r="250" spans="41:55" x14ac:dyDescent="0.25">
      <c r="AO250" s="235"/>
      <c r="AR250" s="239"/>
      <c r="AT250" s="239"/>
      <c r="AV250" s="236"/>
      <c r="AY250" s="239"/>
      <c r="BA250" s="239"/>
      <c r="BC250" s="236"/>
    </row>
    <row r="251" spans="41:55" x14ac:dyDescent="0.25">
      <c r="AO251" s="235"/>
      <c r="AR251" s="239"/>
      <c r="AT251" s="239"/>
      <c r="AV251" s="236"/>
      <c r="AY251" s="239"/>
      <c r="BA251" s="239"/>
      <c r="BC251" s="236"/>
    </row>
    <row r="252" spans="41:55" x14ac:dyDescent="0.25">
      <c r="AO252" s="235"/>
      <c r="AR252" s="239"/>
      <c r="AT252" s="239"/>
      <c r="AV252" s="236"/>
      <c r="AY252" s="239"/>
      <c r="BA252" s="239"/>
      <c r="BC252" s="236"/>
    </row>
    <row r="253" spans="41:55" x14ac:dyDescent="0.25">
      <c r="AO253" s="235"/>
      <c r="AR253" s="239"/>
      <c r="AT253" s="239"/>
      <c r="AV253" s="236"/>
      <c r="AY253" s="239"/>
      <c r="BA253" s="239"/>
      <c r="BC253" s="236"/>
    </row>
    <row r="254" spans="41:55" x14ac:dyDescent="0.25">
      <c r="AO254" s="235"/>
      <c r="AR254" s="239"/>
      <c r="AT254" s="239"/>
      <c r="AV254" s="236"/>
      <c r="AY254" s="239"/>
      <c r="BA254" s="239"/>
      <c r="BC254" s="236"/>
    </row>
    <row r="255" spans="41:55" x14ac:dyDescent="0.25">
      <c r="AO255" s="235"/>
      <c r="AR255" s="239"/>
      <c r="AT255" s="239"/>
      <c r="AV255" s="236"/>
      <c r="AY255" s="239"/>
      <c r="BA255" s="239"/>
      <c r="BC255" s="236"/>
    </row>
    <row r="256" spans="41:55" x14ac:dyDescent="0.25">
      <c r="AO256" s="235"/>
      <c r="AR256" s="239"/>
      <c r="AT256" s="239"/>
      <c r="AV256" s="236"/>
      <c r="AY256" s="239"/>
      <c r="BA256" s="239"/>
      <c r="BC256" s="236"/>
    </row>
    <row r="257" spans="41:55" x14ac:dyDescent="0.25">
      <c r="AO257" s="235"/>
      <c r="AR257" s="239"/>
      <c r="AT257" s="239"/>
      <c r="AV257" s="236"/>
      <c r="AY257" s="239"/>
      <c r="BA257" s="239"/>
      <c r="BC257" s="236"/>
    </row>
    <row r="258" spans="41:55" x14ac:dyDescent="0.25">
      <c r="AO258" s="235"/>
      <c r="AR258" s="239"/>
      <c r="AT258" s="239"/>
      <c r="AV258" s="236"/>
      <c r="AY258" s="239"/>
      <c r="BA258" s="239"/>
      <c r="BC258" s="236"/>
    </row>
    <row r="259" spans="41:55" x14ac:dyDescent="0.25">
      <c r="AO259" s="235"/>
      <c r="AR259" s="239"/>
      <c r="AT259" s="239"/>
      <c r="AV259" s="236"/>
      <c r="AY259" s="239"/>
      <c r="BA259" s="239"/>
      <c r="BC259" s="236"/>
    </row>
    <row r="260" spans="41:55" x14ac:dyDescent="0.25">
      <c r="AO260" s="235"/>
      <c r="AR260" s="239"/>
      <c r="AT260" s="239"/>
      <c r="AV260" s="236"/>
      <c r="AY260" s="239"/>
      <c r="BA260" s="239"/>
      <c r="BC260" s="236"/>
    </row>
    <row r="261" spans="41:55" x14ac:dyDescent="0.25">
      <c r="AO261" s="235"/>
      <c r="AR261" s="239"/>
      <c r="AT261" s="239"/>
      <c r="AV261" s="236"/>
      <c r="AY261" s="239"/>
      <c r="BA261" s="239"/>
      <c r="BC261" s="236"/>
    </row>
    <row r="262" spans="41:55" x14ac:dyDescent="0.25">
      <c r="AO262" s="235"/>
      <c r="AR262" s="239"/>
      <c r="AT262" s="239"/>
      <c r="AV262" s="236"/>
      <c r="AY262" s="239"/>
      <c r="BA262" s="239"/>
      <c r="BC262" s="236"/>
    </row>
    <row r="263" spans="41:55" x14ac:dyDescent="0.25">
      <c r="AO263" s="235"/>
      <c r="AR263" s="239"/>
      <c r="AT263" s="239"/>
      <c r="AV263" s="236"/>
      <c r="AY263" s="239"/>
      <c r="BA263" s="239"/>
      <c r="BC263" s="236"/>
    </row>
    <row r="264" spans="41:55" x14ac:dyDescent="0.25">
      <c r="AO264" s="235"/>
      <c r="AR264" s="239"/>
      <c r="AT264" s="239"/>
      <c r="AV264" s="236"/>
      <c r="AY264" s="239"/>
      <c r="BA264" s="239"/>
      <c r="BC264" s="236"/>
    </row>
    <row r="265" spans="41:55" x14ac:dyDescent="0.25">
      <c r="AO265" s="235"/>
      <c r="AR265" s="239"/>
      <c r="AT265" s="239"/>
      <c r="AV265" s="236"/>
      <c r="AY265" s="239"/>
      <c r="BA265" s="239"/>
      <c r="BC265" s="236"/>
    </row>
    <row r="266" spans="41:55" x14ac:dyDescent="0.25">
      <c r="AO266" s="235"/>
      <c r="AR266" s="239"/>
      <c r="AT266" s="239"/>
      <c r="AV266" s="236"/>
      <c r="AY266" s="239"/>
      <c r="BA266" s="239"/>
      <c r="BC266" s="236"/>
    </row>
    <row r="267" spans="41:55" x14ac:dyDescent="0.25">
      <c r="AO267" s="235"/>
      <c r="AR267" s="239"/>
      <c r="AT267" s="239"/>
      <c r="AV267" s="236"/>
      <c r="AY267" s="239"/>
      <c r="BA267" s="239"/>
      <c r="BC267" s="236"/>
    </row>
    <row r="268" spans="41:55" x14ac:dyDescent="0.25">
      <c r="AO268" s="235"/>
      <c r="AR268" s="239"/>
      <c r="AT268" s="239"/>
      <c r="AV268" s="236"/>
      <c r="AY268" s="239"/>
      <c r="BA268" s="239"/>
      <c r="BC268" s="236"/>
    </row>
    <row r="269" spans="41:55" x14ac:dyDescent="0.25">
      <c r="AO269" s="235"/>
      <c r="AR269" s="239"/>
      <c r="AT269" s="239"/>
      <c r="AV269" s="236"/>
      <c r="AY269" s="239"/>
      <c r="BA269" s="239"/>
      <c r="BC269" s="236"/>
    </row>
    <row r="270" spans="41:55" x14ac:dyDescent="0.25">
      <c r="AO270" s="235"/>
      <c r="AR270" s="239"/>
      <c r="AT270" s="239"/>
      <c r="AV270" s="236"/>
      <c r="AY270" s="239"/>
      <c r="BA270" s="239"/>
      <c r="BC270" s="236"/>
    </row>
    <row r="271" spans="41:55" x14ac:dyDescent="0.25">
      <c r="AO271" s="235"/>
      <c r="AR271" s="239"/>
      <c r="AT271" s="239"/>
      <c r="AV271" s="236"/>
      <c r="AY271" s="239"/>
      <c r="BA271" s="239"/>
      <c r="BC271" s="236"/>
    </row>
    <row r="272" spans="41:55" x14ac:dyDescent="0.25">
      <c r="AO272" s="235"/>
      <c r="AR272" s="239"/>
      <c r="AT272" s="239"/>
      <c r="AV272" s="236"/>
      <c r="AY272" s="239"/>
      <c r="BA272" s="239"/>
      <c r="BC272" s="236"/>
    </row>
    <row r="273" spans="41:55" x14ac:dyDescent="0.25">
      <c r="AO273" s="235"/>
      <c r="AR273" s="239"/>
      <c r="AT273" s="239"/>
      <c r="AV273" s="236"/>
      <c r="AY273" s="239"/>
      <c r="BA273" s="239"/>
      <c r="BC273" s="236"/>
    </row>
    <row r="274" spans="41:55" x14ac:dyDescent="0.25">
      <c r="AO274" s="235"/>
      <c r="AR274" s="239"/>
      <c r="AT274" s="239"/>
      <c r="AV274" s="236"/>
      <c r="AY274" s="239"/>
      <c r="BA274" s="239"/>
      <c r="BC274" s="236"/>
    </row>
    <row r="275" spans="41:55" x14ac:dyDescent="0.25">
      <c r="AO275" s="235"/>
      <c r="AR275" s="239"/>
      <c r="AT275" s="239"/>
      <c r="AV275" s="236"/>
      <c r="AY275" s="239"/>
      <c r="BA275" s="239"/>
      <c r="BC275" s="236"/>
    </row>
    <row r="276" spans="41:55" x14ac:dyDescent="0.25">
      <c r="AO276" s="235"/>
      <c r="AR276" s="239"/>
      <c r="AT276" s="239"/>
      <c r="AV276" s="236"/>
      <c r="AY276" s="239"/>
      <c r="BA276" s="239"/>
      <c r="BC276" s="236"/>
    </row>
    <row r="277" spans="41:55" x14ac:dyDescent="0.25">
      <c r="AO277" s="235"/>
      <c r="AR277" s="239"/>
      <c r="AT277" s="239"/>
      <c r="AV277" s="236"/>
      <c r="AY277" s="239"/>
      <c r="BA277" s="239"/>
      <c r="BC277" s="236"/>
    </row>
    <row r="278" spans="41:55" x14ac:dyDescent="0.25">
      <c r="AO278" s="235"/>
      <c r="AR278" s="239"/>
      <c r="AT278" s="239"/>
      <c r="AV278" s="236"/>
      <c r="AY278" s="239"/>
      <c r="BA278" s="239"/>
      <c r="BC278" s="236"/>
    </row>
    <row r="279" spans="41:55" x14ac:dyDescent="0.25">
      <c r="AO279" s="235"/>
      <c r="AR279" s="239"/>
      <c r="AT279" s="239"/>
      <c r="AV279" s="236"/>
      <c r="AY279" s="239"/>
      <c r="BA279" s="239"/>
      <c r="BC279" s="236"/>
    </row>
    <row r="280" spans="41:55" x14ac:dyDescent="0.25">
      <c r="AO280" s="235"/>
      <c r="AR280" s="239"/>
      <c r="AT280" s="239"/>
      <c r="AV280" s="236"/>
      <c r="AY280" s="239"/>
      <c r="BA280" s="239"/>
      <c r="BC280" s="236"/>
    </row>
    <row r="281" spans="41:55" x14ac:dyDescent="0.25">
      <c r="AO281" s="235"/>
      <c r="AR281" s="239"/>
      <c r="AT281" s="239"/>
      <c r="AV281" s="236"/>
      <c r="AY281" s="239"/>
      <c r="BA281" s="239"/>
      <c r="BC281" s="236"/>
    </row>
    <row r="282" spans="41:55" x14ac:dyDescent="0.25">
      <c r="AO282" s="235"/>
      <c r="AR282" s="239"/>
      <c r="AT282" s="239"/>
      <c r="AV282" s="236"/>
      <c r="AY282" s="239"/>
      <c r="BA282" s="239"/>
      <c r="BC282" s="236"/>
    </row>
    <row r="283" spans="41:55" x14ac:dyDescent="0.25">
      <c r="AO283" s="235"/>
      <c r="AR283" s="239"/>
      <c r="AT283" s="239"/>
      <c r="AV283" s="236"/>
      <c r="AY283" s="239"/>
      <c r="BA283" s="239"/>
      <c r="BC283" s="236"/>
    </row>
    <row r="284" spans="41:55" x14ac:dyDescent="0.25">
      <c r="AO284" s="235"/>
      <c r="AR284" s="239"/>
      <c r="AT284" s="239"/>
      <c r="AV284" s="236"/>
      <c r="AY284" s="239"/>
      <c r="BA284" s="239"/>
      <c r="BC284" s="236"/>
    </row>
    <row r="285" spans="41:55" x14ac:dyDescent="0.25">
      <c r="AO285" s="235"/>
      <c r="AR285" s="239"/>
      <c r="AT285" s="239"/>
      <c r="AV285" s="236"/>
      <c r="AY285" s="239"/>
      <c r="BA285" s="239"/>
      <c r="BC285" s="236"/>
    </row>
    <row r="286" spans="41:55" x14ac:dyDescent="0.25">
      <c r="AO286" s="235"/>
      <c r="AR286" s="239"/>
      <c r="AT286" s="239"/>
      <c r="AV286" s="236"/>
      <c r="AY286" s="239"/>
      <c r="BA286" s="239"/>
      <c r="BC286" s="236"/>
    </row>
    <row r="287" spans="41:55" x14ac:dyDescent="0.25">
      <c r="AO287" s="235"/>
      <c r="AR287" s="239"/>
      <c r="AT287" s="239"/>
      <c r="AV287" s="236"/>
      <c r="AY287" s="239"/>
      <c r="BA287" s="239"/>
      <c r="BC287" s="236"/>
    </row>
    <row r="288" spans="41:55" x14ac:dyDescent="0.25">
      <c r="AO288" s="235"/>
      <c r="AR288" s="239"/>
      <c r="AT288" s="239"/>
      <c r="AV288" s="236"/>
      <c r="AY288" s="239"/>
      <c r="BA288" s="239"/>
      <c r="BC288" s="236"/>
    </row>
    <row r="289" spans="41:55" x14ac:dyDescent="0.25">
      <c r="AO289" s="235"/>
      <c r="AR289" s="239"/>
      <c r="AT289" s="239"/>
      <c r="AV289" s="236"/>
      <c r="AY289" s="239"/>
      <c r="BA289" s="239"/>
      <c r="BC289" s="236"/>
    </row>
    <row r="290" spans="41:55" x14ac:dyDescent="0.25">
      <c r="AO290" s="235"/>
      <c r="AR290" s="239"/>
      <c r="AT290" s="239"/>
      <c r="AV290" s="236"/>
      <c r="AY290" s="239"/>
      <c r="BA290" s="239"/>
      <c r="BC290" s="236"/>
    </row>
    <row r="291" spans="41:55" x14ac:dyDescent="0.25">
      <c r="AO291" s="235"/>
      <c r="AR291" s="239"/>
      <c r="AT291" s="239"/>
      <c r="AV291" s="236"/>
      <c r="AY291" s="239"/>
      <c r="BA291" s="239"/>
      <c r="BC291" s="236"/>
    </row>
    <row r="292" spans="41:55" x14ac:dyDescent="0.25">
      <c r="AO292" s="235"/>
      <c r="AR292" s="239"/>
      <c r="AT292" s="239"/>
      <c r="AV292" s="236"/>
      <c r="AY292" s="239"/>
      <c r="BA292" s="239"/>
      <c r="BC292" s="236"/>
    </row>
    <row r="293" spans="41:55" x14ac:dyDescent="0.25">
      <c r="AO293" s="235"/>
      <c r="AR293" s="239"/>
      <c r="AT293" s="239"/>
      <c r="AV293" s="236"/>
      <c r="AY293" s="239"/>
      <c r="BA293" s="239"/>
      <c r="BC293" s="236"/>
    </row>
    <row r="294" spans="41:55" x14ac:dyDescent="0.25">
      <c r="AO294" s="235"/>
      <c r="AR294" s="239"/>
      <c r="AT294" s="239"/>
      <c r="AV294" s="236"/>
      <c r="AY294" s="239"/>
      <c r="BA294" s="239"/>
      <c r="BC294" s="236"/>
    </row>
    <row r="295" spans="41:55" x14ac:dyDescent="0.25">
      <c r="AO295" s="235"/>
      <c r="AR295" s="239"/>
      <c r="AT295" s="239"/>
      <c r="AV295" s="236"/>
      <c r="AY295" s="239"/>
      <c r="BA295" s="239"/>
      <c r="BC295" s="236"/>
    </row>
    <row r="296" spans="41:55" x14ac:dyDescent="0.25">
      <c r="AO296" s="235"/>
      <c r="AR296" s="239"/>
      <c r="AT296" s="239"/>
      <c r="AV296" s="236"/>
      <c r="AY296" s="239"/>
      <c r="BA296" s="239"/>
      <c r="BC296" s="236"/>
    </row>
    <row r="297" spans="41:55" x14ac:dyDescent="0.25">
      <c r="AO297" s="235"/>
      <c r="AR297" s="239"/>
      <c r="AT297" s="239"/>
      <c r="AV297" s="236"/>
      <c r="AY297" s="239"/>
      <c r="BA297" s="239"/>
      <c r="BC297" s="236"/>
    </row>
    <row r="298" spans="41:55" x14ac:dyDescent="0.25">
      <c r="AO298" s="235"/>
      <c r="AR298" s="239"/>
      <c r="AT298" s="239"/>
      <c r="AV298" s="236"/>
      <c r="AY298" s="239"/>
      <c r="BA298" s="239"/>
      <c r="BC298" s="236"/>
    </row>
    <row r="299" spans="41:55" x14ac:dyDescent="0.25">
      <c r="AO299" s="235"/>
      <c r="AR299" s="239"/>
      <c r="AT299" s="239"/>
      <c r="AV299" s="236"/>
      <c r="AY299" s="239"/>
      <c r="BA299" s="239"/>
      <c r="BC299" s="236"/>
    </row>
    <row r="300" spans="41:55" x14ac:dyDescent="0.25">
      <c r="AO300" s="235"/>
      <c r="AR300" s="239"/>
      <c r="AT300" s="239"/>
      <c r="AV300" s="236"/>
      <c r="AY300" s="239"/>
      <c r="BA300" s="239"/>
      <c r="BC300" s="236"/>
    </row>
    <row r="301" spans="41:55" x14ac:dyDescent="0.25">
      <c r="AO301" s="235"/>
      <c r="AR301" s="239"/>
      <c r="AT301" s="239"/>
      <c r="AV301" s="236"/>
      <c r="AY301" s="239"/>
      <c r="BA301" s="239"/>
      <c r="BC301" s="236"/>
    </row>
    <row r="302" spans="41:55" x14ac:dyDescent="0.25">
      <c r="AO302" s="235"/>
      <c r="AR302" s="239"/>
      <c r="AT302" s="239"/>
      <c r="AV302" s="236"/>
      <c r="AY302" s="239"/>
      <c r="BA302" s="239"/>
      <c r="BC302" s="236"/>
    </row>
    <row r="303" spans="41:55" x14ac:dyDescent="0.25">
      <c r="AO303" s="235"/>
      <c r="AR303" s="239"/>
      <c r="AT303" s="239"/>
      <c r="AV303" s="236"/>
      <c r="AY303" s="239"/>
      <c r="BA303" s="239"/>
      <c r="BC303" s="236"/>
    </row>
    <row r="304" spans="41:55" x14ac:dyDescent="0.25">
      <c r="AO304" s="235"/>
      <c r="AR304" s="239"/>
      <c r="AT304" s="239"/>
      <c r="AV304" s="236"/>
      <c r="AY304" s="239"/>
      <c r="BA304" s="239"/>
      <c r="BC304" s="236"/>
    </row>
    <row r="305" spans="41:55" x14ac:dyDescent="0.25">
      <c r="AO305" s="235"/>
      <c r="AR305" s="239"/>
      <c r="AT305" s="239"/>
      <c r="AV305" s="236"/>
      <c r="AY305" s="239"/>
      <c r="BA305" s="239"/>
      <c r="BC305" s="236"/>
    </row>
    <row r="306" spans="41:55" x14ac:dyDescent="0.25">
      <c r="AO306" s="235"/>
      <c r="AR306" s="239"/>
      <c r="AT306" s="239"/>
      <c r="AV306" s="236"/>
      <c r="AY306" s="239"/>
      <c r="BA306" s="239"/>
      <c r="BC306" s="236"/>
    </row>
    <row r="307" spans="41:55" x14ac:dyDescent="0.25">
      <c r="AO307" s="235"/>
      <c r="AR307" s="239"/>
      <c r="AT307" s="239"/>
      <c r="AV307" s="236"/>
      <c r="AY307" s="239"/>
      <c r="BA307" s="239"/>
      <c r="BC307" s="236"/>
    </row>
    <row r="308" spans="41:55" x14ac:dyDescent="0.25">
      <c r="AO308" s="235"/>
      <c r="AR308" s="239"/>
      <c r="AT308" s="239"/>
      <c r="AV308" s="236"/>
      <c r="AY308" s="239"/>
      <c r="BA308" s="239"/>
      <c r="BC308" s="236"/>
    </row>
    <row r="309" spans="41:55" x14ac:dyDescent="0.25">
      <c r="AO309" s="235"/>
      <c r="AR309" s="239"/>
      <c r="AT309" s="239"/>
      <c r="AV309" s="236"/>
      <c r="AY309" s="239"/>
      <c r="BA309" s="239"/>
      <c r="BC309" s="236"/>
    </row>
    <row r="310" spans="41:55" x14ac:dyDescent="0.25">
      <c r="AO310" s="235"/>
      <c r="AR310" s="239"/>
      <c r="AT310" s="239"/>
      <c r="AV310" s="236"/>
      <c r="AY310" s="239"/>
      <c r="BA310" s="239"/>
      <c r="BC310" s="236"/>
    </row>
    <row r="311" spans="41:55" x14ac:dyDescent="0.25">
      <c r="AO311" s="235"/>
      <c r="AR311" s="239"/>
      <c r="AT311" s="239"/>
      <c r="AV311" s="236"/>
      <c r="AY311" s="239"/>
      <c r="BA311" s="239"/>
      <c r="BC311" s="236"/>
    </row>
    <row r="312" spans="41:55" x14ac:dyDescent="0.25">
      <c r="AO312" s="235"/>
      <c r="AR312" s="239"/>
      <c r="AT312" s="239"/>
      <c r="AV312" s="236"/>
      <c r="AY312" s="239"/>
      <c r="BA312" s="239"/>
      <c r="BC312" s="236"/>
    </row>
    <row r="313" spans="41:55" x14ac:dyDescent="0.25">
      <c r="AO313" s="235"/>
      <c r="AR313" s="239"/>
      <c r="AT313" s="239"/>
      <c r="AV313" s="236"/>
      <c r="AY313" s="239"/>
      <c r="BA313" s="239"/>
      <c r="BC313" s="236"/>
    </row>
    <row r="314" spans="41:55" x14ac:dyDescent="0.25">
      <c r="AO314" s="235"/>
      <c r="AR314" s="239"/>
      <c r="AT314" s="239"/>
      <c r="AV314" s="236"/>
      <c r="AY314" s="239"/>
      <c r="BA314" s="239"/>
      <c r="BC314" s="236"/>
    </row>
    <row r="315" spans="41:55" x14ac:dyDescent="0.25">
      <c r="AO315" s="235"/>
      <c r="AR315" s="239"/>
      <c r="AT315" s="239"/>
      <c r="AV315" s="236"/>
      <c r="AY315" s="239"/>
      <c r="BA315" s="239"/>
      <c r="BC315" s="236"/>
    </row>
    <row r="316" spans="41:55" x14ac:dyDescent="0.25">
      <c r="AO316" s="235"/>
      <c r="AR316" s="239"/>
      <c r="AT316" s="239"/>
      <c r="AV316" s="236"/>
      <c r="AY316" s="239"/>
      <c r="BA316" s="239"/>
      <c r="BC316" s="236"/>
    </row>
    <row r="317" spans="41:55" x14ac:dyDescent="0.25">
      <c r="AO317" s="235"/>
      <c r="AR317" s="239"/>
      <c r="AT317" s="239"/>
      <c r="AV317" s="236"/>
      <c r="AY317" s="239"/>
      <c r="BA317" s="239"/>
      <c r="BC317" s="236"/>
    </row>
    <row r="318" spans="41:55" x14ac:dyDescent="0.25">
      <c r="AO318" s="235"/>
      <c r="AR318" s="239"/>
      <c r="AT318" s="239"/>
      <c r="AV318" s="236"/>
      <c r="AY318" s="239"/>
      <c r="BA318" s="239"/>
      <c r="BC318" s="236"/>
    </row>
    <row r="319" spans="41:55" x14ac:dyDescent="0.25">
      <c r="AO319" s="235"/>
      <c r="AR319" s="239"/>
      <c r="AT319" s="239"/>
      <c r="AV319" s="236"/>
      <c r="AY319" s="239"/>
      <c r="BA319" s="239"/>
      <c r="BC319" s="236"/>
    </row>
    <row r="320" spans="41:55" x14ac:dyDescent="0.25">
      <c r="AO320" s="235"/>
      <c r="AR320" s="239"/>
      <c r="AT320" s="239"/>
      <c r="AV320" s="236"/>
      <c r="AY320" s="239"/>
      <c r="BA320" s="239"/>
      <c r="BC320" s="236"/>
    </row>
    <row r="321" spans="41:55" x14ac:dyDescent="0.25">
      <c r="AO321" s="235"/>
      <c r="AR321" s="239"/>
      <c r="AT321" s="239"/>
      <c r="AV321" s="236"/>
      <c r="AY321" s="239"/>
      <c r="BA321" s="239"/>
      <c r="BC321" s="236"/>
    </row>
    <row r="322" spans="41:55" x14ac:dyDescent="0.25">
      <c r="AO322" s="235"/>
      <c r="AR322" s="239"/>
      <c r="AT322" s="239"/>
      <c r="AV322" s="236"/>
      <c r="AY322" s="239"/>
      <c r="BA322" s="239"/>
      <c r="BC322" s="236"/>
    </row>
    <row r="323" spans="41:55" x14ac:dyDescent="0.25">
      <c r="AO323" s="235"/>
      <c r="AR323" s="239"/>
      <c r="AT323" s="239"/>
      <c r="AV323" s="236"/>
      <c r="AY323" s="239"/>
      <c r="BA323" s="239"/>
      <c r="BC323" s="236"/>
    </row>
    <row r="324" spans="41:55" x14ac:dyDescent="0.25">
      <c r="AO324" s="235"/>
      <c r="AR324" s="239"/>
      <c r="AT324" s="239"/>
      <c r="AV324" s="236"/>
      <c r="AY324" s="239"/>
      <c r="BA324" s="239"/>
      <c r="BC324" s="236"/>
    </row>
    <row r="325" spans="41:55" x14ac:dyDescent="0.25">
      <c r="AO325" s="235"/>
      <c r="AR325" s="239"/>
      <c r="AT325" s="239"/>
      <c r="AV325" s="236"/>
      <c r="AY325" s="239"/>
      <c r="BA325" s="239"/>
      <c r="BC325" s="236"/>
    </row>
    <row r="326" spans="41:55" x14ac:dyDescent="0.25">
      <c r="AO326" s="235"/>
      <c r="AR326" s="239"/>
      <c r="AT326" s="239"/>
      <c r="AV326" s="236"/>
      <c r="AY326" s="239"/>
      <c r="BA326" s="239"/>
      <c r="BC326" s="236"/>
    </row>
    <row r="327" spans="41:55" x14ac:dyDescent="0.25">
      <c r="AO327" s="235"/>
      <c r="AR327" s="239"/>
      <c r="AT327" s="239"/>
      <c r="AV327" s="236"/>
      <c r="AY327" s="239"/>
      <c r="BA327" s="239"/>
      <c r="BC327" s="236"/>
    </row>
    <row r="328" spans="41:55" x14ac:dyDescent="0.25">
      <c r="AO328" s="235"/>
      <c r="AR328" s="239"/>
      <c r="AT328" s="239"/>
      <c r="AV328" s="236"/>
      <c r="AY328" s="239"/>
      <c r="BA328" s="239"/>
      <c r="BC328" s="236"/>
    </row>
    <row r="329" spans="41:55" x14ac:dyDescent="0.25">
      <c r="AO329" s="235"/>
      <c r="AR329" s="239"/>
      <c r="AT329" s="239"/>
      <c r="AV329" s="236"/>
      <c r="AY329" s="239"/>
      <c r="BA329" s="239"/>
      <c r="BC329" s="236"/>
    </row>
    <row r="330" spans="41:55" x14ac:dyDescent="0.25">
      <c r="AO330" s="235"/>
      <c r="AR330" s="239"/>
      <c r="AT330" s="239"/>
      <c r="AV330" s="236"/>
      <c r="AY330" s="239"/>
      <c r="BA330" s="239"/>
      <c r="BC330" s="236"/>
    </row>
    <row r="331" spans="41:55" x14ac:dyDescent="0.25">
      <c r="AO331" s="235"/>
      <c r="AR331" s="239"/>
      <c r="AT331" s="239"/>
      <c r="AV331" s="236"/>
      <c r="AY331" s="239"/>
      <c r="BA331" s="239"/>
      <c r="BC331" s="236"/>
    </row>
    <row r="332" spans="41:55" x14ac:dyDescent="0.25">
      <c r="AO332" s="235"/>
      <c r="AR332" s="239"/>
      <c r="AT332" s="239"/>
      <c r="AV332" s="236"/>
      <c r="AY332" s="239"/>
      <c r="BA332" s="239"/>
      <c r="BC332" s="236"/>
    </row>
    <row r="333" spans="41:55" x14ac:dyDescent="0.25">
      <c r="AO333" s="235"/>
      <c r="AR333" s="239"/>
      <c r="AT333" s="239"/>
      <c r="AV333" s="236"/>
      <c r="AY333" s="239"/>
      <c r="BA333" s="239"/>
      <c r="BC333" s="236"/>
    </row>
    <row r="334" spans="41:55" x14ac:dyDescent="0.25">
      <c r="AO334" s="235"/>
      <c r="AR334" s="239"/>
      <c r="AT334" s="239"/>
      <c r="AV334" s="236"/>
      <c r="AY334" s="239"/>
      <c r="BA334" s="239"/>
      <c r="BC334" s="236"/>
    </row>
    <row r="335" spans="41:55" x14ac:dyDescent="0.25">
      <c r="AO335" s="235"/>
      <c r="AR335" s="239"/>
      <c r="AT335" s="239"/>
      <c r="AV335" s="236"/>
      <c r="AY335" s="239"/>
      <c r="BA335" s="239"/>
      <c r="BC335" s="236"/>
    </row>
    <row r="336" spans="41:55" x14ac:dyDescent="0.25">
      <c r="AO336" s="235"/>
      <c r="AR336" s="239"/>
      <c r="AT336" s="239"/>
      <c r="AV336" s="236"/>
      <c r="AY336" s="239"/>
      <c r="BA336" s="239"/>
      <c r="BC336" s="236"/>
    </row>
    <row r="337" spans="41:55" x14ac:dyDescent="0.25">
      <c r="AO337" s="235"/>
      <c r="AR337" s="239"/>
      <c r="AT337" s="239"/>
      <c r="AV337" s="236"/>
      <c r="AY337" s="239"/>
      <c r="BA337" s="239"/>
      <c r="BC337" s="236"/>
    </row>
    <row r="338" spans="41:55" x14ac:dyDescent="0.25">
      <c r="AO338" s="235"/>
      <c r="AR338" s="239"/>
      <c r="AT338" s="239"/>
      <c r="AV338" s="236"/>
      <c r="AY338" s="239"/>
      <c r="BA338" s="239"/>
      <c r="BC338" s="236"/>
    </row>
    <row r="339" spans="41:55" x14ac:dyDescent="0.25">
      <c r="AO339" s="235"/>
      <c r="AR339" s="239"/>
      <c r="AT339" s="239"/>
      <c r="AV339" s="236"/>
      <c r="AY339" s="239"/>
      <c r="BA339" s="239"/>
      <c r="BC339" s="236"/>
    </row>
    <row r="340" spans="41:55" x14ac:dyDescent="0.25">
      <c r="AO340" s="235"/>
      <c r="AR340" s="239"/>
      <c r="AT340" s="239"/>
      <c r="AV340" s="236"/>
      <c r="AY340" s="239"/>
      <c r="BA340" s="239"/>
      <c r="BC340" s="236"/>
    </row>
    <row r="341" spans="41:55" x14ac:dyDescent="0.25">
      <c r="AO341" s="235"/>
      <c r="AR341" s="239"/>
      <c r="AT341" s="239"/>
      <c r="AV341" s="236"/>
      <c r="AY341" s="239"/>
      <c r="BA341" s="239"/>
      <c r="BC341" s="236"/>
    </row>
    <row r="342" spans="41:55" x14ac:dyDescent="0.25">
      <c r="AO342" s="235"/>
      <c r="AR342" s="239"/>
      <c r="AT342" s="239"/>
      <c r="AV342" s="236"/>
      <c r="AY342" s="239"/>
      <c r="BA342" s="239"/>
      <c r="BC342" s="236"/>
    </row>
    <row r="343" spans="41:55" x14ac:dyDescent="0.25">
      <c r="AO343" s="235"/>
      <c r="AR343" s="239"/>
      <c r="AT343" s="239"/>
      <c r="AV343" s="236"/>
      <c r="AY343" s="239"/>
      <c r="BA343" s="239"/>
      <c r="BC343" s="236"/>
    </row>
    <row r="344" spans="41:55" x14ac:dyDescent="0.25">
      <c r="AO344" s="235"/>
      <c r="AR344" s="239"/>
      <c r="AT344" s="239"/>
      <c r="AV344" s="236"/>
      <c r="AY344" s="239"/>
      <c r="BA344" s="239"/>
      <c r="BC344" s="236"/>
    </row>
    <row r="345" spans="41:55" x14ac:dyDescent="0.25">
      <c r="AO345" s="235"/>
      <c r="AR345" s="239"/>
      <c r="AT345" s="239"/>
      <c r="AV345" s="236"/>
      <c r="AY345" s="239"/>
      <c r="BA345" s="239"/>
      <c r="BC345" s="236"/>
    </row>
    <row r="346" spans="41:55" x14ac:dyDescent="0.25">
      <c r="AO346" s="235"/>
      <c r="AR346" s="239"/>
      <c r="AT346" s="239"/>
      <c r="AV346" s="236"/>
      <c r="AY346" s="239"/>
      <c r="BA346" s="239"/>
      <c r="BC346" s="236"/>
    </row>
    <row r="347" spans="41:55" x14ac:dyDescent="0.25">
      <c r="AO347" s="235"/>
      <c r="AR347" s="239"/>
      <c r="AT347" s="239"/>
      <c r="AV347" s="236"/>
      <c r="AY347" s="239"/>
      <c r="BA347" s="239"/>
      <c r="BC347" s="236"/>
    </row>
    <row r="348" spans="41:55" x14ac:dyDescent="0.25">
      <c r="AO348" s="235"/>
      <c r="AR348" s="239"/>
      <c r="AT348" s="239"/>
      <c r="AV348" s="236"/>
      <c r="AY348" s="239"/>
      <c r="BA348" s="239"/>
      <c r="BC348" s="236"/>
    </row>
    <row r="349" spans="41:55" x14ac:dyDescent="0.25">
      <c r="AO349" s="235"/>
      <c r="AR349" s="239"/>
      <c r="AT349" s="239"/>
      <c r="AV349" s="236"/>
      <c r="AY349" s="239"/>
      <c r="BA349" s="239"/>
      <c r="BC349" s="236"/>
    </row>
    <row r="350" spans="41:55" x14ac:dyDescent="0.25">
      <c r="AO350" s="235"/>
      <c r="AR350" s="239"/>
      <c r="AT350" s="239"/>
      <c r="AV350" s="236"/>
      <c r="AY350" s="239"/>
      <c r="BA350" s="239"/>
      <c r="BC350" s="236"/>
    </row>
    <row r="351" spans="41:55" x14ac:dyDescent="0.25">
      <c r="AO351" s="235"/>
      <c r="AR351" s="239"/>
      <c r="AT351" s="239"/>
      <c r="AV351" s="236"/>
      <c r="AY351" s="239"/>
      <c r="BA351" s="239"/>
      <c r="BC351" s="236"/>
    </row>
    <row r="352" spans="41:55" x14ac:dyDescent="0.25">
      <c r="AO352" s="235"/>
      <c r="AR352" s="239"/>
      <c r="AT352" s="239"/>
      <c r="AV352" s="236"/>
      <c r="AY352" s="239"/>
      <c r="BA352" s="239"/>
      <c r="BC352" s="236"/>
    </row>
    <row r="353" spans="41:55" x14ac:dyDescent="0.25">
      <c r="AO353" s="235"/>
      <c r="AR353" s="239"/>
      <c r="AT353" s="239"/>
      <c r="AV353" s="236"/>
      <c r="AY353" s="239"/>
      <c r="BA353" s="239"/>
      <c r="BC353" s="236"/>
    </row>
    <row r="354" spans="41:55" x14ac:dyDescent="0.25">
      <c r="AO354" s="235"/>
      <c r="AR354" s="239"/>
      <c r="AT354" s="239"/>
      <c r="AV354" s="236"/>
      <c r="AY354" s="239"/>
      <c r="BA354" s="239"/>
      <c r="BC354" s="236"/>
    </row>
    <row r="355" spans="41:55" x14ac:dyDescent="0.25">
      <c r="AO355" s="235"/>
      <c r="AR355" s="239"/>
      <c r="AT355" s="239"/>
      <c r="AV355" s="236"/>
      <c r="AY355" s="239"/>
      <c r="BA355" s="239"/>
      <c r="BC355" s="236"/>
    </row>
    <row r="356" spans="41:55" x14ac:dyDescent="0.25">
      <c r="AO356" s="235"/>
      <c r="AR356" s="239"/>
      <c r="AT356" s="239"/>
      <c r="AV356" s="236"/>
      <c r="AY356" s="239"/>
      <c r="BA356" s="239"/>
      <c r="BC356" s="236"/>
    </row>
    <row r="357" spans="41:55" x14ac:dyDescent="0.25">
      <c r="AO357" s="235"/>
      <c r="AR357" s="239"/>
      <c r="AT357" s="239"/>
      <c r="AV357" s="236"/>
      <c r="AY357" s="239"/>
      <c r="BA357" s="239"/>
      <c r="BC357" s="236"/>
    </row>
    <row r="358" spans="41:55" x14ac:dyDescent="0.25">
      <c r="AO358" s="235"/>
      <c r="AR358" s="239"/>
      <c r="AT358" s="239"/>
      <c r="AV358" s="236"/>
      <c r="AY358" s="239"/>
      <c r="BA358" s="239"/>
      <c r="BC358" s="236"/>
    </row>
    <row r="359" spans="41:55" x14ac:dyDescent="0.25">
      <c r="AO359" s="235"/>
      <c r="AR359" s="239"/>
      <c r="AT359" s="239"/>
      <c r="AV359" s="236"/>
      <c r="AY359" s="239"/>
      <c r="BA359" s="239"/>
      <c r="BC359" s="236"/>
    </row>
    <row r="360" spans="41:55" x14ac:dyDescent="0.25">
      <c r="AO360" s="235"/>
      <c r="AR360" s="239"/>
      <c r="AT360" s="239"/>
      <c r="AV360" s="236"/>
      <c r="AY360" s="239"/>
      <c r="BA360" s="239"/>
      <c r="BC360" s="236"/>
    </row>
    <row r="361" spans="41:55" x14ac:dyDescent="0.25">
      <c r="AO361" s="235"/>
      <c r="AR361" s="239"/>
      <c r="AT361" s="239"/>
      <c r="AV361" s="236"/>
      <c r="AY361" s="239"/>
      <c r="BA361" s="239"/>
      <c r="BC361" s="236"/>
    </row>
    <row r="362" spans="41:55" x14ac:dyDescent="0.25">
      <c r="AO362" s="235"/>
      <c r="AR362" s="239"/>
      <c r="AT362" s="239"/>
      <c r="AV362" s="236"/>
      <c r="AY362" s="239"/>
      <c r="BA362" s="239"/>
      <c r="BC362" s="236"/>
    </row>
    <row r="363" spans="41:55" x14ac:dyDescent="0.25">
      <c r="AO363" s="235"/>
      <c r="AR363" s="239"/>
      <c r="AT363" s="239"/>
      <c r="AV363" s="236"/>
      <c r="AY363" s="239"/>
      <c r="BA363" s="239"/>
      <c r="BC363" s="236"/>
    </row>
    <row r="364" spans="41:55" x14ac:dyDescent="0.25">
      <c r="AO364" s="235"/>
      <c r="AR364" s="239"/>
      <c r="AT364" s="239"/>
      <c r="AV364" s="236"/>
      <c r="AY364" s="239"/>
      <c r="BA364" s="239"/>
      <c r="BC364" s="236"/>
    </row>
    <row r="365" spans="41:55" x14ac:dyDescent="0.25">
      <c r="AO365" s="235"/>
      <c r="AR365" s="239"/>
      <c r="AT365" s="239"/>
      <c r="AV365" s="236"/>
      <c r="AY365" s="239"/>
      <c r="BA365" s="239"/>
      <c r="BC365" s="236"/>
    </row>
    <row r="366" spans="41:55" x14ac:dyDescent="0.25">
      <c r="AO366" s="235"/>
      <c r="AR366" s="239"/>
      <c r="AT366" s="239"/>
      <c r="AV366" s="236"/>
      <c r="AY366" s="239"/>
      <c r="BA366" s="239"/>
      <c r="BC366" s="236"/>
    </row>
    <row r="367" spans="41:55" x14ac:dyDescent="0.25">
      <c r="AO367" s="235"/>
      <c r="AR367" s="239"/>
      <c r="AT367" s="239"/>
      <c r="AV367" s="236"/>
      <c r="AY367" s="239"/>
      <c r="BA367" s="239"/>
      <c r="BC367" s="236"/>
    </row>
    <row r="368" spans="41:55" x14ac:dyDescent="0.25">
      <c r="AO368" s="235"/>
      <c r="AR368" s="239"/>
      <c r="AT368" s="239"/>
      <c r="AV368" s="236"/>
      <c r="AY368" s="239"/>
      <c r="BA368" s="239"/>
      <c r="BC368" s="236"/>
    </row>
    <row r="369" spans="41:55" x14ac:dyDescent="0.25">
      <c r="AO369" s="235"/>
      <c r="AR369" s="239"/>
      <c r="AT369" s="239"/>
      <c r="AV369" s="236"/>
      <c r="AY369" s="239"/>
      <c r="BA369" s="239"/>
      <c r="BC369" s="236"/>
    </row>
    <row r="370" spans="41:55" x14ac:dyDescent="0.25">
      <c r="AO370" s="235"/>
      <c r="AR370" s="239"/>
      <c r="AT370" s="239"/>
      <c r="AV370" s="236"/>
      <c r="AY370" s="239"/>
      <c r="BA370" s="239"/>
      <c r="BC370" s="236"/>
    </row>
    <row r="371" spans="41:55" x14ac:dyDescent="0.25">
      <c r="AO371" s="235"/>
      <c r="AR371" s="239"/>
      <c r="AT371" s="239"/>
      <c r="AV371" s="236"/>
      <c r="AY371" s="239"/>
      <c r="BA371" s="239"/>
      <c r="BC371" s="236"/>
    </row>
    <row r="372" spans="41:55" x14ac:dyDescent="0.25">
      <c r="AO372" s="235"/>
      <c r="AR372" s="239"/>
      <c r="AT372" s="239"/>
      <c r="AV372" s="236"/>
      <c r="AY372" s="239"/>
      <c r="BA372" s="239"/>
      <c r="BC372" s="236"/>
    </row>
    <row r="373" spans="41:55" x14ac:dyDescent="0.25">
      <c r="AO373" s="235"/>
      <c r="AR373" s="239"/>
      <c r="AT373" s="239"/>
      <c r="AV373" s="236"/>
      <c r="AY373" s="239"/>
      <c r="BA373" s="239"/>
      <c r="BC373" s="236"/>
    </row>
    <row r="374" spans="41:55" x14ac:dyDescent="0.25">
      <c r="AO374" s="235"/>
      <c r="AR374" s="239"/>
      <c r="AT374" s="239"/>
      <c r="AV374" s="236"/>
      <c r="AY374" s="239"/>
      <c r="BA374" s="239"/>
      <c r="BC374" s="236"/>
    </row>
    <row r="375" spans="41:55" x14ac:dyDescent="0.25">
      <c r="AO375" s="235"/>
      <c r="AR375" s="239"/>
      <c r="AT375" s="239"/>
      <c r="AV375" s="236"/>
      <c r="AY375" s="239"/>
      <c r="BA375" s="239"/>
      <c r="BC375" s="236"/>
    </row>
    <row r="376" spans="41:55" x14ac:dyDescent="0.25">
      <c r="AO376" s="235"/>
      <c r="AR376" s="239"/>
      <c r="AT376" s="239"/>
      <c r="AV376" s="236"/>
      <c r="AY376" s="239"/>
      <c r="BA376" s="239"/>
      <c r="BC376" s="236"/>
    </row>
    <row r="377" spans="41:55" x14ac:dyDescent="0.25">
      <c r="AO377" s="235"/>
      <c r="AR377" s="239"/>
      <c r="AT377" s="239"/>
      <c r="AV377" s="236"/>
      <c r="AY377" s="239"/>
      <c r="BA377" s="239"/>
      <c r="BC377" s="236"/>
    </row>
    <row r="378" spans="41:55" x14ac:dyDescent="0.25">
      <c r="AO378" s="235"/>
      <c r="AR378" s="239"/>
      <c r="AT378" s="239"/>
      <c r="AV378" s="236"/>
      <c r="AY378" s="239"/>
      <c r="BA378" s="239"/>
      <c r="BC378" s="236"/>
    </row>
    <row r="379" spans="41:55" x14ac:dyDescent="0.25">
      <c r="AO379" s="235"/>
      <c r="AR379" s="239"/>
      <c r="AT379" s="239"/>
      <c r="AV379" s="236"/>
      <c r="AY379" s="239"/>
      <c r="BA379" s="239"/>
      <c r="BC379" s="236"/>
    </row>
    <row r="380" spans="41:55" x14ac:dyDescent="0.25">
      <c r="AO380" s="235"/>
      <c r="AR380" s="239"/>
      <c r="AT380" s="239"/>
      <c r="AV380" s="236"/>
      <c r="AY380" s="239"/>
      <c r="BA380" s="239"/>
      <c r="BC380" s="236"/>
    </row>
    <row r="381" spans="41:55" x14ac:dyDescent="0.25">
      <c r="AO381" s="235"/>
      <c r="AR381" s="239"/>
      <c r="AT381" s="239"/>
      <c r="AV381" s="236"/>
      <c r="AY381" s="239"/>
      <c r="BA381" s="239"/>
      <c r="BC381" s="236"/>
    </row>
    <row r="382" spans="41:55" x14ac:dyDescent="0.25">
      <c r="AO382" s="235"/>
      <c r="AR382" s="239"/>
      <c r="AT382" s="239"/>
      <c r="AV382" s="236"/>
      <c r="AY382" s="239"/>
      <c r="BA382" s="239"/>
      <c r="BC382" s="236"/>
    </row>
    <row r="383" spans="41:55" x14ac:dyDescent="0.25">
      <c r="AO383" s="235"/>
      <c r="AR383" s="239"/>
      <c r="AT383" s="239"/>
      <c r="AV383" s="236"/>
      <c r="AY383" s="239"/>
      <c r="BA383" s="239"/>
      <c r="BC383" s="236"/>
    </row>
    <row r="384" spans="41:55" x14ac:dyDescent="0.25">
      <c r="AO384" s="235"/>
      <c r="AR384" s="239"/>
      <c r="AT384" s="239"/>
      <c r="AV384" s="236"/>
      <c r="AY384" s="239"/>
      <c r="BA384" s="239"/>
      <c r="BC384" s="236"/>
    </row>
    <row r="385" spans="41:55" x14ac:dyDescent="0.25">
      <c r="AO385" s="235"/>
      <c r="AR385" s="239"/>
      <c r="AT385" s="239"/>
      <c r="AV385" s="236"/>
      <c r="AY385" s="239"/>
      <c r="BA385" s="239"/>
      <c r="BC385" s="236"/>
    </row>
    <row r="386" spans="41:55" x14ac:dyDescent="0.25">
      <c r="AO386" s="235"/>
      <c r="AR386" s="239"/>
      <c r="AT386" s="239"/>
      <c r="AV386" s="236"/>
      <c r="AY386" s="239"/>
      <c r="BA386" s="239"/>
      <c r="BC386" s="236"/>
    </row>
    <row r="387" spans="41:55" x14ac:dyDescent="0.25">
      <c r="AO387" s="235"/>
      <c r="AR387" s="239"/>
      <c r="AT387" s="239"/>
      <c r="AV387" s="236"/>
      <c r="AY387" s="239"/>
      <c r="BA387" s="239"/>
      <c r="BC387" s="236"/>
    </row>
    <row r="388" spans="41:55" x14ac:dyDescent="0.25">
      <c r="AO388" s="235"/>
      <c r="AR388" s="239"/>
      <c r="AT388" s="239"/>
      <c r="AV388" s="236"/>
      <c r="AY388" s="239"/>
      <c r="BA388" s="239"/>
      <c r="BC388" s="236"/>
    </row>
    <row r="389" spans="41:55" x14ac:dyDescent="0.25">
      <c r="AO389" s="235"/>
      <c r="AR389" s="239"/>
      <c r="AT389" s="239"/>
      <c r="AV389" s="236"/>
      <c r="AY389" s="239"/>
      <c r="BA389" s="239"/>
      <c r="BC389" s="236"/>
    </row>
    <row r="390" spans="41:55" x14ac:dyDescent="0.25">
      <c r="AO390" s="235"/>
      <c r="AR390" s="239"/>
      <c r="AT390" s="239"/>
      <c r="AV390" s="236"/>
      <c r="AY390" s="239"/>
      <c r="BA390" s="239"/>
      <c r="BC390" s="236"/>
    </row>
    <row r="391" spans="41:55" x14ac:dyDescent="0.25">
      <c r="AO391" s="235"/>
      <c r="AR391" s="239"/>
      <c r="AT391" s="239"/>
      <c r="AV391" s="236"/>
      <c r="AY391" s="239"/>
      <c r="BA391" s="239"/>
      <c r="BC391" s="236"/>
    </row>
    <row r="392" spans="41:55" x14ac:dyDescent="0.25">
      <c r="AO392" s="235"/>
      <c r="AR392" s="239"/>
      <c r="AT392" s="239"/>
      <c r="AV392" s="236"/>
      <c r="AY392" s="239"/>
      <c r="BA392" s="239"/>
      <c r="BC392" s="236"/>
    </row>
    <row r="393" spans="41:55" x14ac:dyDescent="0.25">
      <c r="AO393" s="235"/>
      <c r="AR393" s="239"/>
      <c r="AT393" s="239"/>
      <c r="AV393" s="236"/>
      <c r="AY393" s="239"/>
      <c r="BA393" s="239"/>
      <c r="BC393" s="236"/>
    </row>
    <row r="394" spans="41:55" x14ac:dyDescent="0.25">
      <c r="AO394" s="235"/>
      <c r="AR394" s="239"/>
      <c r="AT394" s="239"/>
      <c r="AV394" s="236"/>
      <c r="AY394" s="239"/>
      <c r="BA394" s="239"/>
      <c r="BC394" s="236"/>
    </row>
    <row r="395" spans="41:55" x14ac:dyDescent="0.25">
      <c r="AO395" s="235"/>
      <c r="AR395" s="239"/>
      <c r="AT395" s="239"/>
      <c r="AV395" s="236"/>
      <c r="AY395" s="239"/>
      <c r="BA395" s="239"/>
      <c r="BC395" s="236"/>
    </row>
    <row r="396" spans="41:55" x14ac:dyDescent="0.25">
      <c r="AO396" s="235"/>
      <c r="AR396" s="239"/>
      <c r="AT396" s="239"/>
      <c r="AV396" s="236"/>
      <c r="AY396" s="239"/>
      <c r="BA396" s="239"/>
      <c r="BC396" s="236"/>
    </row>
    <row r="397" spans="41:55" x14ac:dyDescent="0.25">
      <c r="AO397" s="235"/>
      <c r="AR397" s="239"/>
      <c r="AT397" s="239"/>
      <c r="AV397" s="236"/>
      <c r="AY397" s="239"/>
      <c r="BA397" s="239"/>
      <c r="BC397" s="236"/>
    </row>
    <row r="398" spans="41:55" x14ac:dyDescent="0.25">
      <c r="AO398" s="235"/>
      <c r="AR398" s="239"/>
      <c r="AT398" s="239"/>
      <c r="AV398" s="236"/>
      <c r="AY398" s="239"/>
      <c r="BA398" s="239"/>
      <c r="BC398" s="236"/>
    </row>
    <row r="399" spans="41:55" x14ac:dyDescent="0.25">
      <c r="AO399" s="235"/>
      <c r="AR399" s="239"/>
      <c r="AT399" s="239"/>
      <c r="AV399" s="236"/>
      <c r="AY399" s="239"/>
      <c r="BA399" s="239"/>
      <c r="BC399" s="236"/>
    </row>
    <row r="400" spans="41:55" x14ac:dyDescent="0.25">
      <c r="AO400" s="235"/>
      <c r="AR400" s="239"/>
      <c r="AT400" s="239"/>
      <c r="AV400" s="236"/>
      <c r="AY400" s="239"/>
      <c r="BA400" s="239"/>
      <c r="BC400" s="236"/>
    </row>
    <row r="401" spans="41:55" x14ac:dyDescent="0.25">
      <c r="AO401" s="235"/>
      <c r="AR401" s="239"/>
      <c r="AT401" s="239"/>
      <c r="AV401" s="236"/>
      <c r="AY401" s="239"/>
      <c r="BA401" s="239"/>
      <c r="BC401" s="236"/>
    </row>
    <row r="402" spans="41:55" x14ac:dyDescent="0.25">
      <c r="AO402" s="235"/>
      <c r="AR402" s="239"/>
      <c r="AT402" s="239"/>
      <c r="AV402" s="236"/>
      <c r="AY402" s="239"/>
      <c r="BA402" s="239"/>
      <c r="BC402" s="236"/>
    </row>
    <row r="403" spans="41:55" x14ac:dyDescent="0.25">
      <c r="AO403" s="235"/>
      <c r="AR403" s="239"/>
      <c r="AT403" s="239"/>
      <c r="AV403" s="236"/>
      <c r="AY403" s="239"/>
      <c r="BA403" s="239"/>
      <c r="BC403" s="236"/>
    </row>
    <row r="404" spans="41:55" x14ac:dyDescent="0.25">
      <c r="AO404" s="235"/>
      <c r="AR404" s="239"/>
      <c r="AT404" s="239"/>
      <c r="AV404" s="236"/>
      <c r="AY404" s="239"/>
      <c r="BA404" s="239"/>
      <c r="BC404" s="236"/>
    </row>
    <row r="405" spans="41:55" x14ac:dyDescent="0.25">
      <c r="AO405" s="235"/>
      <c r="AR405" s="239"/>
      <c r="AT405" s="239"/>
      <c r="AV405" s="236"/>
      <c r="AY405" s="239"/>
      <c r="BA405" s="239"/>
      <c r="BC405" s="236"/>
    </row>
    <row r="406" spans="41:55" x14ac:dyDescent="0.25">
      <c r="AO406" s="235"/>
      <c r="AR406" s="239"/>
      <c r="AT406" s="239"/>
      <c r="AV406" s="236"/>
      <c r="AY406" s="239"/>
      <c r="BA406" s="239"/>
      <c r="BC406" s="236"/>
    </row>
    <row r="407" spans="41:55" x14ac:dyDescent="0.25">
      <c r="AO407" s="235"/>
      <c r="AR407" s="239"/>
      <c r="AT407" s="239"/>
      <c r="AV407" s="236"/>
      <c r="AY407" s="239"/>
      <c r="BA407" s="239"/>
      <c r="BC407" s="236"/>
    </row>
    <row r="408" spans="41:55" x14ac:dyDescent="0.25">
      <c r="AO408" s="235"/>
      <c r="AR408" s="239"/>
      <c r="AT408" s="239"/>
      <c r="AV408" s="236"/>
      <c r="AY408" s="239"/>
      <c r="BA408" s="239"/>
      <c r="BC408" s="236"/>
    </row>
    <row r="409" spans="41:55" x14ac:dyDescent="0.25">
      <c r="AO409" s="235"/>
      <c r="AR409" s="239"/>
      <c r="AT409" s="239"/>
      <c r="AV409" s="236"/>
      <c r="AY409" s="239"/>
      <c r="BA409" s="239"/>
      <c r="BC409" s="236"/>
    </row>
    <row r="410" spans="41:55" x14ac:dyDescent="0.25">
      <c r="AO410" s="235"/>
      <c r="AR410" s="239"/>
      <c r="AT410" s="239"/>
      <c r="AV410" s="236"/>
      <c r="AY410" s="239"/>
      <c r="BA410" s="239"/>
      <c r="BC410" s="236"/>
    </row>
    <row r="411" spans="41:55" x14ac:dyDescent="0.25">
      <c r="AO411" s="235"/>
      <c r="AR411" s="239"/>
      <c r="AT411" s="239"/>
      <c r="AV411" s="236"/>
      <c r="AY411" s="239"/>
      <c r="BA411" s="239"/>
      <c r="BC411" s="236"/>
    </row>
    <row r="412" spans="41:55" x14ac:dyDescent="0.25">
      <c r="AO412" s="235"/>
      <c r="AR412" s="239"/>
      <c r="AT412" s="239"/>
      <c r="AV412" s="236"/>
      <c r="AY412" s="239"/>
      <c r="BA412" s="239"/>
      <c r="BC412" s="236"/>
    </row>
    <row r="413" spans="41:55" x14ac:dyDescent="0.25">
      <c r="AO413" s="235"/>
      <c r="AR413" s="239"/>
      <c r="AT413" s="239"/>
      <c r="AV413" s="236"/>
      <c r="AY413" s="239"/>
      <c r="BA413" s="239"/>
      <c r="BC413" s="236"/>
    </row>
    <row r="414" spans="41:55" x14ac:dyDescent="0.25">
      <c r="AO414" s="235"/>
      <c r="AR414" s="239"/>
      <c r="AT414" s="239"/>
      <c r="AV414" s="236"/>
      <c r="AY414" s="239"/>
      <c r="BA414" s="239"/>
      <c r="BC414" s="236"/>
    </row>
    <row r="415" spans="41:55" x14ac:dyDescent="0.25">
      <c r="AO415" s="235"/>
      <c r="AR415" s="239"/>
      <c r="AT415" s="239"/>
      <c r="AV415" s="236"/>
      <c r="AY415" s="239"/>
      <c r="BA415" s="239"/>
      <c r="BC415" s="236"/>
    </row>
    <row r="416" spans="41:55" x14ac:dyDescent="0.25">
      <c r="AO416" s="235"/>
      <c r="AR416" s="239"/>
      <c r="AT416" s="239"/>
      <c r="AV416" s="236"/>
      <c r="AY416" s="239"/>
      <c r="BA416" s="239"/>
      <c r="BC416" s="236"/>
    </row>
    <row r="417" spans="41:55" x14ac:dyDescent="0.25">
      <c r="AO417" s="235"/>
      <c r="AR417" s="239"/>
      <c r="AT417" s="239"/>
      <c r="AV417" s="236"/>
      <c r="AY417" s="239"/>
      <c r="BA417" s="239"/>
      <c r="BC417" s="236"/>
    </row>
    <row r="418" spans="41:55" x14ac:dyDescent="0.25">
      <c r="AO418" s="235"/>
      <c r="AR418" s="239"/>
      <c r="AT418" s="239"/>
      <c r="AV418" s="236"/>
      <c r="AY418" s="239"/>
      <c r="BA418" s="239"/>
      <c r="BC418" s="236"/>
    </row>
    <row r="419" spans="41:55" x14ac:dyDescent="0.25">
      <c r="AO419" s="235"/>
      <c r="AR419" s="239"/>
      <c r="AT419" s="239"/>
      <c r="AV419" s="236"/>
      <c r="AY419" s="239"/>
      <c r="BA419" s="239"/>
      <c r="BC419" s="236"/>
    </row>
    <row r="420" spans="41:55" x14ac:dyDescent="0.25">
      <c r="AO420" s="235"/>
      <c r="AR420" s="239"/>
      <c r="AT420" s="239"/>
      <c r="AV420" s="236"/>
      <c r="AY420" s="239"/>
      <c r="BA420" s="239"/>
      <c r="BC420" s="236"/>
    </row>
    <row r="421" spans="41:55" x14ac:dyDescent="0.25">
      <c r="AO421" s="235"/>
      <c r="AR421" s="239"/>
      <c r="AT421" s="239"/>
      <c r="AV421" s="236"/>
      <c r="AY421" s="239"/>
      <c r="BA421" s="239"/>
      <c r="BC421" s="236"/>
    </row>
    <row r="422" spans="41:55" x14ac:dyDescent="0.25">
      <c r="AO422" s="235"/>
      <c r="AR422" s="239"/>
      <c r="AT422" s="239"/>
      <c r="AV422" s="236"/>
      <c r="AY422" s="239"/>
      <c r="BA422" s="239"/>
      <c r="BC422" s="236"/>
    </row>
    <row r="423" spans="41:55" x14ac:dyDescent="0.25">
      <c r="AO423" s="235"/>
      <c r="AR423" s="239"/>
      <c r="AT423" s="239"/>
      <c r="AV423" s="236"/>
      <c r="AY423" s="239"/>
      <c r="BA423" s="239"/>
      <c r="BC423" s="236"/>
    </row>
    <row r="424" spans="41:55" x14ac:dyDescent="0.25">
      <c r="AO424" s="235"/>
      <c r="AR424" s="239"/>
      <c r="AT424" s="239"/>
      <c r="AV424" s="236"/>
      <c r="AY424" s="239"/>
      <c r="BA424" s="239"/>
      <c r="BC424" s="236"/>
    </row>
    <row r="425" spans="41:55" x14ac:dyDescent="0.25">
      <c r="AO425" s="235"/>
      <c r="AR425" s="239"/>
      <c r="AT425" s="239"/>
      <c r="AV425" s="236"/>
      <c r="AY425" s="239"/>
      <c r="BA425" s="239"/>
      <c r="BC425" s="236"/>
    </row>
    <row r="426" spans="41:55" x14ac:dyDescent="0.25">
      <c r="AO426" s="235"/>
      <c r="AR426" s="239"/>
      <c r="AT426" s="239"/>
      <c r="AV426" s="236"/>
      <c r="AY426" s="239"/>
      <c r="BA426" s="239"/>
      <c r="BC426" s="236"/>
    </row>
    <row r="427" spans="41:55" x14ac:dyDescent="0.25">
      <c r="AO427" s="235"/>
      <c r="AR427" s="239"/>
      <c r="AT427" s="239"/>
      <c r="AV427" s="236"/>
      <c r="AY427" s="239"/>
      <c r="BA427" s="239"/>
      <c r="BC427" s="236"/>
    </row>
    <row r="428" spans="41:55" x14ac:dyDescent="0.25">
      <c r="AO428" s="235"/>
      <c r="AR428" s="239"/>
      <c r="AT428" s="239"/>
      <c r="AV428" s="236"/>
      <c r="AY428" s="239"/>
      <c r="BA428" s="239"/>
      <c r="BC428" s="236"/>
    </row>
    <row r="429" spans="41:55" x14ac:dyDescent="0.25">
      <c r="AO429" s="235"/>
      <c r="AR429" s="239"/>
      <c r="AT429" s="239"/>
      <c r="AV429" s="236"/>
      <c r="AY429" s="239"/>
      <c r="BA429" s="239"/>
      <c r="BC429" s="236"/>
    </row>
    <row r="430" spans="41:55" x14ac:dyDescent="0.25">
      <c r="AO430" s="235"/>
      <c r="AR430" s="239"/>
      <c r="AT430" s="239"/>
      <c r="AV430" s="236"/>
      <c r="AY430" s="239"/>
      <c r="BA430" s="239"/>
      <c r="BC430" s="236"/>
    </row>
    <row r="431" spans="41:55" x14ac:dyDescent="0.25">
      <c r="AO431" s="235"/>
      <c r="AR431" s="239"/>
      <c r="AT431" s="239"/>
      <c r="AV431" s="236"/>
      <c r="AY431" s="239"/>
      <c r="BA431" s="239"/>
      <c r="BC431" s="236"/>
    </row>
    <row r="432" spans="41:55" x14ac:dyDescent="0.25">
      <c r="AO432" s="235"/>
      <c r="AR432" s="239"/>
      <c r="AT432" s="239"/>
      <c r="AV432" s="236"/>
      <c r="AY432" s="239"/>
      <c r="BA432" s="239"/>
      <c r="BC432" s="236"/>
    </row>
    <row r="433" spans="41:55" x14ac:dyDescent="0.25">
      <c r="AO433" s="235"/>
      <c r="AR433" s="239"/>
      <c r="AT433" s="239"/>
      <c r="AV433" s="236"/>
      <c r="AY433" s="239"/>
      <c r="BA433" s="239"/>
      <c r="BC433" s="236"/>
    </row>
    <row r="434" spans="41:55" x14ac:dyDescent="0.25">
      <c r="AO434" s="235"/>
      <c r="AR434" s="239"/>
      <c r="AT434" s="239"/>
      <c r="AV434" s="236"/>
      <c r="AY434" s="239"/>
      <c r="BA434" s="239"/>
      <c r="BC434" s="236"/>
    </row>
    <row r="435" spans="41:55" x14ac:dyDescent="0.25">
      <c r="AO435" s="235"/>
      <c r="AR435" s="239"/>
      <c r="AT435" s="239"/>
      <c r="AV435" s="236"/>
      <c r="AY435" s="239"/>
      <c r="BA435" s="239"/>
      <c r="BC435" s="236"/>
    </row>
    <row r="436" spans="41:55" x14ac:dyDescent="0.25">
      <c r="AO436" s="235"/>
      <c r="AR436" s="239"/>
      <c r="AT436" s="239"/>
      <c r="AV436" s="236"/>
      <c r="AY436" s="239"/>
      <c r="BA436" s="239"/>
      <c r="BC436" s="236"/>
    </row>
    <row r="437" spans="41:55" x14ac:dyDescent="0.25">
      <c r="AO437" s="235"/>
      <c r="AR437" s="239"/>
      <c r="AT437" s="239"/>
      <c r="AV437" s="236"/>
      <c r="AY437" s="239"/>
      <c r="BA437" s="239"/>
      <c r="BC437" s="236"/>
    </row>
    <row r="438" spans="41:55" x14ac:dyDescent="0.25">
      <c r="AO438" s="235"/>
      <c r="AR438" s="239"/>
      <c r="AT438" s="239"/>
      <c r="AV438" s="236"/>
      <c r="AY438" s="239"/>
      <c r="BA438" s="239"/>
      <c r="BC438" s="236"/>
    </row>
    <row r="439" spans="41:55" x14ac:dyDescent="0.25">
      <c r="AO439" s="235"/>
      <c r="AR439" s="239"/>
      <c r="AT439" s="239"/>
      <c r="AV439" s="236"/>
      <c r="AY439" s="239"/>
      <c r="BA439" s="239"/>
      <c r="BC439" s="236"/>
    </row>
    <row r="440" spans="41:55" x14ac:dyDescent="0.25">
      <c r="AO440" s="235"/>
      <c r="AR440" s="239"/>
      <c r="AT440" s="239"/>
      <c r="AV440" s="236"/>
      <c r="AY440" s="239"/>
      <c r="BA440" s="239"/>
      <c r="BC440" s="236"/>
    </row>
    <row r="441" spans="41:55" x14ac:dyDescent="0.25">
      <c r="AO441" s="235"/>
      <c r="AR441" s="239"/>
      <c r="AT441" s="239"/>
      <c r="AV441" s="236"/>
      <c r="AY441" s="239"/>
      <c r="BA441" s="239"/>
      <c r="BC441" s="236"/>
    </row>
    <row r="442" spans="41:55" x14ac:dyDescent="0.25">
      <c r="AO442" s="235"/>
      <c r="AR442" s="239"/>
      <c r="AT442" s="239"/>
      <c r="AV442" s="236"/>
      <c r="AY442" s="239"/>
      <c r="BA442" s="239"/>
      <c r="BC442" s="236"/>
    </row>
    <row r="443" spans="41:55" x14ac:dyDescent="0.25">
      <c r="AO443" s="235"/>
      <c r="AR443" s="239"/>
      <c r="AT443" s="239"/>
      <c r="AV443" s="236"/>
      <c r="AY443" s="239"/>
      <c r="BA443" s="239"/>
      <c r="BC443" s="236"/>
    </row>
    <row r="444" spans="41:55" x14ac:dyDescent="0.25">
      <c r="AO444" s="235"/>
      <c r="AR444" s="239"/>
      <c r="AT444" s="239"/>
      <c r="AV444" s="236"/>
      <c r="AY444" s="239"/>
      <c r="BA444" s="239"/>
      <c r="BC444" s="236"/>
    </row>
    <row r="445" spans="41:55" x14ac:dyDescent="0.25">
      <c r="AO445" s="235"/>
      <c r="AR445" s="239"/>
      <c r="AT445" s="239"/>
      <c r="AV445" s="236"/>
      <c r="AY445" s="239"/>
      <c r="BA445" s="239"/>
      <c r="BC445" s="236"/>
    </row>
    <row r="446" spans="41:55" x14ac:dyDescent="0.25">
      <c r="AO446" s="235"/>
      <c r="AR446" s="239"/>
      <c r="AT446" s="239"/>
      <c r="AV446" s="236"/>
      <c r="AY446" s="239"/>
      <c r="BA446" s="239"/>
      <c r="BC446" s="236"/>
    </row>
    <row r="447" spans="41:55" x14ac:dyDescent="0.25">
      <c r="AO447" s="235"/>
      <c r="AR447" s="239"/>
      <c r="AT447" s="239"/>
      <c r="AV447" s="236"/>
      <c r="AY447" s="239"/>
      <c r="BA447" s="239"/>
      <c r="BC447" s="236"/>
    </row>
    <row r="448" spans="41:55" x14ac:dyDescent="0.25">
      <c r="AO448" s="235"/>
      <c r="AR448" s="239"/>
      <c r="AT448" s="239"/>
      <c r="AV448" s="236"/>
      <c r="AY448" s="239"/>
      <c r="BA448" s="239"/>
      <c r="BC448" s="236"/>
    </row>
    <row r="449" spans="41:55" x14ac:dyDescent="0.25">
      <c r="AO449" s="235"/>
      <c r="AR449" s="239"/>
      <c r="AT449" s="239"/>
      <c r="AV449" s="236"/>
      <c r="AY449" s="239"/>
      <c r="BA449" s="239"/>
      <c r="BC449" s="236"/>
    </row>
    <row r="450" spans="41:55" x14ac:dyDescent="0.25">
      <c r="AO450" s="235"/>
      <c r="AR450" s="239"/>
      <c r="AT450" s="239"/>
      <c r="AV450" s="236"/>
      <c r="AY450" s="239"/>
      <c r="BA450" s="239"/>
      <c r="BC450" s="236"/>
    </row>
    <row r="451" spans="41:55" x14ac:dyDescent="0.25">
      <c r="AO451" s="235"/>
      <c r="AR451" s="239"/>
      <c r="AT451" s="239"/>
      <c r="AV451" s="236"/>
      <c r="AY451" s="239"/>
      <c r="BA451" s="239"/>
      <c r="BC451" s="236"/>
    </row>
    <row r="452" spans="41:55" x14ac:dyDescent="0.25">
      <c r="AO452" s="235"/>
      <c r="AR452" s="239"/>
      <c r="AT452" s="239"/>
      <c r="AV452" s="236"/>
      <c r="AY452" s="239"/>
      <c r="BA452" s="239"/>
      <c r="BC452" s="236"/>
    </row>
    <row r="453" spans="41:55" x14ac:dyDescent="0.25">
      <c r="AO453" s="235"/>
      <c r="AR453" s="239"/>
      <c r="AT453" s="239"/>
      <c r="AV453" s="236"/>
      <c r="AY453" s="239"/>
      <c r="BA453" s="239"/>
      <c r="BC453" s="236"/>
    </row>
    <row r="454" spans="41:55" x14ac:dyDescent="0.25">
      <c r="AO454" s="235"/>
      <c r="AR454" s="239"/>
      <c r="AT454" s="239"/>
      <c r="AV454" s="236"/>
      <c r="AY454" s="239"/>
      <c r="BA454" s="239"/>
      <c r="BC454" s="236"/>
    </row>
    <row r="455" spans="41:55" x14ac:dyDescent="0.25">
      <c r="AO455" s="235"/>
      <c r="AR455" s="239"/>
      <c r="AT455" s="239"/>
      <c r="AV455" s="236"/>
      <c r="AY455" s="239"/>
      <c r="BA455" s="239"/>
      <c r="BC455" s="236"/>
    </row>
    <row r="456" spans="41:55" x14ac:dyDescent="0.25">
      <c r="AO456" s="235"/>
      <c r="AR456" s="239"/>
      <c r="AT456" s="239"/>
      <c r="AV456" s="236"/>
      <c r="AY456" s="239"/>
      <c r="BA456" s="239"/>
      <c r="BC456" s="236"/>
    </row>
    <row r="457" spans="41:55" x14ac:dyDescent="0.25">
      <c r="AO457" s="235"/>
      <c r="AR457" s="239"/>
      <c r="AT457" s="239"/>
      <c r="AV457" s="236"/>
      <c r="AY457" s="239"/>
      <c r="BA457" s="239"/>
      <c r="BC457" s="236"/>
    </row>
    <row r="458" spans="41:55" x14ac:dyDescent="0.25">
      <c r="AO458" s="235"/>
      <c r="AR458" s="239"/>
      <c r="AT458" s="239"/>
      <c r="AV458" s="236"/>
      <c r="AY458" s="239"/>
      <c r="BA458" s="239"/>
      <c r="BC458" s="236"/>
    </row>
    <row r="459" spans="41:55" x14ac:dyDescent="0.25">
      <c r="AO459" s="235"/>
      <c r="AR459" s="239"/>
      <c r="AT459" s="239"/>
      <c r="AV459" s="236"/>
      <c r="AY459" s="239"/>
      <c r="BA459" s="239"/>
      <c r="BC459" s="236"/>
    </row>
    <row r="460" spans="41:55" x14ac:dyDescent="0.25">
      <c r="AO460" s="235"/>
      <c r="AR460" s="239"/>
      <c r="AT460" s="239"/>
      <c r="AV460" s="236"/>
      <c r="AY460" s="239"/>
      <c r="BA460" s="239"/>
      <c r="BC460" s="236"/>
    </row>
    <row r="461" spans="41:55" x14ac:dyDescent="0.25">
      <c r="AO461" s="235"/>
      <c r="AR461" s="239"/>
      <c r="AT461" s="239"/>
      <c r="AV461" s="236"/>
      <c r="AY461" s="239"/>
      <c r="BA461" s="239"/>
      <c r="BC461" s="236"/>
    </row>
    <row r="462" spans="41:55" x14ac:dyDescent="0.25">
      <c r="AO462" s="235"/>
      <c r="AR462" s="239"/>
      <c r="AT462" s="239"/>
      <c r="AV462" s="236"/>
      <c r="AY462" s="239"/>
      <c r="BA462" s="239"/>
      <c r="BC462" s="236"/>
    </row>
    <row r="463" spans="41:55" x14ac:dyDescent="0.25">
      <c r="AO463" s="235"/>
      <c r="AR463" s="239"/>
      <c r="AT463" s="239"/>
      <c r="AV463" s="236"/>
      <c r="AY463" s="239"/>
      <c r="BA463" s="239"/>
      <c r="BC463" s="236"/>
    </row>
    <row r="464" spans="41:55" x14ac:dyDescent="0.25">
      <c r="AO464" s="235"/>
      <c r="AR464" s="239"/>
      <c r="AT464" s="239"/>
      <c r="AV464" s="236"/>
      <c r="AY464" s="239"/>
      <c r="BA464" s="239"/>
      <c r="BC464" s="236"/>
    </row>
    <row r="465" spans="41:55" x14ac:dyDescent="0.25">
      <c r="AO465" s="235"/>
      <c r="AR465" s="239"/>
      <c r="AT465" s="239"/>
      <c r="AV465" s="236"/>
      <c r="AY465" s="239"/>
      <c r="BA465" s="239"/>
      <c r="BC465" s="236"/>
    </row>
    <row r="466" spans="41:55" x14ac:dyDescent="0.25">
      <c r="AO466" s="235"/>
      <c r="AR466" s="239"/>
      <c r="AT466" s="239"/>
      <c r="AV466" s="236"/>
      <c r="AY466" s="239"/>
      <c r="BA466" s="239"/>
      <c r="BC466" s="236"/>
    </row>
    <row r="467" spans="41:55" x14ac:dyDescent="0.25">
      <c r="AO467" s="235"/>
      <c r="AR467" s="239"/>
      <c r="AT467" s="239"/>
      <c r="AV467" s="236"/>
      <c r="AY467" s="239"/>
      <c r="BA467" s="239"/>
      <c r="BC467" s="236"/>
    </row>
    <row r="468" spans="41:55" x14ac:dyDescent="0.25">
      <c r="AO468" s="235"/>
      <c r="AR468" s="239"/>
      <c r="AT468" s="239"/>
      <c r="AV468" s="236"/>
      <c r="AY468" s="239"/>
      <c r="BA468" s="239"/>
      <c r="BC468" s="236"/>
    </row>
    <row r="469" spans="41:55" x14ac:dyDescent="0.25">
      <c r="AO469" s="235"/>
      <c r="AR469" s="239"/>
      <c r="AT469" s="239"/>
      <c r="AV469" s="236"/>
      <c r="AY469" s="239"/>
      <c r="BA469" s="239"/>
      <c r="BC469" s="236"/>
    </row>
    <row r="470" spans="41:55" x14ac:dyDescent="0.25">
      <c r="AO470" s="235"/>
      <c r="AR470" s="239"/>
      <c r="AT470" s="239"/>
      <c r="AV470" s="236"/>
      <c r="AY470" s="239"/>
      <c r="BA470" s="239"/>
      <c r="BC470" s="236"/>
    </row>
    <row r="471" spans="41:55" x14ac:dyDescent="0.25">
      <c r="AO471" s="235"/>
      <c r="AR471" s="239"/>
      <c r="AT471" s="239"/>
      <c r="AV471" s="236"/>
      <c r="AY471" s="239"/>
      <c r="BA471" s="239"/>
      <c r="BC471" s="236"/>
    </row>
    <row r="472" spans="41:55" x14ac:dyDescent="0.25">
      <c r="AO472" s="235"/>
      <c r="AR472" s="239"/>
      <c r="AT472" s="239"/>
      <c r="AV472" s="236"/>
      <c r="AY472" s="239"/>
      <c r="BA472" s="239"/>
      <c r="BC472" s="236"/>
    </row>
    <row r="473" spans="41:55" x14ac:dyDescent="0.25">
      <c r="AO473" s="235"/>
      <c r="AR473" s="239"/>
      <c r="AT473" s="239"/>
      <c r="AV473" s="236"/>
      <c r="AY473" s="239"/>
      <c r="BA473" s="239"/>
      <c r="BC473" s="236"/>
    </row>
    <row r="474" spans="41:55" x14ac:dyDescent="0.25">
      <c r="AO474" s="235"/>
      <c r="AR474" s="239"/>
      <c r="AT474" s="239"/>
      <c r="AV474" s="236"/>
      <c r="AY474" s="239"/>
      <c r="BA474" s="239"/>
      <c r="BC474" s="236"/>
    </row>
    <row r="475" spans="41:55" x14ac:dyDescent="0.25">
      <c r="AO475" s="235"/>
      <c r="AR475" s="239"/>
      <c r="AT475" s="239"/>
      <c r="AV475" s="236"/>
      <c r="AY475" s="239"/>
      <c r="BA475" s="239"/>
      <c r="BC475" s="236"/>
    </row>
    <row r="476" spans="41:55" x14ac:dyDescent="0.25">
      <c r="AO476" s="235"/>
      <c r="AR476" s="239"/>
      <c r="AT476" s="239"/>
      <c r="AV476" s="236"/>
      <c r="AY476" s="239"/>
      <c r="BA476" s="239"/>
      <c r="BC476" s="236"/>
    </row>
    <row r="477" spans="41:55" x14ac:dyDescent="0.25">
      <c r="AO477" s="235"/>
      <c r="AR477" s="239"/>
      <c r="AT477" s="239"/>
      <c r="AV477" s="236"/>
      <c r="AY477" s="239"/>
      <c r="BA477" s="239"/>
      <c r="BC477" s="236"/>
    </row>
    <row r="478" spans="41:55" x14ac:dyDescent="0.25">
      <c r="AO478" s="235"/>
      <c r="AR478" s="239"/>
      <c r="AT478" s="239"/>
      <c r="AV478" s="236"/>
      <c r="AY478" s="239"/>
      <c r="BA478" s="239"/>
      <c r="BC478" s="236"/>
    </row>
    <row r="479" spans="41:55" x14ac:dyDescent="0.25">
      <c r="AO479" s="235"/>
      <c r="AR479" s="239"/>
      <c r="AT479" s="239"/>
      <c r="AV479" s="236"/>
      <c r="AY479" s="239"/>
      <c r="BA479" s="239"/>
      <c r="BC479" s="236"/>
    </row>
    <row r="480" spans="41:55" x14ac:dyDescent="0.25">
      <c r="AO480" s="235"/>
      <c r="AR480" s="239"/>
      <c r="AT480" s="239"/>
      <c r="AV480" s="236"/>
      <c r="AY480" s="239"/>
      <c r="BA480" s="239"/>
      <c r="BC480" s="236"/>
    </row>
    <row r="481" spans="41:55" x14ac:dyDescent="0.25">
      <c r="AO481" s="235"/>
      <c r="AR481" s="239"/>
      <c r="AT481" s="239"/>
      <c r="AV481" s="236"/>
      <c r="AY481" s="239"/>
      <c r="BA481" s="239"/>
      <c r="BC481" s="236"/>
    </row>
    <row r="482" spans="41:55" x14ac:dyDescent="0.25">
      <c r="AO482" s="235"/>
      <c r="AR482" s="239"/>
      <c r="AT482" s="239"/>
      <c r="AV482" s="236"/>
      <c r="AY482" s="239"/>
      <c r="BA482" s="239"/>
      <c r="BC482" s="236"/>
    </row>
    <row r="483" spans="41:55" x14ac:dyDescent="0.25">
      <c r="AO483" s="235"/>
      <c r="AR483" s="239"/>
      <c r="AT483" s="239"/>
      <c r="AV483" s="236"/>
      <c r="AY483" s="239"/>
      <c r="BA483" s="239"/>
      <c r="BC483" s="236"/>
    </row>
    <row r="484" spans="41:55" x14ac:dyDescent="0.25">
      <c r="AO484" s="235"/>
      <c r="AR484" s="239"/>
      <c r="AT484" s="239"/>
      <c r="AV484" s="236"/>
      <c r="AY484" s="239"/>
      <c r="BA484" s="239"/>
      <c r="BC484" s="236"/>
    </row>
    <row r="485" spans="41:55" x14ac:dyDescent="0.25">
      <c r="AO485" s="235"/>
      <c r="AR485" s="239"/>
      <c r="AT485" s="239"/>
      <c r="AV485" s="236"/>
      <c r="AY485" s="239"/>
      <c r="BA485" s="239"/>
      <c r="BC485" s="236"/>
    </row>
    <row r="486" spans="41:55" x14ac:dyDescent="0.25">
      <c r="AO486" s="235"/>
      <c r="AR486" s="239"/>
      <c r="AT486" s="239"/>
      <c r="AV486" s="236"/>
      <c r="AY486" s="239"/>
      <c r="BA486" s="239"/>
      <c r="BC486" s="236"/>
    </row>
    <row r="487" spans="41:55" x14ac:dyDescent="0.25">
      <c r="AO487" s="235"/>
      <c r="AR487" s="239"/>
      <c r="AT487" s="239"/>
      <c r="AV487" s="236"/>
      <c r="AY487" s="239"/>
      <c r="BA487" s="239"/>
      <c r="BC487" s="236"/>
    </row>
    <row r="488" spans="41:55" x14ac:dyDescent="0.25">
      <c r="AO488" s="235"/>
      <c r="AR488" s="239"/>
      <c r="AT488" s="239"/>
      <c r="AV488" s="236"/>
      <c r="AY488" s="239"/>
      <c r="BA488" s="239"/>
      <c r="BC488" s="236"/>
    </row>
    <row r="489" spans="41:55" x14ac:dyDescent="0.25">
      <c r="AO489" s="235"/>
      <c r="AR489" s="239"/>
      <c r="AT489" s="239"/>
      <c r="AV489" s="236"/>
      <c r="AY489" s="239"/>
      <c r="BA489" s="239"/>
      <c r="BC489" s="236"/>
    </row>
    <row r="490" spans="41:55" x14ac:dyDescent="0.25">
      <c r="AO490" s="235"/>
      <c r="AR490" s="239"/>
      <c r="AT490" s="239"/>
      <c r="AV490" s="236"/>
      <c r="AY490" s="239"/>
      <c r="BA490" s="239"/>
      <c r="BC490" s="236"/>
    </row>
    <row r="491" spans="41:55" x14ac:dyDescent="0.25">
      <c r="AO491" s="235"/>
      <c r="AR491" s="239"/>
      <c r="AT491" s="239"/>
      <c r="AV491" s="236"/>
      <c r="AY491" s="239"/>
      <c r="BA491" s="239"/>
      <c r="BC491" s="236"/>
    </row>
    <row r="492" spans="41:55" x14ac:dyDescent="0.25">
      <c r="AO492" s="235"/>
      <c r="AR492" s="239"/>
      <c r="AT492" s="239"/>
      <c r="AV492" s="236"/>
      <c r="AY492" s="239"/>
      <c r="BA492" s="239"/>
      <c r="BC492" s="236"/>
    </row>
    <row r="493" spans="41:55" x14ac:dyDescent="0.25">
      <c r="AO493" s="235"/>
      <c r="AR493" s="239"/>
      <c r="AT493" s="239"/>
      <c r="AV493" s="236"/>
      <c r="AY493" s="239"/>
      <c r="BA493" s="239"/>
      <c r="BC493" s="236"/>
    </row>
    <row r="494" spans="41:55" x14ac:dyDescent="0.25">
      <c r="AO494" s="235"/>
      <c r="AR494" s="239"/>
      <c r="AT494" s="239"/>
      <c r="AV494" s="236"/>
      <c r="AY494" s="239"/>
      <c r="BA494" s="239"/>
      <c r="BC494" s="236"/>
    </row>
    <row r="495" spans="41:55" x14ac:dyDescent="0.25">
      <c r="AO495" s="235"/>
      <c r="AR495" s="239"/>
      <c r="AT495" s="239"/>
      <c r="AV495" s="236"/>
      <c r="AY495" s="239"/>
      <c r="BA495" s="239"/>
      <c r="BC495" s="236"/>
    </row>
    <row r="496" spans="41:55" x14ac:dyDescent="0.25">
      <c r="AO496" s="235"/>
      <c r="AR496" s="239"/>
      <c r="AT496" s="239"/>
      <c r="AV496" s="236"/>
      <c r="AY496" s="239"/>
      <c r="BA496" s="239"/>
      <c r="BC496" s="236"/>
    </row>
    <row r="497" spans="41:55" x14ac:dyDescent="0.25">
      <c r="AO497" s="235"/>
      <c r="AR497" s="239"/>
      <c r="AT497" s="239"/>
      <c r="AV497" s="236"/>
      <c r="AY497" s="239"/>
      <c r="BA497" s="239"/>
      <c r="BC497" s="236"/>
    </row>
    <row r="498" spans="41:55" x14ac:dyDescent="0.25">
      <c r="AO498" s="235"/>
      <c r="AR498" s="239"/>
      <c r="AT498" s="239"/>
      <c r="AV498" s="236"/>
      <c r="AY498" s="239"/>
      <c r="BA498" s="239"/>
      <c r="BC498" s="236"/>
    </row>
    <row r="499" spans="41:55" x14ac:dyDescent="0.25">
      <c r="AO499" s="235"/>
      <c r="AR499" s="239"/>
      <c r="AT499" s="239"/>
      <c r="AV499" s="236"/>
      <c r="AY499" s="239"/>
      <c r="BA499" s="239"/>
      <c r="BC499" s="236"/>
    </row>
    <row r="500" spans="41:55" x14ac:dyDescent="0.25">
      <c r="AO500" s="235"/>
      <c r="AR500" s="239"/>
      <c r="AT500" s="239"/>
      <c r="AV500" s="236"/>
      <c r="AY500" s="239"/>
      <c r="BA500" s="239"/>
      <c r="BC500" s="236"/>
    </row>
    <row r="501" spans="41:55" x14ac:dyDescent="0.25">
      <c r="AO501" s="235"/>
      <c r="AR501" s="239"/>
      <c r="AT501" s="239"/>
      <c r="AV501" s="236"/>
      <c r="AY501" s="239"/>
      <c r="BA501" s="239"/>
      <c r="BC501" s="236"/>
    </row>
    <row r="502" spans="41:55" x14ac:dyDescent="0.25">
      <c r="AO502" s="235"/>
      <c r="AR502" s="239"/>
      <c r="AT502" s="239"/>
      <c r="AV502" s="236"/>
      <c r="AY502" s="239"/>
      <c r="BA502" s="239"/>
      <c r="BC502" s="236"/>
    </row>
    <row r="503" spans="41:55" x14ac:dyDescent="0.25">
      <c r="AO503" s="235"/>
      <c r="AR503" s="239"/>
      <c r="AT503" s="239"/>
      <c r="AV503" s="236"/>
      <c r="AY503" s="239"/>
      <c r="BA503" s="239"/>
      <c r="BC503" s="236"/>
    </row>
    <row r="504" spans="41:55" x14ac:dyDescent="0.25">
      <c r="AO504" s="235"/>
      <c r="AR504" s="239"/>
      <c r="AT504" s="239"/>
      <c r="AV504" s="236"/>
      <c r="AY504" s="239"/>
      <c r="BA504" s="239"/>
      <c r="BC504" s="236"/>
    </row>
    <row r="505" spans="41:55" x14ac:dyDescent="0.25">
      <c r="AO505" s="235"/>
      <c r="AR505" s="239"/>
      <c r="AT505" s="239"/>
      <c r="AV505" s="236"/>
      <c r="AY505" s="239"/>
      <c r="BA505" s="239"/>
      <c r="BC505" s="236"/>
    </row>
    <row r="506" spans="41:55" x14ac:dyDescent="0.25">
      <c r="AO506" s="235"/>
      <c r="AR506" s="239"/>
      <c r="AT506" s="239"/>
      <c r="AV506" s="236"/>
      <c r="AY506" s="239"/>
      <c r="BA506" s="239"/>
      <c r="BC506" s="236"/>
    </row>
    <row r="507" spans="41:55" x14ac:dyDescent="0.25">
      <c r="AO507" s="235"/>
      <c r="AR507" s="239"/>
      <c r="AT507" s="239"/>
      <c r="AV507" s="236"/>
      <c r="AY507" s="239"/>
      <c r="BA507" s="239"/>
      <c r="BC507" s="236"/>
    </row>
    <row r="508" spans="41:55" x14ac:dyDescent="0.25">
      <c r="AO508" s="235"/>
      <c r="AR508" s="239"/>
      <c r="AT508" s="239"/>
      <c r="AV508" s="236"/>
      <c r="AY508" s="239"/>
      <c r="BA508" s="239"/>
      <c r="BC508" s="236"/>
    </row>
    <row r="509" spans="41:55" x14ac:dyDescent="0.25">
      <c r="AO509" s="235"/>
      <c r="AR509" s="239"/>
      <c r="AT509" s="239"/>
      <c r="AV509" s="236"/>
      <c r="AY509" s="239"/>
      <c r="BA509" s="239"/>
      <c r="BC509" s="236"/>
    </row>
    <row r="510" spans="41:55" x14ac:dyDescent="0.25">
      <c r="AO510" s="235"/>
      <c r="AR510" s="239"/>
      <c r="AT510" s="239"/>
      <c r="AV510" s="236"/>
      <c r="AY510" s="239"/>
      <c r="BA510" s="239"/>
      <c r="BC510" s="236"/>
    </row>
    <row r="511" spans="41:55" x14ac:dyDescent="0.25">
      <c r="AO511" s="235"/>
      <c r="AR511" s="239"/>
      <c r="AT511" s="239"/>
      <c r="AV511" s="236"/>
      <c r="AY511" s="239"/>
      <c r="BA511" s="239"/>
      <c r="BC511" s="236"/>
    </row>
    <row r="512" spans="41:55" x14ac:dyDescent="0.25">
      <c r="AO512" s="235"/>
      <c r="AR512" s="239"/>
      <c r="AT512" s="239"/>
      <c r="AV512" s="236"/>
      <c r="AY512" s="239"/>
      <c r="BA512" s="239"/>
      <c r="BC512" s="236"/>
    </row>
    <row r="513" spans="41:55" x14ac:dyDescent="0.25">
      <c r="AO513" s="235"/>
      <c r="AR513" s="239"/>
      <c r="AT513" s="239"/>
      <c r="AV513" s="236"/>
      <c r="AY513" s="239"/>
      <c r="BA513" s="239"/>
      <c r="BC513" s="236"/>
    </row>
    <row r="514" spans="41:55" x14ac:dyDescent="0.25">
      <c r="AO514" s="235"/>
      <c r="AR514" s="239"/>
      <c r="AT514" s="239"/>
      <c r="AV514" s="236"/>
      <c r="AY514" s="239"/>
      <c r="BA514" s="239"/>
      <c r="BC514" s="236"/>
    </row>
    <row r="515" spans="41:55" x14ac:dyDescent="0.25">
      <c r="AO515" s="235"/>
      <c r="AR515" s="239"/>
      <c r="AT515" s="239"/>
      <c r="AV515" s="236"/>
      <c r="AY515" s="239"/>
      <c r="BA515" s="239"/>
      <c r="BC515" s="236"/>
    </row>
    <row r="516" spans="41:55" x14ac:dyDescent="0.25">
      <c r="AO516" s="235"/>
      <c r="AR516" s="239"/>
      <c r="AT516" s="239"/>
      <c r="AV516" s="236"/>
      <c r="AY516" s="239"/>
      <c r="BA516" s="239"/>
      <c r="BC516" s="236"/>
    </row>
    <row r="517" spans="41:55" x14ac:dyDescent="0.25">
      <c r="AO517" s="235"/>
      <c r="AR517" s="239"/>
      <c r="AT517" s="239"/>
      <c r="AV517" s="236"/>
      <c r="AY517" s="239"/>
      <c r="BA517" s="239"/>
      <c r="BC517" s="236"/>
    </row>
    <row r="518" spans="41:55" x14ac:dyDescent="0.25">
      <c r="AO518" s="235"/>
      <c r="AR518" s="239"/>
      <c r="AT518" s="239"/>
      <c r="AV518" s="236"/>
      <c r="AY518" s="239"/>
      <c r="BA518" s="239"/>
      <c r="BC518" s="236"/>
    </row>
    <row r="519" spans="41:55" x14ac:dyDescent="0.25">
      <c r="AO519" s="235"/>
      <c r="AR519" s="239"/>
      <c r="AT519" s="239"/>
      <c r="AV519" s="236"/>
      <c r="AY519" s="239"/>
      <c r="BA519" s="239"/>
      <c r="BC519" s="236"/>
    </row>
    <row r="520" spans="41:55" x14ac:dyDescent="0.25">
      <c r="AO520" s="235"/>
      <c r="AR520" s="239"/>
      <c r="AT520" s="239"/>
      <c r="AV520" s="236"/>
      <c r="AY520" s="239"/>
      <c r="BA520" s="239"/>
      <c r="BC520" s="236"/>
    </row>
    <row r="521" spans="41:55" x14ac:dyDescent="0.25">
      <c r="AO521" s="235"/>
      <c r="AR521" s="239"/>
      <c r="AT521" s="239"/>
      <c r="AV521" s="236"/>
      <c r="AY521" s="239"/>
      <c r="BA521" s="239"/>
      <c r="BC521" s="236"/>
    </row>
    <row r="522" spans="41:55" x14ac:dyDescent="0.25">
      <c r="AO522" s="235"/>
      <c r="AR522" s="239"/>
      <c r="AT522" s="239"/>
      <c r="AV522" s="236"/>
      <c r="AY522" s="239"/>
      <c r="BA522" s="239"/>
      <c r="BC522" s="236"/>
    </row>
    <row r="523" spans="41:55" x14ac:dyDescent="0.25">
      <c r="AO523" s="235"/>
      <c r="AR523" s="239"/>
      <c r="AT523" s="239"/>
      <c r="AV523" s="236"/>
      <c r="AY523" s="239"/>
      <c r="BA523" s="239"/>
      <c r="BC523" s="236"/>
    </row>
    <row r="524" spans="41:55" x14ac:dyDescent="0.25">
      <c r="AO524" s="235"/>
      <c r="AR524" s="239"/>
      <c r="AT524" s="239"/>
      <c r="AV524" s="236"/>
      <c r="AY524" s="239"/>
      <c r="BA524" s="239"/>
      <c r="BC524" s="236"/>
    </row>
    <row r="525" spans="41:55" x14ac:dyDescent="0.25">
      <c r="AO525" s="235"/>
      <c r="AR525" s="239"/>
      <c r="AT525" s="239"/>
      <c r="AV525" s="236"/>
      <c r="AY525" s="239"/>
      <c r="BA525" s="239"/>
      <c r="BC525" s="236"/>
    </row>
    <row r="526" spans="41:55" x14ac:dyDescent="0.25">
      <c r="AO526" s="235"/>
      <c r="AR526" s="239"/>
      <c r="AT526" s="239"/>
      <c r="AV526" s="236"/>
      <c r="AY526" s="239"/>
      <c r="BA526" s="239"/>
      <c r="BC526" s="236"/>
    </row>
    <row r="527" spans="41:55" x14ac:dyDescent="0.25">
      <c r="AO527" s="235"/>
      <c r="AR527" s="239"/>
      <c r="AT527" s="239"/>
      <c r="AV527" s="236"/>
      <c r="AY527" s="239"/>
      <c r="BA527" s="239"/>
      <c r="BC527" s="236"/>
    </row>
    <row r="528" spans="41:55" x14ac:dyDescent="0.25">
      <c r="AO528" s="235"/>
      <c r="AR528" s="239"/>
      <c r="AT528" s="239"/>
      <c r="AV528" s="236"/>
      <c r="AY528" s="239"/>
      <c r="BA528" s="239"/>
      <c r="BC528" s="236"/>
    </row>
    <row r="529" spans="41:55" x14ac:dyDescent="0.25">
      <c r="AO529" s="235"/>
      <c r="AR529" s="239"/>
      <c r="AT529" s="239"/>
      <c r="AV529" s="236"/>
      <c r="AY529" s="239"/>
      <c r="BA529" s="239"/>
      <c r="BC529" s="236"/>
    </row>
    <row r="530" spans="41:55" x14ac:dyDescent="0.25">
      <c r="AO530" s="235"/>
      <c r="AR530" s="239"/>
      <c r="AT530" s="239"/>
      <c r="AV530" s="236"/>
      <c r="AY530" s="239"/>
      <c r="BA530" s="239"/>
      <c r="BC530" s="236"/>
    </row>
    <row r="531" spans="41:55" x14ac:dyDescent="0.25">
      <c r="AO531" s="235"/>
      <c r="AR531" s="239"/>
      <c r="AT531" s="239"/>
      <c r="AV531" s="236"/>
      <c r="AY531" s="239"/>
      <c r="BA531" s="239"/>
      <c r="BC531" s="236"/>
    </row>
    <row r="532" spans="41:55" x14ac:dyDescent="0.25">
      <c r="AO532" s="235"/>
      <c r="AR532" s="239"/>
      <c r="AT532" s="239"/>
      <c r="AV532" s="236"/>
      <c r="AY532" s="239"/>
      <c r="BA532" s="239"/>
      <c r="BC532" s="236"/>
    </row>
    <row r="533" spans="41:55" x14ac:dyDescent="0.25">
      <c r="AO533" s="235"/>
      <c r="AR533" s="239"/>
      <c r="AT533" s="239"/>
      <c r="AV533" s="236"/>
      <c r="AY533" s="239"/>
      <c r="BA533" s="239"/>
      <c r="BC533" s="236"/>
    </row>
    <row r="534" spans="41:55" x14ac:dyDescent="0.25">
      <c r="AO534" s="235"/>
      <c r="AR534" s="239"/>
      <c r="AT534" s="239"/>
      <c r="AV534" s="236"/>
      <c r="AY534" s="239"/>
      <c r="BA534" s="239"/>
      <c r="BC534" s="236"/>
    </row>
    <row r="535" spans="41:55" x14ac:dyDescent="0.25">
      <c r="AO535" s="235"/>
      <c r="AR535" s="239"/>
      <c r="AT535" s="239"/>
      <c r="AV535" s="236"/>
      <c r="AY535" s="239"/>
      <c r="BA535" s="239"/>
      <c r="BC535" s="236"/>
    </row>
    <row r="536" spans="41:55" x14ac:dyDescent="0.25">
      <c r="AO536" s="235"/>
      <c r="AR536" s="239"/>
      <c r="AT536" s="239"/>
      <c r="AV536" s="236"/>
      <c r="AY536" s="239"/>
      <c r="BA536" s="239"/>
      <c r="BC536" s="236"/>
    </row>
    <row r="537" spans="41:55" x14ac:dyDescent="0.25">
      <c r="AO537" s="235"/>
      <c r="AR537" s="239"/>
      <c r="AT537" s="239"/>
      <c r="AV537" s="236"/>
      <c r="AY537" s="239"/>
      <c r="BA537" s="239"/>
      <c r="BC537" s="236"/>
    </row>
    <row r="538" spans="41:55" x14ac:dyDescent="0.25">
      <c r="AO538" s="235"/>
      <c r="AR538" s="239"/>
      <c r="AT538" s="239"/>
      <c r="AV538" s="236"/>
      <c r="AY538" s="239"/>
      <c r="BA538" s="239"/>
      <c r="BC538" s="236"/>
    </row>
    <row r="539" spans="41:55" x14ac:dyDescent="0.25">
      <c r="AO539" s="235"/>
      <c r="AR539" s="239"/>
      <c r="AT539" s="239"/>
      <c r="AV539" s="236"/>
      <c r="AY539" s="239"/>
      <c r="BA539" s="239"/>
      <c r="BC539" s="236"/>
    </row>
    <row r="540" spans="41:55" x14ac:dyDescent="0.25">
      <c r="AO540" s="235"/>
      <c r="AR540" s="239"/>
      <c r="AT540" s="239"/>
      <c r="AV540" s="236"/>
      <c r="AY540" s="239"/>
      <c r="BA540" s="239"/>
      <c r="BC540" s="236"/>
    </row>
    <row r="541" spans="41:55" x14ac:dyDescent="0.25">
      <c r="AO541" s="235"/>
      <c r="AR541" s="239"/>
      <c r="AT541" s="239"/>
      <c r="AV541" s="236"/>
      <c r="AY541" s="239"/>
      <c r="BA541" s="239"/>
      <c r="BC541" s="236"/>
    </row>
    <row r="542" spans="41:55" x14ac:dyDescent="0.25">
      <c r="AO542" s="235"/>
      <c r="AR542" s="239"/>
      <c r="AT542" s="239"/>
      <c r="AV542" s="236"/>
      <c r="AY542" s="239"/>
      <c r="BA542" s="239"/>
      <c r="BC542" s="236"/>
    </row>
    <row r="543" spans="41:55" x14ac:dyDescent="0.25">
      <c r="AO543" s="235"/>
      <c r="AR543" s="239"/>
      <c r="AT543" s="239"/>
      <c r="AV543" s="236"/>
      <c r="AY543" s="239"/>
      <c r="BA543" s="239"/>
      <c r="BC543" s="236"/>
    </row>
    <row r="544" spans="41:55" x14ac:dyDescent="0.25">
      <c r="AO544" s="235"/>
      <c r="AR544" s="239"/>
      <c r="AT544" s="239"/>
      <c r="AV544" s="236"/>
      <c r="AY544" s="239"/>
      <c r="BA544" s="239"/>
      <c r="BC544" s="236"/>
    </row>
    <row r="545" spans="41:55" x14ac:dyDescent="0.25">
      <c r="AO545" s="235"/>
      <c r="AR545" s="239"/>
      <c r="AT545" s="239"/>
      <c r="AV545" s="236"/>
      <c r="AY545" s="239"/>
      <c r="BA545" s="239"/>
      <c r="BC545" s="236"/>
    </row>
    <row r="546" spans="41:55" x14ac:dyDescent="0.25">
      <c r="AO546" s="235"/>
      <c r="AR546" s="239"/>
      <c r="AT546" s="239"/>
      <c r="AV546" s="236"/>
      <c r="AY546" s="239"/>
      <c r="BA546" s="239"/>
      <c r="BC546" s="236"/>
    </row>
    <row r="547" spans="41:55" x14ac:dyDescent="0.25">
      <c r="AO547" s="235"/>
      <c r="AR547" s="239"/>
      <c r="AT547" s="239"/>
      <c r="AV547" s="236"/>
      <c r="AY547" s="239"/>
      <c r="BA547" s="239"/>
      <c r="BC547" s="236"/>
    </row>
    <row r="548" spans="41:55" x14ac:dyDescent="0.25">
      <c r="AO548" s="235"/>
      <c r="AR548" s="239"/>
      <c r="AT548" s="239"/>
      <c r="AV548" s="236"/>
      <c r="AY548" s="239"/>
      <c r="BA548" s="239"/>
      <c r="BC548" s="236"/>
    </row>
    <row r="549" spans="41:55" x14ac:dyDescent="0.25">
      <c r="AO549" s="235"/>
      <c r="AR549" s="239"/>
      <c r="AT549" s="239"/>
      <c r="AV549" s="236"/>
      <c r="AY549" s="239"/>
      <c r="BA549" s="239"/>
      <c r="BC549" s="236"/>
    </row>
    <row r="550" spans="41:55" x14ac:dyDescent="0.25">
      <c r="AO550" s="235"/>
      <c r="AR550" s="239"/>
      <c r="AT550" s="239"/>
      <c r="AV550" s="236"/>
      <c r="AY550" s="239"/>
      <c r="BA550" s="239"/>
      <c r="BC550" s="236"/>
    </row>
    <row r="551" spans="41:55" x14ac:dyDescent="0.25">
      <c r="AO551" s="235"/>
      <c r="AR551" s="239"/>
      <c r="AT551" s="239"/>
      <c r="AV551" s="236"/>
      <c r="AY551" s="239"/>
      <c r="BA551" s="239"/>
      <c r="BC551" s="236"/>
    </row>
    <row r="552" spans="41:55" x14ac:dyDescent="0.25">
      <c r="AO552" s="235"/>
      <c r="AR552" s="239"/>
      <c r="AT552" s="239"/>
      <c r="AV552" s="236"/>
      <c r="AY552" s="239"/>
      <c r="BA552" s="239"/>
      <c r="BC552" s="236"/>
    </row>
    <row r="553" spans="41:55" x14ac:dyDescent="0.25">
      <c r="AO553" s="235"/>
      <c r="AR553" s="239"/>
      <c r="AT553" s="239"/>
      <c r="AV553" s="236"/>
      <c r="AY553" s="239"/>
      <c r="BA553" s="239"/>
      <c r="BC553" s="236"/>
    </row>
    <row r="554" spans="41:55" x14ac:dyDescent="0.25">
      <c r="AO554" s="235"/>
      <c r="AR554" s="239"/>
      <c r="AT554" s="239"/>
      <c r="AV554" s="236"/>
      <c r="AY554" s="239"/>
      <c r="BA554" s="239"/>
      <c r="BC554" s="236"/>
    </row>
    <row r="555" spans="41:55" x14ac:dyDescent="0.25">
      <c r="AO555" s="235"/>
      <c r="AR555" s="239"/>
      <c r="AT555" s="239"/>
      <c r="AV555" s="236"/>
      <c r="AY555" s="239"/>
      <c r="BA555" s="239"/>
      <c r="BC555" s="236"/>
    </row>
    <row r="556" spans="41:55" x14ac:dyDescent="0.25">
      <c r="AO556" s="235"/>
      <c r="AR556" s="239"/>
      <c r="AT556" s="239"/>
      <c r="AV556" s="236"/>
      <c r="AY556" s="239"/>
      <c r="BA556" s="239"/>
      <c r="BC556" s="236"/>
    </row>
    <row r="557" spans="41:55" x14ac:dyDescent="0.25">
      <c r="AO557" s="235"/>
      <c r="AR557" s="239"/>
      <c r="AT557" s="239"/>
      <c r="AV557" s="236"/>
      <c r="AY557" s="239"/>
      <c r="BA557" s="239"/>
      <c r="BC557" s="236"/>
    </row>
    <row r="558" spans="41:55" x14ac:dyDescent="0.25">
      <c r="AO558" s="235"/>
      <c r="AR558" s="239"/>
      <c r="AT558" s="239"/>
      <c r="AV558" s="236"/>
      <c r="AY558" s="239"/>
      <c r="BA558" s="239"/>
      <c r="BC558" s="236"/>
    </row>
    <row r="559" spans="41:55" x14ac:dyDescent="0.25">
      <c r="AO559" s="235"/>
      <c r="AR559" s="239"/>
      <c r="AT559" s="239"/>
      <c r="AV559" s="236"/>
      <c r="AY559" s="239"/>
      <c r="BA559" s="239"/>
      <c r="BC559" s="236"/>
    </row>
    <row r="560" spans="41:55" x14ac:dyDescent="0.25">
      <c r="AO560" s="235"/>
      <c r="AR560" s="239"/>
      <c r="AT560" s="239"/>
      <c r="AV560" s="236"/>
      <c r="AY560" s="239"/>
      <c r="BA560" s="239"/>
      <c r="BC560" s="236"/>
    </row>
    <row r="561" spans="41:55" x14ac:dyDescent="0.25">
      <c r="AO561" s="235"/>
      <c r="AR561" s="239"/>
      <c r="AT561" s="239"/>
      <c r="AV561" s="236"/>
      <c r="AY561" s="239"/>
      <c r="BA561" s="239"/>
      <c r="BC561" s="236"/>
    </row>
    <row r="562" spans="41:55" x14ac:dyDescent="0.25">
      <c r="AO562" s="235"/>
      <c r="AR562" s="239"/>
      <c r="AT562" s="239"/>
      <c r="AV562" s="236"/>
      <c r="AY562" s="239"/>
      <c r="BA562" s="239"/>
      <c r="BC562" s="236"/>
    </row>
    <row r="563" spans="41:55" x14ac:dyDescent="0.25">
      <c r="AO563" s="235"/>
      <c r="AR563" s="239"/>
      <c r="AT563" s="239"/>
      <c r="AV563" s="236"/>
      <c r="AY563" s="239"/>
      <c r="BA563" s="239"/>
      <c r="BC563" s="236"/>
    </row>
    <row r="564" spans="41:55" x14ac:dyDescent="0.25">
      <c r="AO564" s="235"/>
      <c r="AR564" s="239"/>
      <c r="AT564" s="239"/>
      <c r="AV564" s="236"/>
      <c r="AY564" s="239"/>
      <c r="BA564" s="239"/>
      <c r="BC564" s="236"/>
    </row>
    <row r="565" spans="41:55" x14ac:dyDescent="0.25">
      <c r="AO565" s="235"/>
      <c r="AR565" s="239"/>
      <c r="AT565" s="239"/>
      <c r="AV565" s="236"/>
      <c r="AY565" s="239"/>
      <c r="BA565" s="239"/>
      <c r="BC565" s="236"/>
    </row>
    <row r="566" spans="41:55" x14ac:dyDescent="0.25">
      <c r="AO566" s="235"/>
      <c r="AR566" s="239"/>
      <c r="AT566" s="239"/>
      <c r="AV566" s="236"/>
      <c r="AY566" s="239"/>
      <c r="BA566" s="239"/>
      <c r="BC566" s="236"/>
    </row>
    <row r="567" spans="41:55" x14ac:dyDescent="0.25">
      <c r="AO567" s="235"/>
      <c r="AR567" s="239"/>
      <c r="AT567" s="239"/>
      <c r="AV567" s="236"/>
      <c r="AY567" s="239"/>
      <c r="BA567" s="239"/>
      <c r="BC567" s="236"/>
    </row>
    <row r="568" spans="41:55" x14ac:dyDescent="0.25">
      <c r="AO568" s="235"/>
      <c r="AR568" s="239"/>
      <c r="AT568" s="239"/>
      <c r="AV568" s="236"/>
      <c r="AY568" s="239"/>
      <c r="BA568" s="239"/>
      <c r="BC568" s="236"/>
    </row>
    <row r="569" spans="41:55" x14ac:dyDescent="0.25">
      <c r="AO569" s="235"/>
      <c r="AR569" s="239"/>
      <c r="AT569" s="239"/>
      <c r="AV569" s="236"/>
      <c r="AY569" s="239"/>
      <c r="BA569" s="239"/>
      <c r="BC569" s="236"/>
    </row>
    <row r="570" spans="41:55" x14ac:dyDescent="0.25">
      <c r="AO570" s="235"/>
      <c r="AR570" s="239"/>
      <c r="AT570" s="239"/>
      <c r="AV570" s="236"/>
      <c r="AY570" s="239"/>
      <c r="BA570" s="239"/>
      <c r="BC570" s="236"/>
    </row>
    <row r="571" spans="41:55" x14ac:dyDescent="0.25">
      <c r="AO571" s="235"/>
      <c r="AR571" s="239"/>
      <c r="AT571" s="239"/>
      <c r="AV571" s="236"/>
      <c r="AY571" s="239"/>
      <c r="BA571" s="239"/>
      <c r="BC571" s="236"/>
    </row>
    <row r="572" spans="41:55" x14ac:dyDescent="0.25">
      <c r="AO572" s="235"/>
      <c r="AR572" s="239"/>
      <c r="AT572" s="239"/>
      <c r="AV572" s="236"/>
      <c r="AY572" s="239"/>
      <c r="BA572" s="239"/>
      <c r="BC572" s="236"/>
    </row>
    <row r="573" spans="41:55" x14ac:dyDescent="0.25">
      <c r="AO573" s="235"/>
      <c r="AR573" s="239"/>
      <c r="AT573" s="239"/>
      <c r="AV573" s="236"/>
      <c r="AY573" s="239"/>
      <c r="BA573" s="239"/>
      <c r="BC573" s="236"/>
    </row>
    <row r="574" spans="41:55" x14ac:dyDescent="0.25">
      <c r="AO574" s="235"/>
      <c r="AR574" s="239"/>
      <c r="AT574" s="239"/>
      <c r="AV574" s="236"/>
      <c r="AY574" s="239"/>
      <c r="BA574" s="239"/>
      <c r="BC574" s="236"/>
    </row>
    <row r="575" spans="41:55" x14ac:dyDescent="0.25">
      <c r="AO575" s="235"/>
      <c r="AR575" s="239"/>
      <c r="AT575" s="239"/>
      <c r="AV575" s="236"/>
      <c r="AY575" s="239"/>
      <c r="BA575" s="239"/>
      <c r="BC575" s="236"/>
    </row>
    <row r="576" spans="41:55" x14ac:dyDescent="0.25">
      <c r="AO576" s="235"/>
      <c r="AR576" s="239"/>
      <c r="AT576" s="239"/>
      <c r="AV576" s="236"/>
      <c r="AY576" s="239"/>
      <c r="BA576" s="239"/>
      <c r="BC576" s="236"/>
    </row>
    <row r="577" spans="41:55" x14ac:dyDescent="0.25">
      <c r="AO577" s="235"/>
      <c r="AR577" s="239"/>
      <c r="AT577" s="239"/>
      <c r="AV577" s="236"/>
      <c r="AY577" s="239"/>
      <c r="BA577" s="239"/>
      <c r="BC577" s="236"/>
    </row>
    <row r="578" spans="41:55" x14ac:dyDescent="0.25">
      <c r="AO578" s="235"/>
      <c r="AR578" s="239"/>
      <c r="AT578" s="239"/>
      <c r="AV578" s="236"/>
      <c r="AY578" s="239"/>
      <c r="BA578" s="239"/>
      <c r="BC578" s="236"/>
    </row>
    <row r="579" spans="41:55" x14ac:dyDescent="0.25">
      <c r="AO579" s="235"/>
      <c r="AR579" s="239"/>
      <c r="AT579" s="239"/>
      <c r="AV579" s="236"/>
      <c r="AY579" s="239"/>
      <c r="BA579" s="239"/>
      <c r="BC579" s="236"/>
    </row>
    <row r="580" spans="41:55" x14ac:dyDescent="0.25">
      <c r="AO580" s="235"/>
      <c r="AR580" s="239"/>
      <c r="AT580" s="239"/>
      <c r="AV580" s="236"/>
      <c r="AY580" s="239"/>
      <c r="BA580" s="239"/>
      <c r="BC580" s="236"/>
    </row>
    <row r="581" spans="41:55" x14ac:dyDescent="0.25">
      <c r="AO581" s="235"/>
      <c r="AR581" s="239"/>
      <c r="AT581" s="239"/>
      <c r="AV581" s="236"/>
      <c r="AY581" s="239"/>
      <c r="BA581" s="239"/>
      <c r="BC581" s="236"/>
    </row>
    <row r="582" spans="41:55" x14ac:dyDescent="0.25">
      <c r="AO582" s="235"/>
      <c r="AR582" s="239"/>
      <c r="AT582" s="239"/>
      <c r="AV582" s="236"/>
      <c r="AY582" s="239"/>
      <c r="BA582" s="239"/>
      <c r="BC582" s="236"/>
    </row>
    <row r="583" spans="41:55" x14ac:dyDescent="0.25">
      <c r="AO583" s="235"/>
      <c r="AR583" s="239"/>
      <c r="AT583" s="239"/>
      <c r="AV583" s="236"/>
      <c r="AY583" s="239"/>
      <c r="BA583" s="239"/>
      <c r="BC583" s="236"/>
    </row>
    <row r="584" spans="41:55" x14ac:dyDescent="0.25">
      <c r="AO584" s="235"/>
      <c r="AR584" s="239"/>
      <c r="AT584" s="239"/>
      <c r="AV584" s="236"/>
      <c r="AY584" s="239"/>
      <c r="BA584" s="239"/>
      <c r="BC584" s="236"/>
    </row>
    <row r="585" spans="41:55" x14ac:dyDescent="0.25">
      <c r="AO585" s="235"/>
      <c r="AR585" s="239"/>
      <c r="AT585" s="239"/>
      <c r="AV585" s="236"/>
      <c r="AY585" s="239"/>
      <c r="BA585" s="239"/>
      <c r="BC585" s="236"/>
    </row>
    <row r="586" spans="41:55" x14ac:dyDescent="0.25">
      <c r="AO586" s="235"/>
      <c r="AR586" s="239"/>
      <c r="AT586" s="239"/>
      <c r="AV586" s="236"/>
      <c r="AY586" s="239"/>
      <c r="BA586" s="239"/>
      <c r="BC586" s="236"/>
    </row>
    <row r="587" spans="41:55" x14ac:dyDescent="0.25">
      <c r="AO587" s="235"/>
      <c r="AR587" s="239"/>
      <c r="AT587" s="239"/>
      <c r="AV587" s="236"/>
      <c r="AY587" s="239"/>
      <c r="BA587" s="239"/>
      <c r="BC587" s="236"/>
    </row>
    <row r="588" spans="41:55" x14ac:dyDescent="0.25">
      <c r="AO588" s="235"/>
      <c r="AR588" s="239"/>
      <c r="AT588" s="239"/>
      <c r="AV588" s="236"/>
      <c r="AY588" s="239"/>
      <c r="BA588" s="239"/>
      <c r="BC588" s="236"/>
    </row>
    <row r="589" spans="41:55" x14ac:dyDescent="0.25">
      <c r="AO589" s="235"/>
      <c r="AR589" s="239"/>
      <c r="AT589" s="239"/>
      <c r="AV589" s="236"/>
      <c r="AY589" s="239"/>
      <c r="BA589" s="239"/>
      <c r="BC589" s="236"/>
    </row>
    <row r="590" spans="41:55" x14ac:dyDescent="0.25">
      <c r="AO590" s="235"/>
      <c r="AR590" s="239"/>
      <c r="AT590" s="239"/>
      <c r="AV590" s="236"/>
      <c r="AY590" s="239"/>
      <c r="BA590" s="239"/>
      <c r="BC590" s="236"/>
    </row>
    <row r="591" spans="41:55" x14ac:dyDescent="0.25">
      <c r="AO591" s="235"/>
      <c r="AR591" s="239"/>
      <c r="AT591" s="239"/>
      <c r="AV591" s="236"/>
      <c r="AY591" s="239"/>
      <c r="BA591" s="239"/>
      <c r="BC591" s="236"/>
    </row>
    <row r="592" spans="41:55" x14ac:dyDescent="0.25">
      <c r="AO592" s="235"/>
      <c r="AR592" s="239"/>
      <c r="AT592" s="239"/>
      <c r="AV592" s="236"/>
      <c r="AY592" s="239"/>
      <c r="BA592" s="239"/>
      <c r="BC592" s="236"/>
    </row>
    <row r="593" spans="41:55" x14ac:dyDescent="0.25">
      <c r="AO593" s="235"/>
      <c r="AR593" s="239"/>
      <c r="AT593" s="239"/>
      <c r="AV593" s="236"/>
      <c r="AY593" s="239"/>
      <c r="BA593" s="239"/>
      <c r="BC593" s="236"/>
    </row>
    <row r="594" spans="41:55" x14ac:dyDescent="0.25">
      <c r="AO594" s="235"/>
      <c r="AR594" s="239"/>
      <c r="AT594" s="239"/>
      <c r="AV594" s="236"/>
      <c r="AY594" s="239"/>
      <c r="BA594" s="239"/>
      <c r="BC594" s="236"/>
    </row>
    <row r="595" spans="41:55" x14ac:dyDescent="0.25">
      <c r="AO595" s="235"/>
      <c r="AR595" s="239"/>
      <c r="AT595" s="239"/>
      <c r="AV595" s="236"/>
      <c r="AY595" s="239"/>
      <c r="BA595" s="239"/>
      <c r="BC595" s="236"/>
    </row>
    <row r="596" spans="41:55" x14ac:dyDescent="0.25">
      <c r="AO596" s="235"/>
      <c r="AR596" s="239"/>
      <c r="AT596" s="239"/>
      <c r="AV596" s="236"/>
      <c r="AY596" s="239"/>
      <c r="BA596" s="239"/>
      <c r="BC596" s="236"/>
    </row>
    <row r="597" spans="41:55" x14ac:dyDescent="0.25">
      <c r="AO597" s="235"/>
      <c r="AR597" s="239"/>
      <c r="AT597" s="239"/>
      <c r="AV597" s="236"/>
      <c r="AY597" s="239"/>
      <c r="BA597" s="239"/>
      <c r="BC597" s="236"/>
    </row>
    <row r="598" spans="41:55" x14ac:dyDescent="0.25">
      <c r="AO598" s="235"/>
      <c r="AR598" s="239"/>
      <c r="AT598" s="239"/>
      <c r="AV598" s="236"/>
      <c r="AY598" s="239"/>
      <c r="BA598" s="239"/>
      <c r="BC598" s="236"/>
    </row>
    <row r="599" spans="41:55" x14ac:dyDescent="0.25">
      <c r="AO599" s="235"/>
      <c r="AR599" s="239"/>
      <c r="AT599" s="239"/>
      <c r="AV599" s="236"/>
      <c r="AY599" s="239"/>
      <c r="BA599" s="239"/>
      <c r="BC599" s="236"/>
    </row>
    <row r="600" spans="41:55" x14ac:dyDescent="0.25">
      <c r="AO600" s="235"/>
      <c r="AR600" s="239"/>
      <c r="AT600" s="239"/>
      <c r="AV600" s="236"/>
      <c r="AY600" s="239"/>
      <c r="BA600" s="239"/>
      <c r="BC600" s="236"/>
    </row>
    <row r="601" spans="41:55" x14ac:dyDescent="0.25">
      <c r="AO601" s="235"/>
      <c r="AR601" s="239"/>
      <c r="AT601" s="239"/>
      <c r="AV601" s="236"/>
      <c r="AY601" s="239"/>
      <c r="BA601" s="239"/>
      <c r="BC601" s="236"/>
    </row>
    <row r="602" spans="41:55" x14ac:dyDescent="0.25">
      <c r="AO602" s="235"/>
      <c r="AR602" s="239"/>
      <c r="AT602" s="239"/>
      <c r="AV602" s="236"/>
      <c r="AY602" s="239"/>
      <c r="BA602" s="239"/>
      <c r="BC602" s="236"/>
    </row>
    <row r="603" spans="41:55" x14ac:dyDescent="0.25">
      <c r="AO603" s="235"/>
      <c r="AR603" s="239"/>
      <c r="AT603" s="239"/>
      <c r="AV603" s="236"/>
      <c r="AY603" s="239"/>
      <c r="BA603" s="239"/>
      <c r="BC603" s="236"/>
    </row>
    <row r="604" spans="41:55" x14ac:dyDescent="0.25">
      <c r="AO604" s="235"/>
      <c r="AR604" s="239"/>
      <c r="AT604" s="239"/>
      <c r="AV604" s="236"/>
      <c r="AY604" s="239"/>
      <c r="BA604" s="239"/>
      <c r="BC604" s="236"/>
    </row>
    <row r="605" spans="41:55" x14ac:dyDescent="0.25">
      <c r="AO605" s="235"/>
      <c r="AR605" s="239"/>
      <c r="AT605" s="239"/>
      <c r="AV605" s="236"/>
      <c r="AY605" s="239"/>
      <c r="BA605" s="239"/>
      <c r="BC605" s="236"/>
    </row>
    <row r="606" spans="41:55" x14ac:dyDescent="0.25">
      <c r="AO606" s="235"/>
      <c r="AR606" s="239"/>
      <c r="AT606" s="239"/>
      <c r="AV606" s="236"/>
      <c r="AY606" s="239"/>
      <c r="BA606" s="239"/>
      <c r="BC606" s="236"/>
    </row>
    <row r="607" spans="41:55" x14ac:dyDescent="0.25">
      <c r="AO607" s="235"/>
      <c r="AR607" s="239"/>
      <c r="AT607" s="239"/>
      <c r="AV607" s="236"/>
      <c r="AY607" s="239"/>
      <c r="BA607" s="239"/>
      <c r="BC607" s="236"/>
    </row>
    <row r="608" spans="41:55" x14ac:dyDescent="0.25">
      <c r="AO608" s="235"/>
      <c r="AR608" s="239"/>
      <c r="AT608" s="239"/>
      <c r="AV608" s="236"/>
      <c r="AY608" s="239"/>
      <c r="BA608" s="239"/>
      <c r="BC608" s="236"/>
    </row>
    <row r="609" spans="41:55" x14ac:dyDescent="0.25">
      <c r="AO609" s="235"/>
      <c r="AR609" s="239"/>
      <c r="AT609" s="239"/>
      <c r="AV609" s="236"/>
      <c r="AY609" s="239"/>
      <c r="BA609" s="239"/>
      <c r="BC609" s="236"/>
    </row>
    <row r="610" spans="41:55" x14ac:dyDescent="0.25">
      <c r="AO610" s="235"/>
      <c r="AR610" s="239"/>
      <c r="AT610" s="239"/>
      <c r="AV610" s="236"/>
      <c r="AY610" s="239"/>
      <c r="BA610" s="239"/>
      <c r="BC610" s="236"/>
    </row>
    <row r="611" spans="41:55" x14ac:dyDescent="0.25">
      <c r="AO611" s="235"/>
      <c r="AR611" s="239"/>
      <c r="AT611" s="239"/>
      <c r="AV611" s="236"/>
      <c r="AY611" s="239"/>
      <c r="BA611" s="239"/>
      <c r="BC611" s="236"/>
    </row>
    <row r="612" spans="41:55" x14ac:dyDescent="0.25">
      <c r="AO612" s="235"/>
      <c r="AR612" s="239"/>
      <c r="AT612" s="239"/>
      <c r="AV612" s="236"/>
      <c r="AY612" s="239"/>
      <c r="BA612" s="239"/>
      <c r="BC612" s="236"/>
    </row>
    <row r="613" spans="41:55" x14ac:dyDescent="0.25">
      <c r="AO613" s="235"/>
      <c r="AR613" s="239"/>
      <c r="AT613" s="239"/>
      <c r="AV613" s="236"/>
      <c r="AY613" s="239"/>
      <c r="BA613" s="239"/>
      <c r="BC613" s="236"/>
    </row>
    <row r="614" spans="41:55" x14ac:dyDescent="0.25">
      <c r="AO614" s="235"/>
      <c r="AR614" s="239"/>
      <c r="AT614" s="239"/>
      <c r="AV614" s="236"/>
      <c r="AY614" s="239"/>
      <c r="BA614" s="239"/>
      <c r="BC614" s="236"/>
    </row>
    <row r="615" spans="41:55" x14ac:dyDescent="0.25">
      <c r="AO615" s="235"/>
      <c r="AR615" s="239"/>
      <c r="AT615" s="239"/>
      <c r="AV615" s="236"/>
      <c r="AY615" s="239"/>
      <c r="BA615" s="239"/>
      <c r="BC615" s="236"/>
    </row>
    <row r="616" spans="41:55" x14ac:dyDescent="0.25">
      <c r="AO616" s="235"/>
      <c r="AR616" s="239"/>
      <c r="AT616" s="239"/>
      <c r="AV616" s="236"/>
      <c r="AY616" s="239"/>
      <c r="BA616" s="239"/>
      <c r="BC616" s="236"/>
    </row>
    <row r="617" spans="41:55" x14ac:dyDescent="0.25">
      <c r="AO617" s="235"/>
      <c r="AR617" s="239"/>
      <c r="AT617" s="239"/>
      <c r="AV617" s="236"/>
      <c r="AY617" s="239"/>
      <c r="BA617" s="239"/>
      <c r="BC617" s="236"/>
    </row>
    <row r="618" spans="41:55" x14ac:dyDescent="0.25">
      <c r="AO618" s="235"/>
      <c r="AR618" s="239"/>
      <c r="AT618" s="239"/>
      <c r="AV618" s="236"/>
      <c r="AY618" s="239"/>
      <c r="BA618" s="239"/>
      <c r="BC618" s="236"/>
    </row>
    <row r="619" spans="41:55" x14ac:dyDescent="0.25">
      <c r="AO619" s="235"/>
      <c r="AR619" s="239"/>
      <c r="AT619" s="239"/>
      <c r="AV619" s="236"/>
      <c r="AY619" s="239"/>
      <c r="BA619" s="239"/>
      <c r="BC619" s="236"/>
    </row>
    <row r="620" spans="41:55" x14ac:dyDescent="0.25">
      <c r="AO620" s="235"/>
      <c r="AR620" s="239"/>
      <c r="AT620" s="239"/>
      <c r="AV620" s="236"/>
      <c r="AY620" s="239"/>
      <c r="BA620" s="239"/>
      <c r="BC620" s="236"/>
    </row>
    <row r="621" spans="41:55" x14ac:dyDescent="0.25">
      <c r="AO621" s="235"/>
      <c r="AR621" s="239"/>
      <c r="AT621" s="239"/>
      <c r="AV621" s="236"/>
      <c r="AY621" s="239"/>
      <c r="BA621" s="239"/>
      <c r="BC621" s="236"/>
    </row>
    <row r="622" spans="41:55" x14ac:dyDescent="0.25">
      <c r="AO622" s="235"/>
      <c r="AR622" s="239"/>
      <c r="AT622" s="239"/>
      <c r="AV622" s="236"/>
      <c r="AY622" s="239"/>
      <c r="BA622" s="239"/>
      <c r="BC622" s="236"/>
    </row>
    <row r="623" spans="41:55" x14ac:dyDescent="0.25">
      <c r="AO623" s="235"/>
      <c r="AR623" s="239"/>
      <c r="AT623" s="239"/>
      <c r="AV623" s="236"/>
      <c r="AY623" s="239"/>
      <c r="BA623" s="239"/>
      <c r="BC623" s="236"/>
    </row>
    <row r="624" spans="41:55" x14ac:dyDescent="0.25">
      <c r="AO624" s="235"/>
      <c r="AR624" s="239"/>
      <c r="AT624" s="239"/>
      <c r="AV624" s="236"/>
      <c r="AY624" s="239"/>
      <c r="BA624" s="239"/>
      <c r="BC624" s="236"/>
    </row>
    <row r="625" spans="41:55" x14ac:dyDescent="0.25">
      <c r="AO625" s="235"/>
      <c r="AR625" s="239"/>
      <c r="AT625" s="239"/>
      <c r="AV625" s="236"/>
      <c r="AY625" s="239"/>
      <c r="BA625" s="239"/>
      <c r="BC625" s="236"/>
    </row>
    <row r="626" spans="41:55" x14ac:dyDescent="0.25">
      <c r="AO626" s="235"/>
      <c r="AR626" s="239"/>
      <c r="AT626" s="239"/>
      <c r="AV626" s="236"/>
      <c r="AY626" s="239"/>
      <c r="BA626" s="239"/>
      <c r="BC626" s="236"/>
    </row>
    <row r="627" spans="41:55" x14ac:dyDescent="0.25">
      <c r="AO627" s="235"/>
      <c r="AR627" s="239"/>
      <c r="AT627" s="239"/>
      <c r="AV627" s="236"/>
      <c r="AY627" s="239"/>
      <c r="BA627" s="239"/>
      <c r="BC627" s="236"/>
    </row>
    <row r="628" spans="41:55" x14ac:dyDescent="0.25">
      <c r="AO628" s="235"/>
      <c r="AR628" s="239"/>
      <c r="AT628" s="239"/>
      <c r="AV628" s="236"/>
      <c r="AY628" s="239"/>
      <c r="BA628" s="239"/>
      <c r="BC628" s="236"/>
    </row>
    <row r="629" spans="41:55" x14ac:dyDescent="0.25">
      <c r="AO629" s="235"/>
      <c r="AR629" s="239"/>
      <c r="AT629" s="239"/>
      <c r="AV629" s="236"/>
      <c r="AY629" s="239"/>
      <c r="BA629" s="239"/>
      <c r="BC629" s="236"/>
    </row>
    <row r="630" spans="41:55" x14ac:dyDescent="0.25">
      <c r="AO630" s="235"/>
      <c r="AR630" s="239"/>
      <c r="AT630" s="239"/>
      <c r="AV630" s="236"/>
      <c r="AY630" s="239"/>
      <c r="BA630" s="239"/>
      <c r="BC630" s="236"/>
    </row>
    <row r="631" spans="41:55" x14ac:dyDescent="0.25">
      <c r="AO631" s="235"/>
      <c r="AR631" s="239"/>
      <c r="AT631" s="239"/>
      <c r="AV631" s="236"/>
      <c r="AY631" s="239"/>
      <c r="BA631" s="239"/>
      <c r="BC631" s="236"/>
    </row>
    <row r="632" spans="41:55" x14ac:dyDescent="0.25">
      <c r="AO632" s="235"/>
      <c r="AR632" s="239"/>
      <c r="AT632" s="239"/>
      <c r="AV632" s="236"/>
      <c r="AY632" s="239"/>
      <c r="BA632" s="239"/>
      <c r="BC632" s="236"/>
    </row>
    <row r="633" spans="41:55" x14ac:dyDescent="0.25">
      <c r="AO633" s="235"/>
      <c r="AR633" s="239"/>
      <c r="AT633" s="239"/>
      <c r="AV633" s="236"/>
      <c r="AY633" s="239"/>
      <c r="BA633" s="239"/>
      <c r="BC633" s="236"/>
    </row>
    <row r="634" spans="41:55" x14ac:dyDescent="0.25">
      <c r="AO634" s="235"/>
      <c r="AR634" s="239"/>
      <c r="AT634" s="239"/>
      <c r="AV634" s="236"/>
      <c r="AY634" s="239"/>
      <c r="BA634" s="239"/>
      <c r="BC634" s="236"/>
    </row>
    <row r="635" spans="41:55" x14ac:dyDescent="0.25">
      <c r="AO635" s="235"/>
      <c r="AR635" s="239"/>
      <c r="AT635" s="239"/>
      <c r="AV635" s="236"/>
      <c r="AY635" s="239"/>
      <c r="BA635" s="239"/>
      <c r="BC635" s="236"/>
    </row>
    <row r="636" spans="41:55" x14ac:dyDescent="0.25">
      <c r="AO636" s="235"/>
      <c r="AR636" s="239"/>
      <c r="AT636" s="239"/>
      <c r="AV636" s="236"/>
      <c r="AY636" s="239"/>
      <c r="BA636" s="239"/>
      <c r="BC636" s="236"/>
    </row>
    <row r="637" spans="41:55" x14ac:dyDescent="0.25">
      <c r="AO637" s="235"/>
      <c r="AR637" s="239"/>
      <c r="AT637" s="239"/>
      <c r="AV637" s="236"/>
      <c r="AY637" s="239"/>
      <c r="BA637" s="239"/>
      <c r="BC637" s="236"/>
    </row>
    <row r="638" spans="41:55" x14ac:dyDescent="0.25">
      <c r="AO638" s="235"/>
      <c r="AR638" s="239"/>
      <c r="AT638" s="239"/>
      <c r="AV638" s="236"/>
      <c r="AY638" s="239"/>
      <c r="BA638" s="239"/>
      <c r="BC638" s="236"/>
    </row>
    <row r="639" spans="41:55" x14ac:dyDescent="0.25">
      <c r="AO639" s="235"/>
      <c r="AR639" s="239"/>
      <c r="AT639" s="239"/>
      <c r="AV639" s="236"/>
      <c r="AY639" s="239"/>
      <c r="BA639" s="239"/>
      <c r="BC639" s="236"/>
    </row>
    <row r="640" spans="41:55" x14ac:dyDescent="0.25">
      <c r="AO640" s="235"/>
      <c r="AR640" s="239"/>
      <c r="AT640" s="239"/>
      <c r="AV640" s="236"/>
      <c r="AY640" s="239"/>
      <c r="BA640" s="239"/>
      <c r="BC640" s="236"/>
    </row>
    <row r="641" spans="41:55" x14ac:dyDescent="0.25">
      <c r="AO641" s="235"/>
      <c r="AR641" s="239"/>
      <c r="AT641" s="239"/>
      <c r="AV641" s="236"/>
      <c r="AY641" s="239"/>
      <c r="BA641" s="239"/>
      <c r="BC641" s="236"/>
    </row>
    <row r="642" spans="41:55" x14ac:dyDescent="0.25">
      <c r="AO642" s="235"/>
      <c r="AR642" s="239"/>
      <c r="AT642" s="239"/>
      <c r="AV642" s="236"/>
      <c r="AY642" s="239"/>
      <c r="BA642" s="239"/>
      <c r="BC642" s="236"/>
    </row>
    <row r="643" spans="41:55" x14ac:dyDescent="0.25">
      <c r="AO643" s="235"/>
      <c r="AR643" s="239"/>
      <c r="AT643" s="239"/>
      <c r="AV643" s="236"/>
      <c r="AY643" s="239"/>
      <c r="BA643" s="239"/>
      <c r="BC643" s="236"/>
    </row>
    <row r="644" spans="41:55" x14ac:dyDescent="0.25">
      <c r="AO644" s="235"/>
      <c r="AR644" s="239"/>
      <c r="AT644" s="239"/>
      <c r="AV644" s="236"/>
      <c r="AY644" s="239"/>
      <c r="BA644" s="239"/>
      <c r="BC644" s="236"/>
    </row>
    <row r="645" spans="41:55" x14ac:dyDescent="0.25">
      <c r="AO645" s="235"/>
      <c r="AR645" s="239"/>
      <c r="AT645" s="239"/>
      <c r="AV645" s="236"/>
      <c r="AY645" s="239"/>
      <c r="BA645" s="239"/>
      <c r="BC645" s="236"/>
    </row>
    <row r="646" spans="41:55" x14ac:dyDescent="0.25">
      <c r="AO646" s="235"/>
      <c r="AR646" s="239"/>
      <c r="AT646" s="239"/>
      <c r="AV646" s="236"/>
      <c r="AY646" s="239"/>
      <c r="BA646" s="239"/>
      <c r="BC646" s="236"/>
    </row>
    <row r="647" spans="41:55" x14ac:dyDescent="0.25">
      <c r="AO647" s="235"/>
      <c r="AR647" s="239"/>
      <c r="AT647" s="239"/>
      <c r="AV647" s="236"/>
      <c r="AY647" s="239"/>
      <c r="BA647" s="239"/>
      <c r="BC647" s="236"/>
    </row>
    <row r="648" spans="41:55" x14ac:dyDescent="0.25">
      <c r="AO648" s="235"/>
      <c r="AR648" s="239"/>
      <c r="AT648" s="239"/>
      <c r="AV648" s="236"/>
      <c r="AY648" s="239"/>
      <c r="BA648" s="239"/>
      <c r="BC648" s="236"/>
    </row>
    <row r="649" spans="41:55" x14ac:dyDescent="0.25">
      <c r="AO649" s="235"/>
      <c r="AR649" s="239"/>
      <c r="AT649" s="239"/>
      <c r="AV649" s="236"/>
      <c r="AY649" s="239"/>
      <c r="BA649" s="239"/>
      <c r="BC649" s="236"/>
    </row>
    <row r="650" spans="41:55" x14ac:dyDescent="0.25">
      <c r="AO650" s="235"/>
      <c r="AR650" s="239"/>
      <c r="AT650" s="239"/>
      <c r="AV650" s="236"/>
      <c r="AY650" s="239"/>
      <c r="BA650" s="239"/>
      <c r="BC650" s="236"/>
    </row>
    <row r="651" spans="41:55" x14ac:dyDescent="0.25">
      <c r="AO651" s="235"/>
      <c r="AR651" s="239"/>
      <c r="AT651" s="239"/>
      <c r="AV651" s="236"/>
      <c r="AY651" s="239"/>
      <c r="BA651" s="239"/>
      <c r="BC651" s="236"/>
    </row>
    <row r="652" spans="41:55" x14ac:dyDescent="0.25">
      <c r="AO652" s="235"/>
      <c r="AR652" s="239"/>
      <c r="AT652" s="239"/>
      <c r="AV652" s="236"/>
      <c r="AY652" s="239"/>
      <c r="BA652" s="239"/>
      <c r="BC652" s="236"/>
    </row>
    <row r="653" spans="41:55" x14ac:dyDescent="0.25">
      <c r="AO653" s="235"/>
      <c r="AR653" s="239"/>
      <c r="AT653" s="239"/>
      <c r="AV653" s="236"/>
      <c r="AY653" s="239"/>
      <c r="BA653" s="239"/>
      <c r="BC653" s="236"/>
    </row>
    <row r="654" spans="41:55" x14ac:dyDescent="0.25">
      <c r="AO654" s="235"/>
      <c r="AR654" s="239"/>
      <c r="AT654" s="239"/>
      <c r="AV654" s="236"/>
      <c r="AY654" s="239"/>
      <c r="BA654" s="239"/>
      <c r="BC654" s="236"/>
    </row>
    <row r="655" spans="41:55" x14ac:dyDescent="0.25">
      <c r="AO655" s="235"/>
      <c r="AR655" s="239"/>
      <c r="AT655" s="239"/>
      <c r="AV655" s="236"/>
      <c r="AY655" s="239"/>
      <c r="BA655" s="239"/>
      <c r="BC655" s="236"/>
    </row>
    <row r="656" spans="41:55" x14ac:dyDescent="0.25">
      <c r="AO656" s="235"/>
      <c r="AR656" s="239"/>
      <c r="AT656" s="239"/>
      <c r="AV656" s="236"/>
      <c r="AY656" s="239"/>
      <c r="BA656" s="239"/>
      <c r="BC656" s="236"/>
    </row>
    <row r="657" spans="41:55" x14ac:dyDescent="0.25">
      <c r="AO657" s="235"/>
      <c r="AR657" s="239"/>
      <c r="AT657" s="239"/>
      <c r="AV657" s="236"/>
      <c r="AY657" s="239"/>
      <c r="BA657" s="239"/>
      <c r="BC657" s="236"/>
    </row>
    <row r="658" spans="41:55" x14ac:dyDescent="0.25">
      <c r="AO658" s="235"/>
      <c r="AR658" s="239"/>
      <c r="AT658" s="239"/>
      <c r="AV658" s="236"/>
      <c r="AY658" s="239"/>
      <c r="BA658" s="239"/>
      <c r="BC658" s="236"/>
    </row>
    <row r="659" spans="41:55" x14ac:dyDescent="0.25">
      <c r="AO659" s="235"/>
      <c r="AR659" s="239"/>
      <c r="AT659" s="239"/>
      <c r="AV659" s="236"/>
      <c r="AY659" s="239"/>
      <c r="BA659" s="239"/>
      <c r="BC659" s="236"/>
    </row>
    <row r="660" spans="41:55" x14ac:dyDescent="0.25">
      <c r="AO660" s="235"/>
      <c r="AR660" s="239"/>
      <c r="AT660" s="239"/>
      <c r="AV660" s="236"/>
      <c r="AY660" s="239"/>
      <c r="BA660" s="239"/>
      <c r="BC660" s="236"/>
    </row>
    <row r="661" spans="41:55" x14ac:dyDescent="0.25">
      <c r="AO661" s="235"/>
      <c r="AR661" s="239"/>
      <c r="AT661" s="239"/>
      <c r="AV661" s="236"/>
      <c r="AY661" s="239"/>
      <c r="BA661" s="239"/>
      <c r="BC661" s="236"/>
    </row>
    <row r="662" spans="41:55" x14ac:dyDescent="0.25">
      <c r="AO662" s="235"/>
      <c r="AR662" s="239"/>
      <c r="AT662" s="239"/>
      <c r="AV662" s="236"/>
      <c r="AY662" s="239"/>
      <c r="BA662" s="239"/>
      <c r="BC662" s="236"/>
    </row>
    <row r="663" spans="41:55" x14ac:dyDescent="0.25">
      <c r="AO663" s="235"/>
      <c r="AR663" s="239"/>
      <c r="AT663" s="239"/>
      <c r="AV663" s="236"/>
      <c r="AY663" s="239"/>
      <c r="BA663" s="239"/>
      <c r="BC663" s="236"/>
    </row>
    <row r="664" spans="41:55" x14ac:dyDescent="0.25">
      <c r="AO664" s="235"/>
      <c r="AR664" s="239"/>
      <c r="AT664" s="239"/>
      <c r="AV664" s="236"/>
      <c r="AY664" s="239"/>
      <c r="BA664" s="239"/>
      <c r="BC664" s="236"/>
    </row>
    <row r="665" spans="41:55" x14ac:dyDescent="0.25">
      <c r="AO665" s="235"/>
      <c r="AR665" s="239"/>
      <c r="AT665" s="239"/>
      <c r="AV665" s="236"/>
      <c r="AY665" s="239"/>
      <c r="BA665" s="239"/>
      <c r="BC665" s="236"/>
    </row>
    <row r="666" spans="41:55" x14ac:dyDescent="0.25">
      <c r="AO666" s="235"/>
      <c r="AR666" s="239"/>
      <c r="AT666" s="239"/>
      <c r="AV666" s="236"/>
      <c r="AY666" s="239"/>
      <c r="BA666" s="239"/>
      <c r="BC666" s="236"/>
    </row>
    <row r="667" spans="41:55" x14ac:dyDescent="0.25">
      <c r="AO667" s="235"/>
      <c r="AR667" s="239"/>
      <c r="AT667" s="239"/>
      <c r="AV667" s="236"/>
      <c r="AY667" s="239"/>
      <c r="BA667" s="239"/>
      <c r="BC667" s="236"/>
    </row>
    <row r="668" spans="41:55" x14ac:dyDescent="0.25">
      <c r="AO668" s="235"/>
      <c r="AR668" s="239"/>
      <c r="AT668" s="239"/>
      <c r="AV668" s="236"/>
      <c r="AY668" s="239"/>
      <c r="BA668" s="239"/>
      <c r="BC668" s="236"/>
    </row>
    <row r="669" spans="41:55" x14ac:dyDescent="0.25">
      <c r="AO669" s="235"/>
      <c r="AR669" s="239"/>
      <c r="AT669" s="239"/>
      <c r="AV669" s="236"/>
      <c r="AY669" s="239"/>
      <c r="BA669" s="239"/>
      <c r="BC669" s="236"/>
    </row>
    <row r="670" spans="41:55" x14ac:dyDescent="0.25">
      <c r="AO670" s="235"/>
      <c r="AR670" s="239"/>
      <c r="AT670" s="239"/>
      <c r="AV670" s="236"/>
      <c r="AY670" s="239"/>
      <c r="BA670" s="239"/>
      <c r="BC670" s="236"/>
    </row>
    <row r="671" spans="41:55" x14ac:dyDescent="0.25">
      <c r="AO671" s="235"/>
      <c r="AR671" s="239"/>
      <c r="AT671" s="239"/>
      <c r="AV671" s="236"/>
      <c r="AY671" s="239"/>
      <c r="BA671" s="239"/>
      <c r="BC671" s="236"/>
    </row>
    <row r="672" spans="41:55" x14ac:dyDescent="0.25">
      <c r="AO672" s="235"/>
      <c r="AR672" s="239"/>
      <c r="AT672" s="239"/>
      <c r="AV672" s="236"/>
      <c r="AY672" s="239"/>
      <c r="BA672" s="239"/>
      <c r="BC672" s="236"/>
    </row>
    <row r="673" spans="41:55" x14ac:dyDescent="0.25">
      <c r="AO673" s="235"/>
      <c r="AR673" s="239"/>
      <c r="AT673" s="239"/>
      <c r="AV673" s="236"/>
      <c r="AY673" s="239"/>
      <c r="BA673" s="239"/>
      <c r="BC673" s="236"/>
    </row>
    <row r="674" spans="41:55" x14ac:dyDescent="0.25">
      <c r="AO674" s="235"/>
      <c r="AR674" s="239"/>
      <c r="AT674" s="239"/>
      <c r="AV674" s="236"/>
      <c r="AY674" s="239"/>
      <c r="BA674" s="239"/>
      <c r="BC674" s="236"/>
    </row>
    <row r="675" spans="41:55" x14ac:dyDescent="0.25">
      <c r="AO675" s="235"/>
      <c r="AR675" s="239"/>
      <c r="AT675" s="239"/>
      <c r="AV675" s="236"/>
      <c r="AY675" s="239"/>
      <c r="BA675" s="239"/>
      <c r="BC675" s="236"/>
    </row>
    <row r="676" spans="41:55" x14ac:dyDescent="0.25">
      <c r="AO676" s="235"/>
      <c r="AR676" s="239"/>
      <c r="AT676" s="239"/>
      <c r="AV676" s="236"/>
      <c r="AY676" s="239"/>
      <c r="BA676" s="239"/>
      <c r="BC676" s="236"/>
    </row>
    <row r="677" spans="41:55" x14ac:dyDescent="0.25">
      <c r="AO677" s="235"/>
      <c r="AR677" s="239"/>
      <c r="AT677" s="239"/>
      <c r="AV677" s="236"/>
      <c r="AY677" s="239"/>
      <c r="BA677" s="239"/>
      <c r="BC677" s="236"/>
    </row>
    <row r="678" spans="41:55" x14ac:dyDescent="0.25">
      <c r="AO678" s="235"/>
      <c r="AR678" s="239"/>
      <c r="AT678" s="239"/>
      <c r="AV678" s="236"/>
      <c r="AY678" s="239"/>
      <c r="BA678" s="239"/>
      <c r="BC678" s="236"/>
    </row>
    <row r="679" spans="41:55" x14ac:dyDescent="0.25">
      <c r="AO679" s="235"/>
      <c r="AR679" s="239"/>
      <c r="AT679" s="239"/>
      <c r="AV679" s="236"/>
      <c r="AY679" s="239"/>
      <c r="BA679" s="239"/>
      <c r="BC679" s="236"/>
    </row>
    <row r="680" spans="41:55" x14ac:dyDescent="0.25">
      <c r="AO680" s="235"/>
      <c r="AR680" s="239"/>
      <c r="AT680" s="239"/>
      <c r="AV680" s="236"/>
      <c r="AY680" s="239"/>
      <c r="BA680" s="239"/>
      <c r="BC680" s="236"/>
    </row>
    <row r="681" spans="41:55" x14ac:dyDescent="0.25">
      <c r="AO681" s="235"/>
      <c r="AR681" s="239"/>
      <c r="AT681" s="239"/>
      <c r="AV681" s="236"/>
      <c r="AY681" s="239"/>
      <c r="BA681" s="239"/>
      <c r="BC681" s="236"/>
    </row>
    <row r="682" spans="41:55" x14ac:dyDescent="0.25">
      <c r="AO682" s="235"/>
      <c r="AR682" s="239"/>
      <c r="AT682" s="239"/>
      <c r="AV682" s="236"/>
      <c r="AY682" s="239"/>
      <c r="BA682" s="239"/>
      <c r="BC682" s="236"/>
    </row>
    <row r="683" spans="41:55" x14ac:dyDescent="0.25">
      <c r="AO683" s="235"/>
      <c r="AR683" s="239"/>
      <c r="AT683" s="239"/>
      <c r="AV683" s="236"/>
      <c r="AY683" s="239"/>
      <c r="BA683" s="239"/>
      <c r="BC683" s="236"/>
    </row>
    <row r="684" spans="41:55" x14ac:dyDescent="0.25">
      <c r="AO684" s="235"/>
      <c r="AR684" s="239"/>
      <c r="AT684" s="239"/>
      <c r="AV684" s="236"/>
      <c r="AY684" s="239"/>
      <c r="BA684" s="239"/>
      <c r="BC684" s="236"/>
    </row>
    <row r="685" spans="41:55" x14ac:dyDescent="0.25">
      <c r="AO685" s="235"/>
      <c r="AR685" s="239"/>
      <c r="AT685" s="239"/>
      <c r="AV685" s="236"/>
      <c r="AY685" s="239"/>
      <c r="BA685" s="239"/>
      <c r="BC685" s="236"/>
    </row>
    <row r="686" spans="41:55" x14ac:dyDescent="0.25">
      <c r="AO686" s="235"/>
      <c r="AR686" s="239"/>
      <c r="AT686" s="239"/>
      <c r="AV686" s="236"/>
      <c r="AY686" s="239"/>
      <c r="BA686" s="239"/>
      <c r="BC686" s="236"/>
    </row>
    <row r="687" spans="41:55" x14ac:dyDescent="0.25">
      <c r="AO687" s="235"/>
      <c r="AR687" s="239"/>
      <c r="AT687" s="239"/>
      <c r="AV687" s="236"/>
      <c r="AY687" s="239"/>
      <c r="BA687" s="239"/>
      <c r="BC687" s="236"/>
    </row>
    <row r="688" spans="41:55" x14ac:dyDescent="0.25">
      <c r="AO688" s="235"/>
      <c r="AR688" s="239"/>
      <c r="AT688" s="239"/>
      <c r="AV688" s="236"/>
      <c r="AY688" s="239"/>
      <c r="BA688" s="239"/>
      <c r="BC688" s="236"/>
    </row>
    <row r="689" spans="41:55" x14ac:dyDescent="0.25">
      <c r="AO689" s="235"/>
      <c r="AR689" s="239"/>
      <c r="AT689" s="239"/>
      <c r="AV689" s="236"/>
      <c r="AY689" s="239"/>
      <c r="BA689" s="239"/>
      <c r="BC689" s="236"/>
    </row>
    <row r="690" spans="41:55" x14ac:dyDescent="0.25">
      <c r="AO690" s="235"/>
      <c r="AR690" s="239"/>
      <c r="AT690" s="239"/>
      <c r="AV690" s="236"/>
      <c r="AY690" s="239"/>
      <c r="BA690" s="239"/>
      <c r="BC690" s="236"/>
    </row>
    <row r="691" spans="41:55" x14ac:dyDescent="0.25">
      <c r="AO691" s="235"/>
      <c r="AR691" s="239"/>
      <c r="AT691" s="239"/>
      <c r="AV691" s="236"/>
      <c r="AY691" s="239"/>
      <c r="BA691" s="239"/>
      <c r="BC691" s="236"/>
    </row>
    <row r="692" spans="41:55" x14ac:dyDescent="0.25">
      <c r="AO692" s="235"/>
      <c r="AR692" s="239"/>
      <c r="AT692" s="239"/>
      <c r="AV692" s="236"/>
      <c r="AY692" s="239"/>
      <c r="BA692" s="239"/>
      <c r="BC692" s="236"/>
    </row>
    <row r="693" spans="41:55" x14ac:dyDescent="0.25">
      <c r="AO693" s="235"/>
      <c r="AR693" s="239"/>
      <c r="AT693" s="239"/>
      <c r="AV693" s="236"/>
      <c r="AY693" s="239"/>
      <c r="BA693" s="239"/>
      <c r="BC693" s="236"/>
    </row>
    <row r="694" spans="41:55" x14ac:dyDescent="0.25">
      <c r="AO694" s="235"/>
      <c r="AR694" s="239"/>
      <c r="AT694" s="239"/>
      <c r="AV694" s="236"/>
      <c r="AY694" s="239"/>
      <c r="BA694" s="239"/>
      <c r="BC694" s="236"/>
    </row>
    <row r="695" spans="41:55" x14ac:dyDescent="0.25">
      <c r="AO695" s="235"/>
      <c r="AR695" s="239"/>
      <c r="AT695" s="239"/>
      <c r="AV695" s="236"/>
      <c r="AY695" s="239"/>
      <c r="BA695" s="239"/>
      <c r="BC695" s="236"/>
    </row>
    <row r="696" spans="41:55" x14ac:dyDescent="0.25">
      <c r="AO696" s="235"/>
      <c r="AR696" s="239"/>
      <c r="AT696" s="239"/>
      <c r="AV696" s="236"/>
      <c r="AY696" s="239"/>
      <c r="BA696" s="239"/>
      <c r="BC696" s="236"/>
    </row>
    <row r="697" spans="41:55" x14ac:dyDescent="0.25">
      <c r="AO697" s="235"/>
      <c r="AR697" s="239"/>
      <c r="AT697" s="239"/>
      <c r="AV697" s="236"/>
      <c r="AY697" s="239"/>
      <c r="BA697" s="239"/>
      <c r="BC697" s="236"/>
    </row>
    <row r="698" spans="41:55" x14ac:dyDescent="0.25">
      <c r="AO698" s="235"/>
      <c r="AR698" s="239"/>
      <c r="AT698" s="239"/>
      <c r="AV698" s="236"/>
      <c r="AY698" s="239"/>
      <c r="BA698" s="239"/>
      <c r="BC698" s="236"/>
    </row>
    <row r="699" spans="41:55" x14ac:dyDescent="0.25">
      <c r="AO699" s="235"/>
      <c r="AR699" s="239"/>
      <c r="AT699" s="239"/>
      <c r="AV699" s="236"/>
      <c r="AY699" s="239"/>
      <c r="BA699" s="239"/>
      <c r="BC699" s="236"/>
    </row>
    <row r="700" spans="41:55" x14ac:dyDescent="0.25">
      <c r="AO700" s="235"/>
      <c r="AR700" s="239"/>
      <c r="AT700" s="239"/>
      <c r="AV700" s="236"/>
      <c r="AY700" s="239"/>
      <c r="BA700" s="239"/>
      <c r="BC700" s="236"/>
    </row>
    <row r="701" spans="41:55" x14ac:dyDescent="0.25">
      <c r="AO701" s="235"/>
      <c r="AR701" s="239"/>
      <c r="AT701" s="239"/>
      <c r="AV701" s="236"/>
      <c r="AY701" s="239"/>
      <c r="BA701" s="239"/>
      <c r="BC701" s="236"/>
    </row>
    <row r="702" spans="41:55" x14ac:dyDescent="0.25">
      <c r="AO702" s="235"/>
      <c r="AR702" s="239"/>
      <c r="AT702" s="239"/>
      <c r="AV702" s="236"/>
      <c r="AY702" s="239"/>
      <c r="BA702" s="239"/>
      <c r="BC702" s="236"/>
    </row>
    <row r="703" spans="41:55" x14ac:dyDescent="0.25">
      <c r="AO703" s="235"/>
      <c r="AR703" s="239"/>
      <c r="AT703" s="239"/>
      <c r="AV703" s="236"/>
      <c r="AY703" s="239"/>
      <c r="BA703" s="239"/>
      <c r="BC703" s="236"/>
    </row>
    <row r="704" spans="41:55" x14ac:dyDescent="0.25">
      <c r="AO704" s="235"/>
      <c r="AR704" s="239"/>
      <c r="AT704" s="239"/>
      <c r="AV704" s="236"/>
      <c r="AY704" s="239"/>
      <c r="BA704" s="239"/>
      <c r="BC704" s="236"/>
    </row>
    <row r="705" spans="41:55" x14ac:dyDescent="0.25">
      <c r="AO705" s="235"/>
      <c r="AR705" s="239"/>
      <c r="AT705" s="239"/>
      <c r="AV705" s="236"/>
      <c r="AY705" s="239"/>
      <c r="BA705" s="239"/>
      <c r="BC705" s="236"/>
    </row>
    <row r="706" spans="41:55" x14ac:dyDescent="0.25">
      <c r="AO706" s="235"/>
      <c r="AR706" s="239"/>
      <c r="AT706" s="239"/>
      <c r="AV706" s="236"/>
      <c r="AY706" s="239"/>
      <c r="BA706" s="239"/>
      <c r="BC706" s="236"/>
    </row>
    <row r="707" spans="41:55" x14ac:dyDescent="0.25">
      <c r="AO707" s="235"/>
      <c r="AR707" s="239"/>
      <c r="AT707" s="239"/>
      <c r="AV707" s="236"/>
      <c r="AY707" s="239"/>
      <c r="BA707" s="239"/>
      <c r="BC707" s="236"/>
    </row>
    <row r="708" spans="41:55" x14ac:dyDescent="0.25">
      <c r="AO708" s="235"/>
      <c r="AR708" s="239"/>
      <c r="AT708" s="239"/>
      <c r="AV708" s="236"/>
      <c r="AY708" s="239"/>
      <c r="BA708" s="239"/>
      <c r="BC708" s="236"/>
    </row>
    <row r="709" spans="41:55" x14ac:dyDescent="0.25">
      <c r="AO709" s="235"/>
      <c r="AR709" s="239"/>
      <c r="AT709" s="239"/>
      <c r="AV709" s="236"/>
      <c r="AY709" s="239"/>
      <c r="BA709" s="239"/>
      <c r="BC709" s="236"/>
    </row>
    <row r="710" spans="41:55" x14ac:dyDescent="0.25">
      <c r="AO710" s="235"/>
      <c r="AR710" s="239"/>
      <c r="AT710" s="239"/>
      <c r="AV710" s="236"/>
      <c r="AY710" s="239"/>
      <c r="BA710" s="239"/>
      <c r="BC710" s="236"/>
    </row>
    <row r="711" spans="41:55" x14ac:dyDescent="0.25">
      <c r="AO711" s="235"/>
      <c r="AR711" s="239"/>
      <c r="AT711" s="239"/>
      <c r="AV711" s="236"/>
      <c r="AY711" s="239"/>
      <c r="BA711" s="239"/>
      <c r="BC711" s="236"/>
    </row>
    <row r="712" spans="41:55" x14ac:dyDescent="0.25">
      <c r="AO712" s="235"/>
      <c r="AR712" s="239"/>
      <c r="AT712" s="239"/>
      <c r="AV712" s="236"/>
      <c r="AY712" s="239"/>
      <c r="BA712" s="239"/>
      <c r="BC712" s="236"/>
    </row>
    <row r="713" spans="41:55" x14ac:dyDescent="0.25">
      <c r="AO713" s="235"/>
      <c r="AR713" s="239"/>
      <c r="AT713" s="239"/>
      <c r="AV713" s="236"/>
      <c r="AY713" s="239"/>
      <c r="BA713" s="239"/>
      <c r="BC713" s="236"/>
    </row>
    <row r="714" spans="41:55" x14ac:dyDescent="0.25">
      <c r="AO714" s="235"/>
      <c r="AR714" s="239"/>
      <c r="AT714" s="239"/>
      <c r="AV714" s="236"/>
      <c r="AY714" s="239"/>
      <c r="BA714" s="239"/>
      <c r="BC714" s="236"/>
    </row>
    <row r="715" spans="41:55" x14ac:dyDescent="0.25">
      <c r="AO715" s="235"/>
      <c r="AR715" s="239"/>
      <c r="AT715" s="239"/>
      <c r="AV715" s="236"/>
      <c r="AY715" s="239"/>
      <c r="BA715" s="239"/>
      <c r="BC715" s="236"/>
    </row>
    <row r="716" spans="41:55" x14ac:dyDescent="0.25">
      <c r="AO716" s="235"/>
      <c r="AR716" s="239"/>
      <c r="AT716" s="239"/>
      <c r="AV716" s="236"/>
      <c r="AY716" s="239"/>
      <c r="BA716" s="239"/>
      <c r="BC716" s="236"/>
    </row>
    <row r="717" spans="41:55" x14ac:dyDescent="0.25">
      <c r="AO717" s="235"/>
      <c r="AR717" s="239"/>
      <c r="AT717" s="239"/>
      <c r="AV717" s="236"/>
      <c r="AY717" s="239"/>
      <c r="BA717" s="239"/>
      <c r="BC717" s="236"/>
    </row>
    <row r="718" spans="41:55" x14ac:dyDescent="0.25">
      <c r="AO718" s="235"/>
      <c r="AR718" s="239"/>
      <c r="AT718" s="239"/>
      <c r="AV718" s="236"/>
      <c r="AY718" s="239"/>
      <c r="BA718" s="239"/>
      <c r="BC718" s="236"/>
    </row>
    <row r="719" spans="41:55" x14ac:dyDescent="0.25">
      <c r="AO719" s="235"/>
      <c r="AR719" s="239"/>
      <c r="AT719" s="239"/>
      <c r="AV719" s="236"/>
      <c r="AY719" s="239"/>
      <c r="BA719" s="239"/>
      <c r="BC719" s="236"/>
    </row>
    <row r="720" spans="41:55" x14ac:dyDescent="0.25">
      <c r="AO720" s="235"/>
      <c r="AR720" s="239"/>
      <c r="AT720" s="239"/>
      <c r="AV720" s="236"/>
      <c r="AY720" s="239"/>
      <c r="BA720" s="239"/>
      <c r="BC720" s="236"/>
    </row>
    <row r="721" spans="41:55" x14ac:dyDescent="0.25">
      <c r="AO721" s="235"/>
      <c r="AR721" s="239"/>
      <c r="AT721" s="239"/>
      <c r="AV721" s="236"/>
      <c r="AY721" s="239"/>
      <c r="BA721" s="239"/>
      <c r="BC721" s="236"/>
    </row>
    <row r="722" spans="41:55" x14ac:dyDescent="0.25">
      <c r="AO722" s="235"/>
      <c r="AR722" s="239"/>
      <c r="AT722" s="239"/>
      <c r="AV722" s="236"/>
      <c r="AY722" s="239"/>
      <c r="BA722" s="239"/>
      <c r="BC722" s="236"/>
    </row>
    <row r="723" spans="41:55" x14ac:dyDescent="0.25">
      <c r="AO723" s="235"/>
      <c r="AR723" s="239"/>
      <c r="AT723" s="239"/>
      <c r="AV723" s="236"/>
      <c r="AY723" s="239"/>
      <c r="BA723" s="239"/>
      <c r="BC723" s="236"/>
    </row>
    <row r="724" spans="41:55" x14ac:dyDescent="0.25">
      <c r="AO724" s="235"/>
      <c r="AR724" s="239"/>
      <c r="AT724" s="239"/>
      <c r="AV724" s="236"/>
      <c r="AY724" s="239"/>
      <c r="BA724" s="239"/>
      <c r="BC724" s="236"/>
    </row>
    <row r="725" spans="41:55" x14ac:dyDescent="0.25">
      <c r="AO725" s="235"/>
      <c r="AR725" s="239"/>
      <c r="AT725" s="239"/>
      <c r="AV725" s="236"/>
      <c r="AY725" s="239"/>
      <c r="BA725" s="239"/>
      <c r="BC725" s="236"/>
    </row>
    <row r="726" spans="41:55" x14ac:dyDescent="0.25">
      <c r="AO726" s="235"/>
      <c r="AR726" s="239"/>
      <c r="AT726" s="239"/>
      <c r="AV726" s="236"/>
      <c r="AY726" s="239"/>
      <c r="BA726" s="239"/>
      <c r="BC726" s="236"/>
    </row>
    <row r="727" spans="41:55" x14ac:dyDescent="0.25">
      <c r="AO727" s="235"/>
      <c r="AR727" s="239"/>
      <c r="AT727" s="239"/>
      <c r="AV727" s="236"/>
      <c r="AY727" s="239"/>
      <c r="BA727" s="239"/>
      <c r="BC727" s="236"/>
    </row>
    <row r="728" spans="41:55" x14ac:dyDescent="0.25">
      <c r="AO728" s="235"/>
      <c r="AR728" s="239"/>
      <c r="AT728" s="239"/>
      <c r="AV728" s="236"/>
      <c r="AY728" s="239"/>
      <c r="BA728" s="239"/>
      <c r="BC728" s="236"/>
    </row>
    <row r="729" spans="41:55" x14ac:dyDescent="0.25">
      <c r="AO729" s="235"/>
      <c r="AR729" s="239"/>
      <c r="AT729" s="239"/>
      <c r="AV729" s="236"/>
      <c r="AY729" s="239"/>
      <c r="BA729" s="239"/>
      <c r="BC729" s="236"/>
    </row>
    <row r="730" spans="41:55" x14ac:dyDescent="0.25">
      <c r="AO730" s="235"/>
      <c r="AR730" s="239"/>
      <c r="AT730" s="239"/>
      <c r="AV730" s="236"/>
      <c r="AY730" s="239"/>
      <c r="BA730" s="239"/>
      <c r="BC730" s="236"/>
    </row>
    <row r="731" spans="41:55" x14ac:dyDescent="0.25">
      <c r="AO731" s="235"/>
      <c r="AR731" s="239"/>
      <c r="AT731" s="239"/>
      <c r="AV731" s="236"/>
      <c r="AY731" s="239"/>
      <c r="BA731" s="239"/>
      <c r="BC731" s="236"/>
    </row>
    <row r="732" spans="41:55" x14ac:dyDescent="0.25">
      <c r="AO732" s="235"/>
      <c r="AR732" s="239"/>
      <c r="AT732" s="239"/>
      <c r="AV732" s="236"/>
      <c r="AY732" s="239"/>
      <c r="BA732" s="239"/>
      <c r="BC732" s="236"/>
    </row>
    <row r="733" spans="41:55" x14ac:dyDescent="0.25">
      <c r="AO733" s="235"/>
      <c r="AR733" s="239"/>
      <c r="AT733" s="239"/>
      <c r="AV733" s="236"/>
      <c r="AY733" s="239"/>
      <c r="BA733" s="239"/>
      <c r="BC733" s="236"/>
    </row>
    <row r="734" spans="41:55" x14ac:dyDescent="0.25">
      <c r="AO734" s="235"/>
      <c r="AR734" s="239"/>
      <c r="AT734" s="239"/>
      <c r="AV734" s="236"/>
      <c r="AY734" s="239"/>
      <c r="BA734" s="239"/>
      <c r="BC734" s="236"/>
    </row>
    <row r="735" spans="41:55" x14ac:dyDescent="0.25">
      <c r="AO735" s="235"/>
      <c r="AR735" s="239"/>
      <c r="AT735" s="239"/>
      <c r="AV735" s="236"/>
      <c r="AY735" s="239"/>
      <c r="BA735" s="239"/>
      <c r="BC735" s="236"/>
    </row>
    <row r="736" spans="41:55" x14ac:dyDescent="0.25">
      <c r="AO736" s="235"/>
      <c r="AR736" s="239"/>
      <c r="AT736" s="239"/>
      <c r="AV736" s="236"/>
      <c r="AY736" s="239"/>
      <c r="BA736" s="239"/>
      <c r="BC736" s="236"/>
    </row>
    <row r="737" spans="41:55" x14ac:dyDescent="0.25">
      <c r="AO737" s="235"/>
      <c r="AR737" s="239"/>
      <c r="AT737" s="239"/>
      <c r="AV737" s="236"/>
      <c r="AY737" s="239"/>
      <c r="BA737" s="239"/>
      <c r="BC737" s="236"/>
    </row>
    <row r="738" spans="41:55" x14ac:dyDescent="0.25">
      <c r="AO738" s="235"/>
      <c r="AR738" s="239"/>
      <c r="AT738" s="239"/>
      <c r="AV738" s="236"/>
      <c r="AY738" s="239"/>
      <c r="BA738" s="239"/>
      <c r="BC738" s="236"/>
    </row>
    <row r="739" spans="41:55" x14ac:dyDescent="0.25">
      <c r="AO739" s="235"/>
      <c r="AR739" s="239"/>
      <c r="AT739" s="239"/>
      <c r="AV739" s="236"/>
      <c r="AY739" s="239"/>
      <c r="BA739" s="239"/>
      <c r="BC739" s="236"/>
    </row>
    <row r="740" spans="41:55" x14ac:dyDescent="0.25">
      <c r="AO740" s="235"/>
      <c r="AR740" s="239"/>
      <c r="AT740" s="239"/>
      <c r="AV740" s="236"/>
      <c r="AY740" s="239"/>
      <c r="BA740" s="239"/>
      <c r="BC740" s="236"/>
    </row>
    <row r="741" spans="41:55" x14ac:dyDescent="0.25">
      <c r="AO741" s="235"/>
      <c r="AR741" s="239"/>
      <c r="AT741" s="239"/>
      <c r="AV741" s="236"/>
      <c r="AY741" s="239"/>
      <c r="BA741" s="239"/>
      <c r="BC741" s="236"/>
    </row>
    <row r="742" spans="41:55" x14ac:dyDescent="0.25">
      <c r="AO742" s="235"/>
      <c r="AR742" s="239"/>
      <c r="AT742" s="239"/>
      <c r="AV742" s="236"/>
      <c r="AY742" s="239"/>
      <c r="BA742" s="239"/>
      <c r="BC742" s="236"/>
    </row>
    <row r="743" spans="41:55" x14ac:dyDescent="0.25">
      <c r="AO743" s="235"/>
      <c r="AR743" s="239"/>
      <c r="AT743" s="239"/>
      <c r="AV743" s="236"/>
      <c r="AY743" s="239"/>
      <c r="BA743" s="239"/>
      <c r="BC743" s="236"/>
    </row>
    <row r="744" spans="41:55" x14ac:dyDescent="0.25">
      <c r="AO744" s="235"/>
      <c r="AR744" s="239"/>
      <c r="AT744" s="239"/>
      <c r="AV744" s="236"/>
      <c r="AY744" s="239"/>
      <c r="BA744" s="239"/>
      <c r="BC744" s="236"/>
    </row>
    <row r="745" spans="41:55" x14ac:dyDescent="0.25">
      <c r="AO745" s="235"/>
      <c r="AR745" s="239"/>
      <c r="AT745" s="239"/>
      <c r="AV745" s="236"/>
      <c r="AY745" s="239"/>
      <c r="BA745" s="239"/>
      <c r="BC745" s="236"/>
    </row>
    <row r="746" spans="41:55" x14ac:dyDescent="0.25">
      <c r="AO746" s="235"/>
      <c r="AR746" s="239"/>
      <c r="AT746" s="239"/>
      <c r="AV746" s="236"/>
      <c r="AY746" s="239"/>
      <c r="BA746" s="239"/>
      <c r="BC746" s="236"/>
    </row>
    <row r="747" spans="41:55" x14ac:dyDescent="0.25">
      <c r="AO747" s="235"/>
      <c r="AR747" s="239"/>
      <c r="AT747" s="239"/>
      <c r="AV747" s="236"/>
      <c r="AY747" s="239"/>
      <c r="BA747" s="239"/>
      <c r="BC747" s="236"/>
    </row>
    <row r="748" spans="41:55" x14ac:dyDescent="0.25">
      <c r="AO748" s="235"/>
      <c r="AR748" s="239"/>
      <c r="AT748" s="239"/>
      <c r="AV748" s="236"/>
      <c r="AY748" s="239"/>
      <c r="BA748" s="239"/>
      <c r="BC748" s="236"/>
    </row>
    <row r="749" spans="41:55" x14ac:dyDescent="0.25">
      <c r="AO749" s="235"/>
      <c r="AR749" s="239"/>
      <c r="AT749" s="239"/>
      <c r="AV749" s="236"/>
      <c r="AY749" s="239"/>
      <c r="BA749" s="239"/>
      <c r="BC749" s="236"/>
    </row>
    <row r="750" spans="41:55" x14ac:dyDescent="0.25">
      <c r="AO750" s="235"/>
      <c r="AR750" s="239"/>
      <c r="AT750" s="239"/>
      <c r="AV750" s="236"/>
      <c r="AY750" s="239"/>
      <c r="BA750" s="239"/>
      <c r="BC750" s="236"/>
    </row>
    <row r="751" spans="41:55" x14ac:dyDescent="0.25">
      <c r="AO751" s="235"/>
      <c r="AR751" s="239"/>
      <c r="AT751" s="239"/>
      <c r="AV751" s="236"/>
      <c r="AY751" s="239"/>
      <c r="BA751" s="239"/>
      <c r="BC751" s="236"/>
    </row>
    <row r="752" spans="41:55" x14ac:dyDescent="0.25">
      <c r="AO752" s="235"/>
      <c r="AR752" s="239"/>
      <c r="AT752" s="239"/>
      <c r="AV752" s="236"/>
      <c r="AY752" s="239"/>
      <c r="BA752" s="239"/>
      <c r="BC752" s="236"/>
    </row>
    <row r="753" spans="41:55" x14ac:dyDescent="0.25">
      <c r="AO753" s="235"/>
      <c r="AR753" s="239"/>
      <c r="AT753" s="239"/>
      <c r="AV753" s="236"/>
      <c r="AY753" s="239"/>
      <c r="BA753" s="239"/>
      <c r="BC753" s="236"/>
    </row>
    <row r="754" spans="41:55" x14ac:dyDescent="0.25">
      <c r="AO754" s="235"/>
      <c r="AR754" s="239"/>
      <c r="AT754" s="239"/>
      <c r="AV754" s="236"/>
      <c r="AY754" s="239"/>
      <c r="BA754" s="239"/>
      <c r="BC754" s="236"/>
    </row>
    <row r="755" spans="41:55" x14ac:dyDescent="0.25">
      <c r="AO755" s="235"/>
      <c r="AR755" s="239"/>
      <c r="AT755" s="239"/>
      <c r="AV755" s="236"/>
      <c r="AY755" s="239"/>
      <c r="BA755" s="239"/>
      <c r="BC755" s="236"/>
    </row>
    <row r="756" spans="41:55" x14ac:dyDescent="0.25">
      <c r="AO756" s="235"/>
      <c r="AR756" s="239"/>
      <c r="AT756" s="239"/>
      <c r="AV756" s="236"/>
      <c r="AY756" s="239"/>
      <c r="BA756" s="239"/>
      <c r="BC756" s="236"/>
    </row>
    <row r="757" spans="41:55" x14ac:dyDescent="0.25">
      <c r="AO757" s="235"/>
      <c r="AR757" s="239"/>
      <c r="AT757" s="239"/>
      <c r="AV757" s="236"/>
      <c r="AY757" s="239"/>
      <c r="BA757" s="239"/>
      <c r="BC757" s="236"/>
    </row>
    <row r="758" spans="41:55" x14ac:dyDescent="0.25">
      <c r="AO758" s="235"/>
      <c r="AR758" s="239"/>
      <c r="AT758" s="239"/>
      <c r="AV758" s="236"/>
      <c r="AY758" s="239"/>
      <c r="BA758" s="239"/>
      <c r="BC758" s="236"/>
    </row>
    <row r="759" spans="41:55" x14ac:dyDescent="0.25">
      <c r="AO759" s="235"/>
      <c r="AR759" s="239"/>
      <c r="AT759" s="239"/>
      <c r="AV759" s="236"/>
      <c r="AY759" s="239"/>
      <c r="BA759" s="239"/>
      <c r="BC759" s="236"/>
    </row>
    <row r="760" spans="41:55" x14ac:dyDescent="0.25">
      <c r="AO760" s="235"/>
      <c r="AR760" s="239"/>
      <c r="AT760" s="239"/>
      <c r="AV760" s="236"/>
      <c r="AY760" s="239"/>
      <c r="BA760" s="239"/>
      <c r="BC760" s="236"/>
    </row>
    <row r="761" spans="41:55" x14ac:dyDescent="0.25">
      <c r="AO761" s="235"/>
      <c r="AR761" s="239"/>
      <c r="AT761" s="239"/>
      <c r="AV761" s="236"/>
      <c r="AY761" s="239"/>
      <c r="BA761" s="239"/>
      <c r="BC761" s="236"/>
    </row>
    <row r="762" spans="41:55" x14ac:dyDescent="0.25">
      <c r="AO762" s="235"/>
      <c r="AR762" s="239"/>
      <c r="AT762" s="239"/>
      <c r="AV762" s="236"/>
      <c r="AY762" s="239"/>
      <c r="BA762" s="239"/>
      <c r="BC762" s="236"/>
    </row>
    <row r="763" spans="41:55" x14ac:dyDescent="0.25">
      <c r="AO763" s="235"/>
      <c r="AR763" s="239"/>
      <c r="AT763" s="239"/>
      <c r="AV763" s="236"/>
      <c r="AY763" s="239"/>
      <c r="BA763" s="239"/>
      <c r="BC763" s="236"/>
    </row>
    <row r="764" spans="41:55" x14ac:dyDescent="0.25">
      <c r="AO764" s="235"/>
      <c r="AR764" s="239"/>
      <c r="AT764" s="239"/>
      <c r="AV764" s="236"/>
      <c r="AY764" s="239"/>
      <c r="BA764" s="239"/>
      <c r="BC764" s="236"/>
    </row>
    <row r="765" spans="41:55" x14ac:dyDescent="0.25">
      <c r="AO765" s="235"/>
      <c r="AR765" s="239"/>
      <c r="AT765" s="239"/>
      <c r="AV765" s="236"/>
      <c r="AY765" s="239"/>
      <c r="BA765" s="239"/>
      <c r="BC765" s="236"/>
    </row>
    <row r="766" spans="41:55" x14ac:dyDescent="0.25">
      <c r="AO766" s="235"/>
      <c r="AR766" s="239"/>
      <c r="AT766" s="239"/>
      <c r="AV766" s="236"/>
      <c r="AY766" s="239"/>
      <c r="BA766" s="239"/>
      <c r="BC766" s="236"/>
    </row>
    <row r="767" spans="41:55" x14ac:dyDescent="0.25">
      <c r="AO767" s="235"/>
      <c r="AR767" s="239"/>
      <c r="AT767" s="239"/>
      <c r="AV767" s="236"/>
      <c r="AY767" s="239"/>
      <c r="BA767" s="239"/>
      <c r="BC767" s="236"/>
    </row>
    <row r="768" spans="41:55" x14ac:dyDescent="0.25">
      <c r="AO768" s="235"/>
      <c r="AR768" s="239"/>
      <c r="AT768" s="239"/>
      <c r="AV768" s="236"/>
      <c r="AY768" s="239"/>
      <c r="BA768" s="239"/>
      <c r="BC768" s="236"/>
    </row>
    <row r="769" spans="41:55" x14ac:dyDescent="0.25">
      <c r="AO769" s="235"/>
      <c r="AR769" s="239"/>
      <c r="AT769" s="239"/>
      <c r="AV769" s="236"/>
      <c r="AY769" s="239"/>
      <c r="BA769" s="239"/>
      <c r="BC769" s="236"/>
    </row>
    <row r="770" spans="41:55" x14ac:dyDescent="0.25">
      <c r="AO770" s="235"/>
      <c r="AR770" s="239"/>
      <c r="AT770" s="239"/>
      <c r="AV770" s="236"/>
      <c r="AY770" s="239"/>
      <c r="BA770" s="239"/>
      <c r="BC770" s="236"/>
    </row>
    <row r="771" spans="41:55" x14ac:dyDescent="0.25">
      <c r="AO771" s="235"/>
      <c r="AR771" s="239"/>
      <c r="AT771" s="239"/>
      <c r="AV771" s="236"/>
      <c r="AY771" s="239"/>
      <c r="BA771" s="239"/>
      <c r="BC771" s="236"/>
    </row>
    <row r="772" spans="41:55" x14ac:dyDescent="0.25">
      <c r="AO772" s="235"/>
      <c r="AR772" s="239"/>
      <c r="AT772" s="239"/>
      <c r="AV772" s="236"/>
      <c r="AY772" s="239"/>
      <c r="BA772" s="239"/>
      <c r="BC772" s="236"/>
    </row>
    <row r="773" spans="41:55" x14ac:dyDescent="0.25">
      <c r="AO773" s="235"/>
      <c r="AR773" s="239"/>
      <c r="AT773" s="239"/>
      <c r="AV773" s="236"/>
      <c r="AY773" s="239"/>
      <c r="BA773" s="239"/>
      <c r="BC773" s="236"/>
    </row>
    <row r="774" spans="41:55" x14ac:dyDescent="0.25">
      <c r="AO774" s="235"/>
      <c r="AR774" s="239"/>
      <c r="AT774" s="239"/>
      <c r="AV774" s="236"/>
      <c r="AY774" s="239"/>
      <c r="BA774" s="239"/>
      <c r="BC774" s="236"/>
    </row>
    <row r="775" spans="41:55" x14ac:dyDescent="0.25">
      <c r="AO775" s="235"/>
      <c r="AR775" s="239"/>
      <c r="AT775" s="239"/>
      <c r="AV775" s="236"/>
      <c r="AY775" s="239"/>
      <c r="BA775" s="239"/>
      <c r="BC775" s="236"/>
    </row>
    <row r="776" spans="41:55" x14ac:dyDescent="0.25">
      <c r="AO776" s="235"/>
      <c r="AR776" s="239"/>
      <c r="AT776" s="239"/>
      <c r="AV776" s="236"/>
      <c r="AY776" s="239"/>
      <c r="BA776" s="239"/>
      <c r="BC776" s="236"/>
    </row>
    <row r="777" spans="41:55" x14ac:dyDescent="0.25">
      <c r="AO777" s="235"/>
      <c r="AR777" s="239"/>
      <c r="AT777" s="239"/>
      <c r="AV777" s="236"/>
      <c r="AY777" s="239"/>
      <c r="BA777" s="239"/>
      <c r="BC777" s="236"/>
    </row>
    <row r="778" spans="41:55" x14ac:dyDescent="0.25">
      <c r="AO778" s="235"/>
      <c r="AR778" s="239"/>
      <c r="AT778" s="239"/>
      <c r="AV778" s="236"/>
      <c r="AY778" s="239"/>
      <c r="BA778" s="239"/>
      <c r="BC778" s="236"/>
    </row>
    <row r="779" spans="41:55" x14ac:dyDescent="0.25">
      <c r="AO779" s="235"/>
      <c r="AR779" s="239"/>
      <c r="AT779" s="239"/>
      <c r="AV779" s="236"/>
      <c r="AY779" s="239"/>
      <c r="BA779" s="239"/>
      <c r="BC779" s="236"/>
    </row>
    <row r="780" spans="41:55" x14ac:dyDescent="0.25">
      <c r="AO780" s="235"/>
      <c r="AR780" s="239"/>
      <c r="AT780" s="239"/>
      <c r="AV780" s="236"/>
      <c r="AY780" s="239"/>
      <c r="BA780" s="239"/>
      <c r="BC780" s="236"/>
    </row>
    <row r="781" spans="41:55" x14ac:dyDescent="0.25">
      <c r="AO781" s="235"/>
      <c r="AR781" s="239"/>
      <c r="AT781" s="239"/>
      <c r="AV781" s="236"/>
      <c r="AY781" s="239"/>
      <c r="BA781" s="239"/>
      <c r="BC781" s="236"/>
    </row>
    <row r="782" spans="41:55" x14ac:dyDescent="0.25">
      <c r="AO782" s="235"/>
      <c r="AR782" s="239"/>
      <c r="AT782" s="239"/>
      <c r="AV782" s="236"/>
      <c r="AY782" s="239"/>
      <c r="BA782" s="239"/>
      <c r="BC782" s="236"/>
    </row>
    <row r="783" spans="41:55" x14ac:dyDescent="0.25">
      <c r="AO783" s="235"/>
      <c r="AR783" s="239"/>
      <c r="AT783" s="239"/>
      <c r="AV783" s="236"/>
      <c r="AY783" s="239"/>
      <c r="BA783" s="239"/>
      <c r="BC783" s="236"/>
    </row>
    <row r="784" spans="41:55" x14ac:dyDescent="0.25">
      <c r="AO784" s="235"/>
      <c r="AR784" s="239"/>
      <c r="AT784" s="239"/>
      <c r="AV784" s="236"/>
      <c r="AY784" s="239"/>
      <c r="BA784" s="239"/>
      <c r="BC784" s="236"/>
    </row>
    <row r="785" spans="41:55" x14ac:dyDescent="0.25">
      <c r="AO785" s="235"/>
      <c r="AR785" s="239"/>
      <c r="AT785" s="239"/>
      <c r="AV785" s="236"/>
      <c r="AY785" s="239"/>
      <c r="BA785" s="239"/>
      <c r="BC785" s="236"/>
    </row>
    <row r="786" spans="41:55" x14ac:dyDescent="0.25">
      <c r="AO786" s="235"/>
      <c r="AR786" s="239"/>
      <c r="AT786" s="239"/>
      <c r="AV786" s="236"/>
      <c r="AY786" s="239"/>
      <c r="BA786" s="239"/>
      <c r="BC786" s="236"/>
    </row>
    <row r="787" spans="41:55" x14ac:dyDescent="0.25">
      <c r="AO787" s="235"/>
      <c r="AR787" s="239"/>
      <c r="AT787" s="239"/>
      <c r="AV787" s="236"/>
      <c r="AY787" s="239"/>
      <c r="BA787" s="239"/>
      <c r="BC787" s="236"/>
    </row>
    <row r="788" spans="41:55" x14ac:dyDescent="0.25">
      <c r="AO788" s="235"/>
      <c r="AR788" s="239"/>
      <c r="AT788" s="239"/>
      <c r="AV788" s="236"/>
      <c r="AY788" s="239"/>
      <c r="BA788" s="239"/>
      <c r="BC788" s="236"/>
    </row>
    <row r="789" spans="41:55" x14ac:dyDescent="0.25">
      <c r="AO789" s="235"/>
      <c r="AR789" s="239"/>
      <c r="AT789" s="239"/>
      <c r="AV789" s="236"/>
      <c r="AY789" s="239"/>
      <c r="BA789" s="239"/>
      <c r="BC789" s="236"/>
    </row>
    <row r="790" spans="41:55" x14ac:dyDescent="0.25">
      <c r="AO790" s="235"/>
      <c r="AR790" s="239"/>
      <c r="AT790" s="239"/>
      <c r="AV790" s="236"/>
      <c r="AY790" s="239"/>
      <c r="BA790" s="239"/>
      <c r="BC790" s="236"/>
    </row>
    <row r="791" spans="41:55" x14ac:dyDescent="0.25">
      <c r="AO791" s="235"/>
      <c r="AR791" s="239"/>
      <c r="AT791" s="239"/>
      <c r="AV791" s="236"/>
      <c r="AY791" s="239"/>
      <c r="BA791" s="239"/>
      <c r="BC791" s="236"/>
    </row>
    <row r="792" spans="41:55" x14ac:dyDescent="0.25">
      <c r="AO792" s="235"/>
      <c r="AR792" s="239"/>
      <c r="AT792" s="239"/>
      <c r="AV792" s="236"/>
      <c r="AY792" s="239"/>
      <c r="BA792" s="239"/>
      <c r="BC792" s="236"/>
    </row>
    <row r="793" spans="41:55" x14ac:dyDescent="0.25">
      <c r="AO793" s="235"/>
      <c r="AR793" s="239"/>
      <c r="AT793" s="239"/>
      <c r="AV793" s="236"/>
      <c r="AY793" s="239"/>
      <c r="BA793" s="239"/>
      <c r="BC793" s="236"/>
    </row>
    <row r="794" spans="41:55" x14ac:dyDescent="0.25">
      <c r="AO794" s="235"/>
      <c r="AR794" s="239"/>
      <c r="AT794" s="239"/>
      <c r="AV794" s="236"/>
      <c r="AY794" s="239"/>
      <c r="BA794" s="239"/>
      <c r="BC794" s="236"/>
    </row>
    <row r="795" spans="41:55" x14ac:dyDescent="0.25">
      <c r="AO795" s="235"/>
      <c r="AR795" s="239"/>
      <c r="AT795" s="239"/>
      <c r="AV795" s="236"/>
      <c r="AY795" s="239"/>
      <c r="BA795" s="239"/>
      <c r="BC795" s="236"/>
    </row>
    <row r="796" spans="41:55" x14ac:dyDescent="0.25">
      <c r="AO796" s="235"/>
      <c r="AR796" s="239"/>
      <c r="AT796" s="239"/>
      <c r="AV796" s="236"/>
      <c r="AY796" s="239"/>
      <c r="BA796" s="239"/>
      <c r="BC796" s="236"/>
    </row>
    <row r="797" spans="41:55" x14ac:dyDescent="0.25">
      <c r="AO797" s="235"/>
      <c r="AR797" s="239"/>
      <c r="AT797" s="239"/>
      <c r="AV797" s="236"/>
      <c r="AY797" s="239"/>
      <c r="BA797" s="239"/>
      <c r="BC797" s="236"/>
    </row>
    <row r="798" spans="41:55" x14ac:dyDescent="0.25">
      <c r="AO798" s="235"/>
      <c r="AR798" s="239"/>
      <c r="AT798" s="239"/>
      <c r="AV798" s="236"/>
      <c r="AY798" s="239"/>
      <c r="BA798" s="239"/>
      <c r="BC798" s="236"/>
    </row>
    <row r="799" spans="41:55" x14ac:dyDescent="0.25">
      <c r="AO799" s="235"/>
      <c r="AR799" s="239"/>
      <c r="AT799" s="239"/>
      <c r="AV799" s="236"/>
      <c r="AY799" s="239"/>
      <c r="BA799" s="239"/>
      <c r="BC799" s="236"/>
    </row>
    <row r="800" spans="41:55" x14ac:dyDescent="0.25">
      <c r="AO800" s="235"/>
      <c r="AR800" s="239"/>
      <c r="AT800" s="239"/>
      <c r="AV800" s="236"/>
      <c r="AY800" s="239"/>
      <c r="BA800" s="239"/>
      <c r="BC800" s="236"/>
    </row>
    <row r="801" spans="41:55" x14ac:dyDescent="0.25">
      <c r="AO801" s="235"/>
      <c r="AR801" s="239"/>
      <c r="AT801" s="239"/>
      <c r="AV801" s="236"/>
      <c r="AY801" s="239"/>
      <c r="BA801" s="239"/>
      <c r="BC801" s="236"/>
    </row>
    <row r="802" spans="41:55" x14ac:dyDescent="0.25">
      <c r="AO802" s="235"/>
      <c r="AR802" s="239"/>
      <c r="AT802" s="239"/>
      <c r="AV802" s="236"/>
      <c r="AY802" s="239"/>
      <c r="BA802" s="239"/>
      <c r="BC802" s="236"/>
    </row>
    <row r="803" spans="41:55" x14ac:dyDescent="0.25">
      <c r="AO803" s="235"/>
      <c r="AR803" s="239"/>
      <c r="AT803" s="239"/>
      <c r="AV803" s="236"/>
      <c r="AY803" s="239"/>
      <c r="BA803" s="239"/>
      <c r="BC803" s="236"/>
    </row>
    <row r="804" spans="41:55" x14ac:dyDescent="0.25">
      <c r="AO804" s="235"/>
      <c r="AR804" s="239"/>
      <c r="AT804" s="239"/>
      <c r="AV804" s="236"/>
      <c r="AY804" s="239"/>
      <c r="BA804" s="239"/>
      <c r="BC804" s="236"/>
    </row>
    <row r="805" spans="41:55" x14ac:dyDescent="0.25">
      <c r="AO805" s="235"/>
      <c r="AR805" s="239"/>
      <c r="AT805" s="239"/>
      <c r="AV805" s="236"/>
      <c r="AY805" s="239"/>
      <c r="BA805" s="239"/>
      <c r="BC805" s="236"/>
    </row>
    <row r="806" spans="41:55" x14ac:dyDescent="0.25">
      <c r="AO806" s="235"/>
      <c r="AR806" s="239"/>
      <c r="AT806" s="239"/>
      <c r="AV806" s="236"/>
      <c r="AY806" s="239"/>
      <c r="BA806" s="239"/>
      <c r="BC806" s="236"/>
    </row>
    <row r="807" spans="41:55" x14ac:dyDescent="0.25">
      <c r="AO807" s="235"/>
      <c r="AR807" s="239"/>
      <c r="AT807" s="239"/>
      <c r="AV807" s="236"/>
      <c r="AY807" s="239"/>
      <c r="BA807" s="239"/>
      <c r="BC807" s="236"/>
    </row>
    <row r="808" spans="41:55" x14ac:dyDescent="0.25">
      <c r="AO808" s="235"/>
      <c r="AR808" s="239"/>
      <c r="AT808" s="239"/>
      <c r="AV808" s="236"/>
      <c r="AY808" s="239"/>
      <c r="BA808" s="239"/>
      <c r="BC808" s="236"/>
    </row>
    <row r="809" spans="41:55" x14ac:dyDescent="0.25">
      <c r="AO809" s="235"/>
      <c r="AR809" s="239"/>
      <c r="AT809" s="239"/>
      <c r="AV809" s="236"/>
      <c r="AY809" s="239"/>
      <c r="BA809" s="239"/>
      <c r="BC809" s="236"/>
    </row>
    <row r="810" spans="41:55" x14ac:dyDescent="0.25">
      <c r="AO810" s="235"/>
      <c r="AR810" s="239"/>
      <c r="AT810" s="239"/>
      <c r="AV810" s="236"/>
      <c r="AY810" s="239"/>
      <c r="BA810" s="239"/>
      <c r="BC810" s="236"/>
    </row>
    <row r="811" spans="41:55" x14ac:dyDescent="0.25">
      <c r="AO811" s="235"/>
      <c r="AR811" s="239"/>
      <c r="AT811" s="239"/>
      <c r="AV811" s="236"/>
      <c r="AY811" s="239"/>
      <c r="BA811" s="239"/>
      <c r="BC811" s="236"/>
    </row>
    <row r="812" spans="41:55" x14ac:dyDescent="0.25">
      <c r="AO812" s="235"/>
      <c r="AR812" s="239"/>
      <c r="AT812" s="239"/>
      <c r="AV812" s="236"/>
      <c r="AY812" s="239"/>
      <c r="BA812" s="239"/>
      <c r="BC812" s="236"/>
    </row>
    <row r="813" spans="41:55" x14ac:dyDescent="0.25">
      <c r="AO813" s="235"/>
      <c r="AR813" s="239"/>
      <c r="AT813" s="239"/>
      <c r="AV813" s="236"/>
      <c r="AY813" s="239"/>
      <c r="BA813" s="239"/>
      <c r="BC813" s="236"/>
    </row>
    <row r="814" spans="41:55" x14ac:dyDescent="0.25">
      <c r="AO814" s="235"/>
      <c r="AR814" s="239"/>
      <c r="AT814" s="239"/>
      <c r="AV814" s="236"/>
      <c r="AY814" s="239"/>
      <c r="BA814" s="239"/>
      <c r="BC814" s="236"/>
    </row>
    <row r="815" spans="41:55" x14ac:dyDescent="0.25">
      <c r="AO815" s="235"/>
      <c r="AR815" s="239"/>
      <c r="AT815" s="239"/>
      <c r="AV815" s="236"/>
      <c r="AY815" s="239"/>
      <c r="BA815" s="239"/>
      <c r="BC815" s="236"/>
    </row>
    <row r="816" spans="41:55" x14ac:dyDescent="0.25">
      <c r="AO816" s="235"/>
      <c r="AR816" s="239"/>
      <c r="AT816" s="239"/>
      <c r="AV816" s="236"/>
      <c r="AY816" s="239"/>
      <c r="BA816" s="239"/>
      <c r="BC816" s="236"/>
    </row>
    <row r="817" spans="41:55" x14ac:dyDescent="0.25">
      <c r="AO817" s="235"/>
      <c r="AR817" s="239"/>
      <c r="AT817" s="239"/>
      <c r="AV817" s="236"/>
      <c r="AY817" s="239"/>
      <c r="BA817" s="239"/>
      <c r="BC817" s="236"/>
    </row>
    <row r="818" spans="41:55" x14ac:dyDescent="0.25">
      <c r="AO818" s="235"/>
      <c r="AR818" s="239"/>
      <c r="AT818" s="239"/>
      <c r="AV818" s="236"/>
      <c r="AY818" s="239"/>
      <c r="BA818" s="239"/>
      <c r="BC818" s="236"/>
    </row>
    <row r="819" spans="41:55" x14ac:dyDescent="0.25">
      <c r="AO819" s="235"/>
      <c r="AR819" s="239"/>
      <c r="AT819" s="239"/>
      <c r="AV819" s="236"/>
      <c r="AY819" s="239"/>
      <c r="BA819" s="239"/>
      <c r="BC819" s="236"/>
    </row>
    <row r="820" spans="41:55" x14ac:dyDescent="0.25">
      <c r="AO820" s="235"/>
      <c r="AR820" s="239"/>
      <c r="AT820" s="239"/>
      <c r="AV820" s="236"/>
      <c r="AY820" s="239"/>
      <c r="BA820" s="239"/>
      <c r="BC820" s="236"/>
    </row>
    <row r="821" spans="41:55" x14ac:dyDescent="0.25">
      <c r="AO821" s="235"/>
      <c r="AR821" s="239"/>
      <c r="AT821" s="239"/>
      <c r="AV821" s="236"/>
      <c r="AY821" s="239"/>
      <c r="BA821" s="239"/>
      <c r="BC821" s="236"/>
    </row>
    <row r="822" spans="41:55" x14ac:dyDescent="0.25">
      <c r="AO822" s="235"/>
      <c r="AR822" s="239"/>
      <c r="AT822" s="239"/>
      <c r="AV822" s="236"/>
      <c r="AY822" s="239"/>
      <c r="BA822" s="239"/>
      <c r="BC822" s="236"/>
    </row>
    <row r="823" spans="41:55" x14ac:dyDescent="0.25">
      <c r="AO823" s="235"/>
      <c r="AR823" s="239"/>
      <c r="AT823" s="239"/>
      <c r="AV823" s="236"/>
      <c r="AY823" s="239"/>
      <c r="BA823" s="239"/>
      <c r="BC823" s="236"/>
    </row>
    <row r="824" spans="41:55" x14ac:dyDescent="0.25">
      <c r="AO824" s="235"/>
      <c r="AR824" s="239"/>
      <c r="AT824" s="239"/>
      <c r="AV824" s="236"/>
      <c r="AY824" s="239"/>
      <c r="BA824" s="239"/>
      <c r="BC824" s="236"/>
    </row>
    <row r="825" spans="41:55" x14ac:dyDescent="0.25">
      <c r="AO825" s="235"/>
      <c r="AR825" s="239"/>
      <c r="AT825" s="239"/>
      <c r="AV825" s="236"/>
      <c r="AY825" s="239"/>
      <c r="BA825" s="239"/>
      <c r="BC825" s="236"/>
    </row>
    <row r="826" spans="41:55" x14ac:dyDescent="0.25">
      <c r="AO826" s="235"/>
      <c r="AR826" s="239"/>
      <c r="AT826" s="239"/>
      <c r="AV826" s="236"/>
      <c r="AY826" s="239"/>
      <c r="BA826" s="239"/>
      <c r="BC826" s="236"/>
    </row>
    <row r="827" spans="41:55" x14ac:dyDescent="0.25">
      <c r="AO827" s="235"/>
      <c r="AR827" s="239"/>
      <c r="AT827" s="239"/>
      <c r="AV827" s="236"/>
      <c r="AY827" s="239"/>
      <c r="BA827" s="239"/>
      <c r="BC827" s="236"/>
    </row>
    <row r="828" spans="41:55" x14ac:dyDescent="0.25">
      <c r="AO828" s="235"/>
      <c r="AR828" s="239"/>
      <c r="AT828" s="239"/>
      <c r="AV828" s="236"/>
      <c r="AY828" s="239"/>
      <c r="BA828" s="239"/>
      <c r="BC828" s="236"/>
    </row>
    <row r="829" spans="41:55" x14ac:dyDescent="0.25">
      <c r="AO829" s="235"/>
      <c r="AR829" s="239"/>
      <c r="AT829" s="239"/>
      <c r="AV829" s="236"/>
      <c r="AY829" s="239"/>
      <c r="BA829" s="239"/>
      <c r="BC829" s="236"/>
    </row>
    <row r="830" spans="41:55" x14ac:dyDescent="0.25">
      <c r="AO830" s="235"/>
      <c r="AR830" s="239"/>
      <c r="AT830" s="239"/>
      <c r="AV830" s="236"/>
      <c r="AY830" s="239"/>
      <c r="BA830" s="239"/>
      <c r="BC830" s="236"/>
    </row>
    <row r="831" spans="41:55" x14ac:dyDescent="0.25">
      <c r="AO831" s="235"/>
      <c r="AR831" s="239"/>
      <c r="AT831" s="239"/>
      <c r="AV831" s="236"/>
      <c r="AY831" s="239"/>
      <c r="BA831" s="239"/>
      <c r="BC831" s="236"/>
    </row>
    <row r="832" spans="41:55" x14ac:dyDescent="0.25">
      <c r="AO832" s="235"/>
      <c r="AR832" s="239"/>
      <c r="AT832" s="239"/>
      <c r="AV832" s="236"/>
      <c r="AY832" s="239"/>
      <c r="BA832" s="239"/>
      <c r="BC832" s="236"/>
    </row>
    <row r="833" spans="41:55" x14ac:dyDescent="0.25">
      <c r="AO833" s="235"/>
      <c r="AR833" s="239"/>
      <c r="AT833" s="239"/>
      <c r="AV833" s="236"/>
      <c r="AY833" s="239"/>
      <c r="BA833" s="239"/>
      <c r="BC833" s="236"/>
    </row>
    <row r="834" spans="41:55" x14ac:dyDescent="0.25">
      <c r="AO834" s="235"/>
      <c r="AR834" s="239"/>
      <c r="AT834" s="239"/>
      <c r="AV834" s="236"/>
      <c r="AY834" s="239"/>
      <c r="BA834" s="239"/>
      <c r="BC834" s="236"/>
    </row>
    <row r="835" spans="41:55" x14ac:dyDescent="0.25">
      <c r="AO835" s="235"/>
      <c r="AR835" s="239"/>
      <c r="AT835" s="239"/>
      <c r="AV835" s="236"/>
      <c r="AY835" s="239"/>
      <c r="BA835" s="239"/>
      <c r="BC835" s="236"/>
    </row>
    <row r="836" spans="41:55" x14ac:dyDescent="0.25">
      <c r="AO836" s="235"/>
      <c r="AR836" s="239"/>
      <c r="AT836" s="239"/>
      <c r="AV836" s="236"/>
      <c r="AY836" s="239"/>
      <c r="BA836" s="239"/>
      <c r="BC836" s="236"/>
    </row>
    <row r="837" spans="41:55" x14ac:dyDescent="0.25">
      <c r="AO837" s="235"/>
      <c r="AR837" s="239"/>
      <c r="AT837" s="239"/>
      <c r="AV837" s="236"/>
      <c r="AY837" s="239"/>
      <c r="BA837" s="239"/>
      <c r="BC837" s="236"/>
    </row>
    <row r="838" spans="41:55" x14ac:dyDescent="0.25">
      <c r="AO838" s="235"/>
      <c r="AR838" s="239"/>
      <c r="AT838" s="239"/>
      <c r="AV838" s="236"/>
      <c r="AY838" s="239"/>
      <c r="BA838" s="239"/>
      <c r="BC838" s="236"/>
    </row>
    <row r="839" spans="41:55" x14ac:dyDescent="0.25">
      <c r="AO839" s="235"/>
      <c r="AR839" s="239"/>
      <c r="AT839" s="239"/>
      <c r="AV839" s="236"/>
      <c r="AY839" s="239"/>
      <c r="BA839" s="239"/>
      <c r="BC839" s="236"/>
    </row>
    <row r="840" spans="41:55" x14ac:dyDescent="0.25">
      <c r="AO840" s="235"/>
      <c r="AR840" s="239"/>
      <c r="AT840" s="239"/>
      <c r="AV840" s="236"/>
      <c r="AY840" s="239"/>
      <c r="BA840" s="239"/>
      <c r="BC840" s="236"/>
    </row>
    <row r="841" spans="41:55" x14ac:dyDescent="0.25">
      <c r="AO841" s="235"/>
      <c r="AR841" s="239"/>
      <c r="AT841" s="239"/>
      <c r="AV841" s="236"/>
      <c r="AY841" s="239"/>
      <c r="BA841" s="239"/>
      <c r="BC841" s="236"/>
    </row>
    <row r="842" spans="41:55" x14ac:dyDescent="0.25">
      <c r="AO842" s="235"/>
      <c r="AR842" s="239"/>
      <c r="AT842" s="239"/>
      <c r="AV842" s="236"/>
      <c r="AY842" s="239"/>
      <c r="BA842" s="239"/>
      <c r="BC842" s="236"/>
    </row>
    <row r="843" spans="41:55" x14ac:dyDescent="0.25">
      <c r="AO843" s="235"/>
      <c r="AR843" s="239"/>
      <c r="AT843" s="239"/>
      <c r="AV843" s="236"/>
      <c r="AY843" s="239"/>
      <c r="BA843" s="239"/>
      <c r="BC843" s="236"/>
    </row>
    <row r="844" spans="41:55" x14ac:dyDescent="0.25">
      <c r="AO844" s="235"/>
      <c r="AR844" s="239"/>
      <c r="AT844" s="239"/>
      <c r="AV844" s="236"/>
      <c r="AY844" s="239"/>
      <c r="BA844" s="239"/>
      <c r="BC844" s="236"/>
    </row>
    <row r="845" spans="41:55" x14ac:dyDescent="0.25">
      <c r="AO845" s="235"/>
      <c r="AR845" s="239"/>
      <c r="AT845" s="239"/>
      <c r="AV845" s="236"/>
      <c r="AY845" s="239"/>
      <c r="BA845" s="239"/>
      <c r="BC845" s="236"/>
    </row>
    <row r="846" spans="41:55" x14ac:dyDescent="0.25">
      <c r="AO846" s="235"/>
      <c r="AR846" s="239"/>
      <c r="AT846" s="239"/>
      <c r="AV846" s="236"/>
      <c r="AY846" s="239"/>
      <c r="BA846" s="239"/>
      <c r="BC846" s="236"/>
    </row>
    <row r="847" spans="41:55" x14ac:dyDescent="0.25">
      <c r="AO847" s="235"/>
      <c r="AR847" s="239"/>
      <c r="AT847" s="239"/>
      <c r="AV847" s="236"/>
      <c r="AY847" s="239"/>
      <c r="BA847" s="239"/>
      <c r="BC847" s="236"/>
    </row>
    <row r="848" spans="41:55" x14ac:dyDescent="0.25">
      <c r="AO848" s="235"/>
      <c r="AR848" s="239"/>
      <c r="AT848" s="239"/>
      <c r="AV848" s="236"/>
      <c r="AY848" s="239"/>
      <c r="BA848" s="239"/>
      <c r="BC848" s="236"/>
    </row>
    <row r="849" spans="41:55" x14ac:dyDescent="0.25">
      <c r="AO849" s="235"/>
      <c r="AR849" s="239"/>
      <c r="AT849" s="239"/>
      <c r="AV849" s="236"/>
      <c r="AY849" s="239"/>
      <c r="BA849" s="239"/>
      <c r="BC849" s="236"/>
    </row>
    <row r="850" spans="41:55" x14ac:dyDescent="0.25">
      <c r="AO850" s="235"/>
      <c r="AR850" s="239"/>
      <c r="AT850" s="239"/>
      <c r="AV850" s="236"/>
      <c r="AY850" s="239"/>
      <c r="BA850" s="239"/>
      <c r="BC850" s="236"/>
    </row>
    <row r="851" spans="41:55" x14ac:dyDescent="0.25">
      <c r="AO851" s="235"/>
      <c r="AR851" s="239"/>
      <c r="AT851" s="239"/>
      <c r="AV851" s="236"/>
      <c r="AY851" s="239"/>
      <c r="BA851" s="239"/>
      <c r="BC851" s="236"/>
    </row>
    <row r="852" spans="41:55" x14ac:dyDescent="0.25">
      <c r="AO852" s="235"/>
      <c r="AR852" s="239"/>
      <c r="AT852" s="239"/>
      <c r="AV852" s="236"/>
      <c r="AY852" s="239"/>
      <c r="BA852" s="239"/>
      <c r="BC852" s="236"/>
    </row>
    <row r="853" spans="41:55" x14ac:dyDescent="0.25">
      <c r="AO853" s="235"/>
      <c r="AR853" s="239"/>
      <c r="AT853" s="239"/>
      <c r="AV853" s="236"/>
      <c r="AY853" s="239"/>
      <c r="BA853" s="239"/>
      <c r="BC853" s="236"/>
    </row>
    <row r="854" spans="41:55" x14ac:dyDescent="0.25">
      <c r="AO854" s="235"/>
      <c r="AR854" s="239"/>
      <c r="AT854" s="239"/>
      <c r="AV854" s="236"/>
      <c r="AY854" s="239"/>
      <c r="BA854" s="239"/>
      <c r="BC854" s="236"/>
    </row>
    <row r="855" spans="41:55" x14ac:dyDescent="0.25">
      <c r="AO855" s="235"/>
      <c r="AR855" s="239"/>
      <c r="AT855" s="239"/>
      <c r="AV855" s="236"/>
      <c r="AY855" s="239"/>
      <c r="BA855" s="239"/>
      <c r="BC855" s="236"/>
    </row>
    <row r="856" spans="41:55" x14ac:dyDescent="0.25">
      <c r="AO856" s="235"/>
      <c r="AR856" s="239"/>
      <c r="AT856" s="239"/>
      <c r="AV856" s="236"/>
      <c r="AY856" s="239"/>
      <c r="BA856" s="239"/>
      <c r="BC856" s="236"/>
    </row>
    <row r="857" spans="41:55" x14ac:dyDescent="0.25">
      <c r="AO857" s="235"/>
      <c r="AR857" s="239"/>
      <c r="AT857" s="239"/>
      <c r="AV857" s="236"/>
      <c r="AY857" s="239"/>
      <c r="BA857" s="239"/>
      <c r="BC857" s="236"/>
    </row>
    <row r="858" spans="41:55" x14ac:dyDescent="0.25">
      <c r="AO858" s="235"/>
      <c r="AR858" s="239"/>
      <c r="AT858" s="239"/>
      <c r="AV858" s="236"/>
      <c r="AY858" s="239"/>
      <c r="BA858" s="239"/>
      <c r="BC858" s="236"/>
    </row>
    <row r="859" spans="41:55" x14ac:dyDescent="0.25">
      <c r="AO859" s="235"/>
      <c r="AR859" s="239"/>
      <c r="AT859" s="239"/>
      <c r="AV859" s="236"/>
      <c r="AY859" s="239"/>
      <c r="BA859" s="239"/>
      <c r="BC859" s="236"/>
    </row>
    <row r="860" spans="41:55" x14ac:dyDescent="0.25">
      <c r="AO860" s="235"/>
      <c r="AR860" s="239"/>
      <c r="AT860" s="239"/>
      <c r="AV860" s="236"/>
      <c r="AY860" s="239"/>
      <c r="BA860" s="239"/>
      <c r="BC860" s="236"/>
    </row>
    <row r="861" spans="41:55" x14ac:dyDescent="0.25">
      <c r="AO861" s="235"/>
      <c r="AR861" s="239"/>
      <c r="AT861" s="239"/>
      <c r="AV861" s="236"/>
      <c r="AY861" s="239"/>
      <c r="BA861" s="239"/>
      <c r="BC861" s="236"/>
    </row>
    <row r="862" spans="41:55" x14ac:dyDescent="0.25">
      <c r="AO862" s="235"/>
      <c r="AR862" s="239"/>
      <c r="AT862" s="239"/>
      <c r="AV862" s="236"/>
      <c r="AY862" s="239"/>
      <c r="BA862" s="239"/>
      <c r="BC862" s="236"/>
    </row>
    <row r="863" spans="41:55" x14ac:dyDescent="0.25">
      <c r="AO863" s="235"/>
      <c r="AR863" s="239"/>
      <c r="AT863" s="239"/>
      <c r="AV863" s="236"/>
      <c r="AY863" s="239"/>
      <c r="BA863" s="239"/>
      <c r="BC863" s="236"/>
    </row>
    <row r="864" spans="41:55" x14ac:dyDescent="0.25">
      <c r="AO864" s="235"/>
      <c r="AR864" s="239"/>
      <c r="AT864" s="239"/>
      <c r="AV864" s="236"/>
      <c r="AY864" s="239"/>
      <c r="BA864" s="239"/>
      <c r="BC864" s="236"/>
    </row>
    <row r="865" spans="41:55" x14ac:dyDescent="0.25">
      <c r="AO865" s="235"/>
      <c r="AR865" s="239"/>
      <c r="AT865" s="239"/>
      <c r="AV865" s="236"/>
      <c r="AY865" s="239"/>
      <c r="BA865" s="239"/>
      <c r="BC865" s="236"/>
    </row>
    <row r="866" spans="41:55" x14ac:dyDescent="0.25">
      <c r="AO866" s="235"/>
      <c r="AR866" s="239"/>
      <c r="AT866" s="239"/>
      <c r="AV866" s="236"/>
      <c r="AY866" s="239"/>
      <c r="BA866" s="239"/>
      <c r="BC866" s="236"/>
    </row>
    <row r="867" spans="41:55" x14ac:dyDescent="0.25">
      <c r="AO867" s="235"/>
      <c r="AR867" s="239"/>
      <c r="AT867" s="239"/>
      <c r="AV867" s="236"/>
      <c r="AY867" s="239"/>
      <c r="BA867" s="239"/>
      <c r="BC867" s="236"/>
    </row>
    <row r="868" spans="41:55" x14ac:dyDescent="0.25">
      <c r="AO868" s="235"/>
      <c r="AR868" s="239"/>
      <c r="AT868" s="239"/>
      <c r="AV868" s="236"/>
      <c r="AY868" s="239"/>
      <c r="BA868" s="239"/>
      <c r="BC868" s="236"/>
    </row>
    <row r="869" spans="41:55" x14ac:dyDescent="0.25">
      <c r="AO869" s="235"/>
      <c r="AR869" s="239"/>
      <c r="AT869" s="239"/>
      <c r="AV869" s="236"/>
      <c r="AY869" s="239"/>
      <c r="BA869" s="239"/>
      <c r="BC869" s="236"/>
    </row>
    <row r="870" spans="41:55" x14ac:dyDescent="0.25">
      <c r="AO870" s="235"/>
      <c r="AR870" s="239"/>
      <c r="AT870" s="239"/>
      <c r="AV870" s="236"/>
      <c r="AY870" s="239"/>
      <c r="BA870" s="239"/>
      <c r="BC870" s="236"/>
    </row>
    <row r="871" spans="41:55" x14ac:dyDescent="0.25">
      <c r="AO871" s="235"/>
      <c r="AR871" s="239"/>
      <c r="AT871" s="239"/>
      <c r="AV871" s="236"/>
      <c r="AY871" s="239"/>
      <c r="BA871" s="239"/>
      <c r="BC871" s="236"/>
    </row>
    <row r="872" spans="41:55" x14ac:dyDescent="0.25">
      <c r="AO872" s="235"/>
      <c r="AR872" s="239"/>
      <c r="AT872" s="239"/>
      <c r="AV872" s="236"/>
      <c r="AY872" s="239"/>
      <c r="BA872" s="239"/>
      <c r="BC872" s="236"/>
    </row>
    <row r="873" spans="41:55" x14ac:dyDescent="0.25">
      <c r="AO873" s="235"/>
      <c r="AR873" s="239"/>
      <c r="AT873" s="239"/>
      <c r="AV873" s="236"/>
      <c r="AY873" s="239"/>
      <c r="BA873" s="239"/>
      <c r="BC873" s="236"/>
    </row>
    <row r="874" spans="41:55" x14ac:dyDescent="0.25">
      <c r="AO874" s="235"/>
      <c r="AR874" s="239"/>
      <c r="AT874" s="239"/>
      <c r="AV874" s="236"/>
      <c r="AY874" s="239"/>
      <c r="BA874" s="239"/>
      <c r="BC874" s="236"/>
    </row>
    <row r="875" spans="41:55" x14ac:dyDescent="0.25">
      <c r="AO875" s="235"/>
      <c r="AR875" s="239"/>
      <c r="AT875" s="239"/>
      <c r="AV875" s="236"/>
      <c r="AY875" s="239"/>
      <c r="BA875" s="239"/>
      <c r="BC875" s="236"/>
    </row>
    <row r="876" spans="41:55" x14ac:dyDescent="0.25">
      <c r="AO876" s="235"/>
      <c r="AR876" s="239"/>
      <c r="AT876" s="239"/>
      <c r="AV876" s="236"/>
      <c r="AY876" s="239"/>
      <c r="BA876" s="239"/>
      <c r="BC876" s="236"/>
    </row>
    <row r="877" spans="41:55" x14ac:dyDescent="0.25">
      <c r="AO877" s="235"/>
      <c r="AR877" s="239"/>
      <c r="AT877" s="239"/>
      <c r="AV877" s="236"/>
      <c r="AY877" s="239"/>
      <c r="BA877" s="239"/>
      <c r="BC877" s="236"/>
    </row>
    <row r="878" spans="41:55" x14ac:dyDescent="0.25">
      <c r="AO878" s="235"/>
      <c r="AR878" s="239"/>
      <c r="AT878" s="239"/>
      <c r="AV878" s="236"/>
      <c r="AY878" s="239"/>
      <c r="BA878" s="239"/>
      <c r="BC878" s="236"/>
    </row>
    <row r="879" spans="41:55" x14ac:dyDescent="0.25">
      <c r="AO879" s="235"/>
      <c r="AR879" s="239"/>
      <c r="AT879" s="239"/>
      <c r="AV879" s="236"/>
      <c r="AY879" s="239"/>
      <c r="BA879" s="239"/>
      <c r="BC879" s="236"/>
    </row>
    <row r="880" spans="41:55" x14ac:dyDescent="0.25">
      <c r="AO880" s="235"/>
      <c r="AR880" s="239"/>
      <c r="AT880" s="239"/>
      <c r="AV880" s="236"/>
      <c r="AY880" s="239"/>
      <c r="BA880" s="239"/>
      <c r="BC880" s="236"/>
    </row>
    <row r="881" spans="41:55" x14ac:dyDescent="0.25">
      <c r="AO881" s="235"/>
      <c r="AR881" s="239"/>
      <c r="AT881" s="239"/>
      <c r="AV881" s="236"/>
      <c r="AY881" s="239"/>
      <c r="BA881" s="239"/>
      <c r="BC881" s="236"/>
    </row>
    <row r="882" spans="41:55" x14ac:dyDescent="0.25">
      <c r="AO882" s="235"/>
      <c r="AR882" s="239"/>
      <c r="AT882" s="239"/>
      <c r="AV882" s="236"/>
      <c r="AY882" s="239"/>
      <c r="BA882" s="239"/>
      <c r="BC882" s="236"/>
    </row>
    <row r="883" spans="41:55" x14ac:dyDescent="0.25">
      <c r="AO883" s="235"/>
      <c r="AR883" s="239"/>
      <c r="AT883" s="239"/>
      <c r="AV883" s="236"/>
      <c r="AY883" s="239"/>
      <c r="BA883" s="239"/>
      <c r="BC883" s="236"/>
    </row>
    <row r="884" spans="41:55" x14ac:dyDescent="0.25">
      <c r="AO884" s="235"/>
      <c r="AR884" s="239"/>
      <c r="AT884" s="239"/>
      <c r="AV884" s="236"/>
      <c r="AY884" s="239"/>
      <c r="BA884" s="239"/>
      <c r="BC884" s="236"/>
    </row>
    <row r="885" spans="41:55" x14ac:dyDescent="0.25">
      <c r="AO885" s="235"/>
      <c r="AR885" s="239"/>
      <c r="AT885" s="239"/>
      <c r="AV885" s="236"/>
      <c r="AY885" s="239"/>
      <c r="BA885" s="239"/>
      <c r="BC885" s="236"/>
    </row>
    <row r="886" spans="41:55" x14ac:dyDescent="0.25">
      <c r="AO886" s="235"/>
      <c r="AR886" s="239"/>
      <c r="AT886" s="239"/>
      <c r="AV886" s="236"/>
      <c r="AY886" s="239"/>
      <c r="BA886" s="239"/>
      <c r="BC886" s="236"/>
    </row>
    <row r="887" spans="41:55" x14ac:dyDescent="0.25">
      <c r="AO887" s="235"/>
      <c r="AR887" s="239"/>
      <c r="AT887" s="239"/>
      <c r="AV887" s="236"/>
      <c r="AY887" s="239"/>
      <c r="BA887" s="239"/>
      <c r="BC887" s="236"/>
    </row>
    <row r="888" spans="41:55" x14ac:dyDescent="0.25">
      <c r="AO888" s="235"/>
      <c r="AR888" s="239"/>
      <c r="AT888" s="239"/>
      <c r="AV888" s="236"/>
      <c r="AY888" s="239"/>
      <c r="BA888" s="239"/>
      <c r="BC888" s="236"/>
    </row>
    <row r="889" spans="41:55" x14ac:dyDescent="0.25">
      <c r="AO889" s="235"/>
      <c r="AR889" s="239"/>
      <c r="AT889" s="239"/>
      <c r="AV889" s="236"/>
      <c r="AY889" s="239"/>
      <c r="BA889" s="239"/>
      <c r="BC889" s="236"/>
    </row>
    <row r="890" spans="41:55" x14ac:dyDescent="0.25">
      <c r="AO890" s="235"/>
      <c r="AR890" s="239"/>
      <c r="AT890" s="239"/>
      <c r="AV890" s="236"/>
      <c r="AY890" s="239"/>
      <c r="BA890" s="239"/>
      <c r="BC890" s="236"/>
    </row>
    <row r="891" spans="41:55" x14ac:dyDescent="0.25">
      <c r="AO891" s="235"/>
      <c r="AR891" s="239"/>
      <c r="AT891" s="239"/>
      <c r="AV891" s="236"/>
      <c r="AY891" s="239"/>
      <c r="BA891" s="239"/>
      <c r="BC891" s="236"/>
    </row>
    <row r="892" spans="41:55" x14ac:dyDescent="0.25">
      <c r="AO892" s="235"/>
      <c r="AR892" s="239"/>
      <c r="AT892" s="239"/>
      <c r="AV892" s="236"/>
      <c r="AY892" s="239"/>
      <c r="BA892" s="239"/>
      <c r="BC892" s="236"/>
    </row>
    <row r="893" spans="41:55" x14ac:dyDescent="0.25">
      <c r="AO893" s="235"/>
      <c r="AR893" s="239"/>
      <c r="AT893" s="239"/>
      <c r="AV893" s="236"/>
      <c r="AY893" s="239"/>
      <c r="BA893" s="239"/>
      <c r="BC893" s="236"/>
    </row>
    <row r="894" spans="41:55" x14ac:dyDescent="0.25">
      <c r="AO894" s="235"/>
      <c r="AR894" s="239"/>
      <c r="AT894" s="239"/>
      <c r="AV894" s="236"/>
      <c r="AY894" s="239"/>
      <c r="BA894" s="239"/>
      <c r="BC894" s="236"/>
    </row>
    <row r="895" spans="41:55" x14ac:dyDescent="0.25">
      <c r="AO895" s="235"/>
      <c r="AR895" s="239"/>
      <c r="AT895" s="239"/>
      <c r="AV895" s="236"/>
      <c r="AY895" s="239"/>
      <c r="BA895" s="239"/>
      <c r="BC895" s="236"/>
    </row>
    <row r="896" spans="41:55" x14ac:dyDescent="0.25">
      <c r="AO896" s="235"/>
      <c r="AR896" s="239"/>
      <c r="AT896" s="239"/>
      <c r="AV896" s="236"/>
      <c r="AY896" s="239"/>
      <c r="BA896" s="239"/>
      <c r="BC896" s="236"/>
    </row>
    <row r="897" spans="41:55" x14ac:dyDescent="0.25">
      <c r="AO897" s="235"/>
      <c r="AR897" s="239"/>
      <c r="AT897" s="239"/>
      <c r="AV897" s="236"/>
      <c r="AY897" s="239"/>
      <c r="BA897" s="239"/>
      <c r="BC897" s="236"/>
    </row>
    <row r="898" spans="41:55" x14ac:dyDescent="0.25">
      <c r="AO898" s="235"/>
      <c r="AR898" s="239"/>
      <c r="AT898" s="239"/>
      <c r="AV898" s="236"/>
      <c r="AY898" s="239"/>
      <c r="BA898" s="239"/>
      <c r="BC898" s="236"/>
    </row>
    <row r="899" spans="41:55" x14ac:dyDescent="0.25">
      <c r="AO899" s="235"/>
      <c r="AR899" s="239"/>
      <c r="AT899" s="239"/>
      <c r="AV899" s="236"/>
      <c r="AY899" s="239"/>
      <c r="BA899" s="239"/>
      <c r="BC899" s="236"/>
    </row>
    <row r="900" spans="41:55" x14ac:dyDescent="0.25">
      <c r="AO900" s="235"/>
      <c r="AR900" s="239"/>
      <c r="AT900" s="239"/>
      <c r="AV900" s="236"/>
      <c r="AY900" s="239"/>
      <c r="BA900" s="239"/>
      <c r="BC900" s="236"/>
    </row>
    <row r="901" spans="41:55" x14ac:dyDescent="0.25">
      <c r="AO901" s="235"/>
      <c r="AR901" s="239"/>
      <c r="AT901" s="239"/>
      <c r="AV901" s="236"/>
      <c r="AY901" s="239"/>
      <c r="BA901" s="239"/>
      <c r="BC901" s="236"/>
    </row>
    <row r="902" spans="41:55" x14ac:dyDescent="0.25">
      <c r="AO902" s="235"/>
      <c r="AR902" s="239"/>
      <c r="AT902" s="239"/>
      <c r="AV902" s="236"/>
      <c r="AY902" s="239"/>
      <c r="BA902" s="239"/>
      <c r="BC902" s="236"/>
    </row>
    <row r="903" spans="41:55" x14ac:dyDescent="0.25">
      <c r="AO903" s="235"/>
      <c r="AR903" s="239"/>
      <c r="AT903" s="239"/>
      <c r="AV903" s="236"/>
      <c r="AY903" s="239"/>
      <c r="BA903" s="239"/>
      <c r="BC903" s="236"/>
    </row>
    <row r="904" spans="41:55" x14ac:dyDescent="0.25">
      <c r="AO904" s="235"/>
      <c r="AR904" s="239"/>
      <c r="AT904" s="239"/>
      <c r="AV904" s="236"/>
      <c r="AY904" s="239"/>
      <c r="BA904" s="239"/>
      <c r="BC904" s="236"/>
    </row>
    <row r="905" spans="41:55" x14ac:dyDescent="0.25">
      <c r="AO905" s="235"/>
      <c r="AR905" s="239"/>
      <c r="AT905" s="239"/>
      <c r="AV905" s="236"/>
      <c r="AY905" s="239"/>
      <c r="BA905" s="239"/>
      <c r="BC905" s="236"/>
    </row>
    <row r="906" spans="41:55" x14ac:dyDescent="0.25">
      <c r="AO906" s="235"/>
      <c r="AR906" s="239"/>
      <c r="AT906" s="239"/>
      <c r="AV906" s="236"/>
      <c r="AY906" s="239"/>
      <c r="BA906" s="239"/>
      <c r="BC906" s="236"/>
    </row>
    <row r="907" spans="41:55" x14ac:dyDescent="0.25">
      <c r="AO907" s="235"/>
      <c r="AR907" s="239"/>
      <c r="AT907" s="239"/>
      <c r="AV907" s="236"/>
      <c r="AY907" s="239"/>
      <c r="BA907" s="239"/>
      <c r="BC907" s="236"/>
    </row>
    <row r="908" spans="41:55" x14ac:dyDescent="0.25">
      <c r="AO908" s="235"/>
      <c r="AR908" s="239"/>
      <c r="AT908" s="239"/>
      <c r="AV908" s="236"/>
      <c r="AY908" s="239"/>
      <c r="BA908" s="239"/>
      <c r="BC908" s="236"/>
    </row>
    <row r="909" spans="41:55" x14ac:dyDescent="0.25">
      <c r="AO909" s="235"/>
      <c r="AR909" s="239"/>
      <c r="AT909" s="239"/>
      <c r="AV909" s="236"/>
      <c r="AY909" s="239"/>
      <c r="BA909" s="239"/>
      <c r="BC909" s="236"/>
    </row>
    <row r="910" spans="41:55" x14ac:dyDescent="0.25">
      <c r="AO910" s="235"/>
      <c r="AR910" s="239"/>
      <c r="AT910" s="239"/>
      <c r="AV910" s="236"/>
      <c r="AY910" s="239"/>
      <c r="BA910" s="239"/>
      <c r="BC910" s="236"/>
    </row>
    <row r="911" spans="41:55" x14ac:dyDescent="0.25">
      <c r="AO911" s="235"/>
      <c r="AR911" s="239"/>
      <c r="AT911" s="239"/>
      <c r="AV911" s="236"/>
      <c r="AY911" s="239"/>
      <c r="BA911" s="239"/>
      <c r="BC911" s="236"/>
    </row>
    <row r="912" spans="41:55" x14ac:dyDescent="0.25">
      <c r="AO912" s="235"/>
      <c r="AR912" s="239"/>
      <c r="AT912" s="239"/>
      <c r="AV912" s="236"/>
      <c r="AY912" s="239"/>
      <c r="BA912" s="239"/>
      <c r="BC912" s="236"/>
    </row>
    <row r="913" spans="41:55" x14ac:dyDescent="0.25">
      <c r="AO913" s="235"/>
      <c r="AR913" s="239"/>
      <c r="AT913" s="239"/>
      <c r="AV913" s="236"/>
      <c r="AY913" s="239"/>
      <c r="BA913" s="239"/>
      <c r="BC913" s="236"/>
    </row>
    <row r="914" spans="41:55" x14ac:dyDescent="0.25">
      <c r="AO914" s="235"/>
      <c r="AR914" s="239"/>
      <c r="AT914" s="239"/>
      <c r="AV914" s="236"/>
      <c r="AY914" s="239"/>
      <c r="BA914" s="239"/>
      <c r="BC914" s="236"/>
    </row>
    <row r="915" spans="41:55" x14ac:dyDescent="0.25">
      <c r="AO915" s="235"/>
      <c r="AR915" s="239"/>
      <c r="AT915" s="239"/>
      <c r="AV915" s="236"/>
      <c r="AY915" s="239"/>
      <c r="BA915" s="239"/>
      <c r="BC915" s="236"/>
    </row>
    <row r="916" spans="41:55" x14ac:dyDescent="0.25">
      <c r="AO916" s="235"/>
      <c r="AR916" s="239"/>
      <c r="AT916" s="239"/>
      <c r="AV916" s="236"/>
      <c r="AY916" s="239"/>
      <c r="BA916" s="239"/>
      <c r="BC916" s="236"/>
    </row>
    <row r="917" spans="41:55" x14ac:dyDescent="0.25">
      <c r="AO917" s="235"/>
      <c r="AR917" s="239"/>
      <c r="AT917" s="239"/>
      <c r="AV917" s="236"/>
      <c r="AY917" s="239"/>
      <c r="BA917" s="239"/>
      <c r="BC917" s="236"/>
    </row>
    <row r="918" spans="41:55" x14ac:dyDescent="0.25">
      <c r="AO918" s="235"/>
      <c r="AR918" s="239"/>
      <c r="AT918" s="239"/>
      <c r="AV918" s="236"/>
      <c r="AY918" s="239"/>
      <c r="BA918" s="239"/>
      <c r="BC918" s="236"/>
    </row>
    <row r="919" spans="41:55" x14ac:dyDescent="0.25">
      <c r="AO919" s="235"/>
      <c r="AR919" s="239"/>
      <c r="AT919" s="239"/>
      <c r="AV919" s="236"/>
      <c r="AY919" s="239"/>
      <c r="BA919" s="239"/>
      <c r="BC919" s="236"/>
    </row>
    <row r="920" spans="41:55" x14ac:dyDescent="0.25">
      <c r="AO920" s="235"/>
      <c r="AR920" s="239"/>
      <c r="AT920" s="239"/>
      <c r="AV920" s="236"/>
      <c r="AY920" s="239"/>
      <c r="BA920" s="239"/>
      <c r="BC920" s="236"/>
    </row>
    <row r="921" spans="41:55" x14ac:dyDescent="0.25">
      <c r="AO921" s="235"/>
      <c r="AR921" s="239"/>
      <c r="AT921" s="239"/>
      <c r="AV921" s="236"/>
      <c r="AY921" s="239"/>
      <c r="BA921" s="239"/>
      <c r="BC921" s="236"/>
    </row>
    <row r="922" spans="41:55" x14ac:dyDescent="0.25">
      <c r="AO922" s="235"/>
      <c r="AR922" s="239"/>
      <c r="AT922" s="239"/>
      <c r="AV922" s="236"/>
      <c r="AY922" s="239"/>
      <c r="BA922" s="239"/>
      <c r="BC922" s="236"/>
    </row>
    <row r="923" spans="41:55" x14ac:dyDescent="0.25">
      <c r="AO923" s="235"/>
      <c r="AR923" s="239"/>
      <c r="AT923" s="239"/>
      <c r="AV923" s="236"/>
      <c r="AY923" s="239"/>
      <c r="BA923" s="239"/>
      <c r="BC923" s="236"/>
    </row>
    <row r="924" spans="41:55" x14ac:dyDescent="0.25">
      <c r="AO924" s="235"/>
      <c r="AR924" s="239"/>
      <c r="AT924" s="239"/>
      <c r="AV924" s="236"/>
      <c r="AY924" s="239"/>
      <c r="BA924" s="239"/>
      <c r="BC924" s="236"/>
    </row>
    <row r="925" spans="41:55" x14ac:dyDescent="0.25">
      <c r="AO925" s="235"/>
      <c r="AR925" s="239"/>
      <c r="AT925" s="239"/>
      <c r="AV925" s="236"/>
      <c r="AY925" s="239"/>
      <c r="BA925" s="239"/>
      <c r="BC925" s="236"/>
    </row>
    <row r="926" spans="41:55" x14ac:dyDescent="0.25">
      <c r="AO926" s="235"/>
      <c r="AR926" s="239"/>
      <c r="AT926" s="239"/>
      <c r="AV926" s="236"/>
      <c r="AY926" s="239"/>
      <c r="BA926" s="239"/>
      <c r="BC926" s="236"/>
    </row>
    <row r="927" spans="41:55" x14ac:dyDescent="0.25">
      <c r="AO927" s="235"/>
      <c r="AR927" s="239"/>
      <c r="AT927" s="239"/>
      <c r="AV927" s="236"/>
      <c r="AY927" s="239"/>
      <c r="BA927" s="239"/>
      <c r="BC927" s="236"/>
    </row>
    <row r="928" spans="41:55" x14ac:dyDescent="0.25">
      <c r="AO928" s="235"/>
      <c r="AR928" s="239"/>
      <c r="AT928" s="239"/>
      <c r="AV928" s="236"/>
      <c r="AY928" s="239"/>
      <c r="BA928" s="239"/>
      <c r="BC928" s="236"/>
    </row>
    <row r="929" spans="41:55" x14ac:dyDescent="0.25">
      <c r="AO929" s="235"/>
      <c r="AR929" s="239"/>
      <c r="AT929" s="239"/>
      <c r="AV929" s="236"/>
      <c r="AY929" s="239"/>
      <c r="BA929" s="239"/>
      <c r="BC929" s="236"/>
    </row>
    <row r="930" spans="41:55" x14ac:dyDescent="0.25">
      <c r="AO930" s="235"/>
      <c r="AR930" s="239"/>
      <c r="AT930" s="239"/>
      <c r="AV930" s="236"/>
      <c r="AY930" s="239"/>
      <c r="BA930" s="239"/>
      <c r="BC930" s="236"/>
    </row>
    <row r="931" spans="41:55" x14ac:dyDescent="0.25">
      <c r="AO931" s="235"/>
      <c r="AR931" s="239"/>
      <c r="AT931" s="239"/>
      <c r="AV931" s="236"/>
      <c r="AY931" s="239"/>
      <c r="BA931" s="239"/>
      <c r="BC931" s="236"/>
    </row>
    <row r="932" spans="41:55" x14ac:dyDescent="0.25">
      <c r="AO932" s="235"/>
      <c r="AR932" s="239"/>
      <c r="AT932" s="239"/>
      <c r="AV932" s="236"/>
      <c r="AY932" s="239"/>
      <c r="BA932" s="239"/>
      <c r="BC932" s="236"/>
    </row>
    <row r="933" spans="41:55" x14ac:dyDescent="0.25">
      <c r="AO933" s="235"/>
      <c r="AR933" s="239"/>
      <c r="AT933" s="239"/>
      <c r="AV933" s="236"/>
      <c r="AY933" s="239"/>
      <c r="BA933" s="239"/>
      <c r="BC933" s="236"/>
    </row>
    <row r="934" spans="41:55" x14ac:dyDescent="0.25">
      <c r="AO934" s="235"/>
      <c r="AR934" s="239"/>
      <c r="AT934" s="239"/>
      <c r="AV934" s="236"/>
      <c r="AY934" s="239"/>
      <c r="BA934" s="239"/>
      <c r="BC934" s="236"/>
    </row>
    <row r="935" spans="41:55" x14ac:dyDescent="0.25">
      <c r="AO935" s="235"/>
      <c r="AR935" s="239"/>
      <c r="AT935" s="239"/>
      <c r="AV935" s="236"/>
      <c r="AY935" s="239"/>
      <c r="BA935" s="239"/>
      <c r="BC935" s="236"/>
    </row>
    <row r="936" spans="41:55" x14ac:dyDescent="0.25">
      <c r="AO936" s="235"/>
      <c r="AR936" s="239"/>
      <c r="AT936" s="239"/>
      <c r="AV936" s="236"/>
      <c r="AY936" s="239"/>
      <c r="BA936" s="239"/>
      <c r="BC936" s="236"/>
    </row>
    <row r="937" spans="41:55" x14ac:dyDescent="0.25">
      <c r="AO937" s="235"/>
      <c r="AR937" s="239"/>
      <c r="AT937" s="239"/>
      <c r="AV937" s="236"/>
      <c r="AY937" s="239"/>
      <c r="BA937" s="239"/>
      <c r="BC937" s="236"/>
    </row>
    <row r="938" spans="41:55" x14ac:dyDescent="0.25">
      <c r="AO938" s="235"/>
      <c r="AR938" s="239"/>
      <c r="AT938" s="239"/>
      <c r="AV938" s="236"/>
      <c r="AY938" s="239"/>
      <c r="BA938" s="239"/>
      <c r="BC938" s="236"/>
    </row>
    <row r="939" spans="41:55" x14ac:dyDescent="0.25">
      <c r="AO939" s="235"/>
      <c r="AR939" s="239"/>
      <c r="AT939" s="239"/>
      <c r="AV939" s="236"/>
      <c r="AY939" s="239"/>
      <c r="BA939" s="239"/>
      <c r="BC939" s="236"/>
    </row>
    <row r="940" spans="41:55" x14ac:dyDescent="0.25">
      <c r="AO940" s="235"/>
      <c r="AR940" s="239"/>
      <c r="AT940" s="239"/>
      <c r="AV940" s="236"/>
      <c r="AY940" s="239"/>
      <c r="BA940" s="239"/>
      <c r="BC940" s="236"/>
    </row>
    <row r="941" spans="41:55" x14ac:dyDescent="0.25">
      <c r="AO941" s="235"/>
      <c r="AR941" s="239"/>
      <c r="AT941" s="239"/>
      <c r="AV941" s="236"/>
      <c r="AY941" s="239"/>
      <c r="BA941" s="239"/>
      <c r="BC941" s="236"/>
    </row>
    <row r="942" spans="41:55" x14ac:dyDescent="0.25">
      <c r="AO942" s="235"/>
      <c r="AR942" s="239"/>
      <c r="AT942" s="239"/>
      <c r="AV942" s="236"/>
      <c r="AY942" s="239"/>
      <c r="BA942" s="239"/>
      <c r="BC942" s="236"/>
    </row>
    <row r="943" spans="41:55" x14ac:dyDescent="0.25">
      <c r="AO943" s="235"/>
      <c r="AR943" s="239"/>
      <c r="AT943" s="239"/>
      <c r="AV943" s="236"/>
      <c r="AY943" s="239"/>
      <c r="BA943" s="239"/>
      <c r="BC943" s="236"/>
    </row>
    <row r="944" spans="41:55" x14ac:dyDescent="0.25">
      <c r="AO944" s="235"/>
      <c r="AR944" s="239"/>
      <c r="AT944" s="239"/>
      <c r="AV944" s="236"/>
      <c r="AY944" s="239"/>
      <c r="BA944" s="239"/>
      <c r="BC944" s="236"/>
    </row>
    <row r="945" spans="41:55" x14ac:dyDescent="0.25">
      <c r="AO945" s="235"/>
      <c r="AR945" s="239"/>
      <c r="AT945" s="239"/>
      <c r="AV945" s="236"/>
      <c r="AY945" s="239"/>
      <c r="BA945" s="239"/>
      <c r="BC945" s="236"/>
    </row>
    <row r="946" spans="41:55" x14ac:dyDescent="0.25">
      <c r="AO946" s="235"/>
      <c r="AR946" s="239"/>
      <c r="AT946" s="239"/>
      <c r="AV946" s="236"/>
      <c r="AY946" s="239"/>
      <c r="BA946" s="239"/>
      <c r="BC946" s="236"/>
    </row>
    <row r="947" spans="41:55" x14ac:dyDescent="0.25">
      <c r="AO947" s="235"/>
      <c r="AR947" s="239"/>
      <c r="AT947" s="239"/>
      <c r="AV947" s="236"/>
      <c r="AY947" s="239"/>
      <c r="BA947" s="239"/>
      <c r="BC947" s="236"/>
    </row>
    <row r="948" spans="41:55" x14ac:dyDescent="0.25">
      <c r="AO948" s="235"/>
      <c r="AR948" s="239"/>
      <c r="AT948" s="239"/>
      <c r="AV948" s="236"/>
      <c r="AY948" s="239"/>
      <c r="BA948" s="239"/>
      <c r="BC948" s="236"/>
    </row>
    <row r="949" spans="41:55" x14ac:dyDescent="0.25">
      <c r="AO949" s="235"/>
      <c r="AR949" s="239"/>
      <c r="AT949" s="239"/>
      <c r="AV949" s="236"/>
      <c r="AY949" s="239"/>
      <c r="BA949" s="239"/>
      <c r="BC949" s="236"/>
    </row>
    <row r="950" spans="41:55" x14ac:dyDescent="0.25">
      <c r="AO950" s="235"/>
      <c r="AR950" s="239"/>
      <c r="AT950" s="239"/>
      <c r="AV950" s="236"/>
      <c r="AY950" s="239"/>
      <c r="BA950" s="239"/>
      <c r="BC950" s="236"/>
    </row>
    <row r="951" spans="41:55" x14ac:dyDescent="0.25">
      <c r="AO951" s="235"/>
      <c r="AR951" s="239"/>
      <c r="AT951" s="239"/>
      <c r="AV951" s="236"/>
      <c r="AY951" s="239"/>
      <c r="BA951" s="239"/>
      <c r="BC951" s="236"/>
    </row>
    <row r="952" spans="41:55" x14ac:dyDescent="0.25">
      <c r="AO952" s="235"/>
      <c r="AR952" s="239"/>
      <c r="AT952" s="239"/>
      <c r="AV952" s="236"/>
      <c r="AY952" s="239"/>
      <c r="BA952" s="239"/>
      <c r="BC952" s="236"/>
    </row>
    <row r="953" spans="41:55" x14ac:dyDescent="0.25">
      <c r="AO953" s="235"/>
      <c r="AR953" s="239"/>
      <c r="AT953" s="239"/>
      <c r="AV953" s="236"/>
      <c r="AY953" s="239"/>
      <c r="BA953" s="239"/>
      <c r="BC953" s="236"/>
    </row>
    <row r="954" spans="41:55" x14ac:dyDescent="0.25">
      <c r="AO954" s="235"/>
      <c r="AR954" s="239"/>
      <c r="AT954" s="239"/>
      <c r="AV954" s="236"/>
      <c r="AY954" s="239"/>
      <c r="BA954" s="239"/>
      <c r="BC954" s="236"/>
    </row>
    <row r="955" spans="41:55" x14ac:dyDescent="0.25">
      <c r="AO955" s="235"/>
      <c r="AR955" s="239"/>
      <c r="AT955" s="239"/>
      <c r="AV955" s="236"/>
      <c r="AY955" s="239"/>
      <c r="BA955" s="239"/>
      <c r="BC955" s="236"/>
    </row>
    <row r="956" spans="41:55" x14ac:dyDescent="0.25">
      <c r="AO956" s="235"/>
      <c r="AR956" s="239"/>
      <c r="AT956" s="239"/>
      <c r="AV956" s="236"/>
      <c r="AY956" s="239"/>
      <c r="BA956" s="239"/>
      <c r="BC956" s="236"/>
    </row>
    <row r="957" spans="41:55" x14ac:dyDescent="0.25">
      <c r="AO957" s="235"/>
      <c r="AR957" s="239"/>
      <c r="AT957" s="239"/>
      <c r="AV957" s="236"/>
      <c r="AY957" s="239"/>
      <c r="BA957" s="239"/>
      <c r="BC957" s="236"/>
    </row>
    <row r="958" spans="41:55" x14ac:dyDescent="0.25">
      <c r="AO958" s="235"/>
      <c r="AR958" s="239"/>
      <c r="AT958" s="239"/>
      <c r="AV958" s="236"/>
      <c r="AY958" s="239"/>
      <c r="BA958" s="239"/>
      <c r="BC958" s="236"/>
    </row>
    <row r="959" spans="41:55" x14ac:dyDescent="0.25">
      <c r="AO959" s="235"/>
      <c r="AR959" s="239"/>
      <c r="AT959" s="239"/>
      <c r="AV959" s="236"/>
      <c r="AY959" s="239"/>
      <c r="BA959" s="239"/>
      <c r="BC959" s="236"/>
    </row>
    <row r="960" spans="41:55" x14ac:dyDescent="0.25">
      <c r="AO960" s="235"/>
      <c r="AR960" s="239"/>
      <c r="AT960" s="239"/>
      <c r="AV960" s="236"/>
      <c r="AY960" s="239"/>
      <c r="BA960" s="239"/>
      <c r="BC960" s="236"/>
    </row>
    <row r="961" spans="41:55" x14ac:dyDescent="0.25">
      <c r="AO961" s="235"/>
      <c r="AR961" s="239"/>
      <c r="AT961" s="239"/>
      <c r="AV961" s="236"/>
      <c r="AY961" s="239"/>
      <c r="BA961" s="239"/>
      <c r="BC961" s="236"/>
    </row>
    <row r="962" spans="41:55" x14ac:dyDescent="0.25">
      <c r="AO962" s="235"/>
      <c r="AR962" s="239"/>
      <c r="AT962" s="239"/>
      <c r="AV962" s="236"/>
      <c r="AY962" s="239"/>
      <c r="BA962" s="239"/>
      <c r="BC962" s="236"/>
    </row>
    <row r="963" spans="41:55" x14ac:dyDescent="0.25">
      <c r="AO963" s="235"/>
      <c r="AR963" s="239"/>
      <c r="AT963" s="239"/>
      <c r="AV963" s="236"/>
      <c r="AY963" s="239"/>
      <c r="BA963" s="239"/>
      <c r="BC963" s="236"/>
    </row>
    <row r="964" spans="41:55" x14ac:dyDescent="0.25">
      <c r="AO964" s="235"/>
      <c r="AR964" s="239"/>
      <c r="AT964" s="239"/>
      <c r="AV964" s="236"/>
      <c r="AY964" s="239"/>
      <c r="BA964" s="239"/>
      <c r="BC964" s="236"/>
    </row>
    <row r="965" spans="41:55" x14ac:dyDescent="0.25">
      <c r="AO965" s="235"/>
      <c r="AR965" s="239"/>
      <c r="AT965" s="239"/>
      <c r="AV965" s="236"/>
      <c r="AY965" s="239"/>
      <c r="BA965" s="239"/>
      <c r="BC965" s="236"/>
    </row>
    <row r="966" spans="41:55" x14ac:dyDescent="0.25">
      <c r="AO966" s="235"/>
      <c r="AR966" s="239"/>
      <c r="AT966" s="239"/>
      <c r="AV966" s="236"/>
      <c r="AY966" s="239"/>
      <c r="BA966" s="239"/>
      <c r="BC966" s="236"/>
    </row>
    <row r="967" spans="41:55" x14ac:dyDescent="0.25">
      <c r="AO967" s="235"/>
      <c r="AR967" s="239"/>
      <c r="AT967" s="239"/>
      <c r="AV967" s="236"/>
      <c r="AY967" s="239"/>
      <c r="BA967" s="239"/>
      <c r="BC967" s="236"/>
    </row>
    <row r="968" spans="41:55" x14ac:dyDescent="0.25">
      <c r="AO968" s="235"/>
      <c r="AR968" s="239"/>
      <c r="AT968" s="239"/>
      <c r="AV968" s="236"/>
      <c r="AY968" s="239"/>
      <c r="BA968" s="239"/>
      <c r="BC968" s="236"/>
    </row>
    <row r="969" spans="41:55" x14ac:dyDescent="0.25">
      <c r="AO969" s="235"/>
      <c r="AR969" s="239"/>
      <c r="AT969" s="239"/>
      <c r="AV969" s="236"/>
      <c r="AY969" s="239"/>
      <c r="BA969" s="239"/>
      <c r="BC969" s="236"/>
    </row>
    <row r="970" spans="41:55" x14ac:dyDescent="0.25">
      <c r="AO970" s="235"/>
      <c r="AR970" s="239"/>
      <c r="AT970" s="239"/>
      <c r="AV970" s="236"/>
      <c r="AY970" s="239"/>
      <c r="BA970" s="239"/>
      <c r="BC970" s="236"/>
    </row>
    <row r="971" spans="41:55" x14ac:dyDescent="0.25">
      <c r="AO971" s="235"/>
      <c r="AR971" s="239"/>
      <c r="AT971" s="239"/>
      <c r="AV971" s="236"/>
      <c r="AY971" s="239"/>
      <c r="BA971" s="239"/>
      <c r="BC971" s="236"/>
    </row>
    <row r="972" spans="41:55" x14ac:dyDescent="0.25">
      <c r="AO972" s="235"/>
      <c r="AR972" s="239"/>
      <c r="AT972" s="239"/>
      <c r="AV972" s="236"/>
      <c r="AY972" s="239"/>
      <c r="BA972" s="239"/>
      <c r="BC972" s="236"/>
    </row>
    <row r="973" spans="41:55" x14ac:dyDescent="0.25">
      <c r="AO973" s="235"/>
      <c r="AR973" s="239"/>
      <c r="AT973" s="239"/>
      <c r="AV973" s="236"/>
      <c r="AY973" s="239"/>
      <c r="BA973" s="239"/>
      <c r="BC973" s="236"/>
    </row>
    <row r="974" spans="41:55" x14ac:dyDescent="0.25">
      <c r="AO974" s="235"/>
      <c r="AR974" s="239"/>
      <c r="AT974" s="239"/>
      <c r="AV974" s="236"/>
      <c r="AY974" s="239"/>
      <c r="BA974" s="239"/>
      <c r="BC974" s="236"/>
    </row>
    <row r="975" spans="41:55" x14ac:dyDescent="0.25">
      <c r="AO975" s="235"/>
      <c r="AR975" s="239"/>
      <c r="AT975" s="239"/>
      <c r="AV975" s="236"/>
      <c r="AY975" s="239"/>
      <c r="BA975" s="239"/>
      <c r="BC975" s="236"/>
    </row>
    <row r="976" spans="41:55" x14ac:dyDescent="0.25">
      <c r="AO976" s="235"/>
      <c r="AR976" s="239"/>
      <c r="AT976" s="239"/>
      <c r="AV976" s="236"/>
      <c r="AY976" s="239"/>
      <c r="BA976" s="239"/>
      <c r="BC976" s="236"/>
    </row>
    <row r="977" spans="41:55" x14ac:dyDescent="0.25">
      <c r="AO977" s="235"/>
      <c r="AR977" s="239"/>
      <c r="AT977" s="239"/>
      <c r="AV977" s="236"/>
      <c r="AY977" s="239"/>
      <c r="BA977" s="239"/>
      <c r="BC977" s="236"/>
    </row>
    <row r="978" spans="41:55" x14ac:dyDescent="0.25">
      <c r="AO978" s="235"/>
      <c r="AR978" s="239"/>
      <c r="AT978" s="239"/>
      <c r="AV978" s="236"/>
      <c r="AY978" s="239"/>
      <c r="BA978" s="239"/>
      <c r="BC978" s="236"/>
    </row>
    <row r="979" spans="41:55" x14ac:dyDescent="0.25">
      <c r="AO979" s="235"/>
      <c r="AR979" s="239"/>
      <c r="AT979" s="239"/>
      <c r="AV979" s="236"/>
      <c r="AY979" s="239"/>
      <c r="BA979" s="239"/>
      <c r="BC979" s="236"/>
    </row>
    <row r="980" spans="41:55" x14ac:dyDescent="0.25">
      <c r="AO980" s="235"/>
      <c r="AR980" s="239"/>
      <c r="AT980" s="239"/>
      <c r="AV980" s="236"/>
      <c r="AY980" s="239"/>
      <c r="BA980" s="239"/>
      <c r="BC980" s="236"/>
    </row>
    <row r="981" spans="41:55" x14ac:dyDescent="0.25">
      <c r="AO981" s="235"/>
      <c r="AR981" s="239"/>
      <c r="AT981" s="239"/>
      <c r="AV981" s="236"/>
      <c r="AY981" s="239"/>
      <c r="BA981" s="239"/>
      <c r="BC981" s="236"/>
    </row>
    <row r="982" spans="41:55" x14ac:dyDescent="0.25">
      <c r="AO982" s="235"/>
      <c r="AR982" s="239"/>
      <c r="AT982" s="239"/>
      <c r="AV982" s="236"/>
      <c r="AY982" s="239"/>
      <c r="BA982" s="239"/>
      <c r="BC982" s="236"/>
    </row>
    <row r="983" spans="41:55" x14ac:dyDescent="0.25">
      <c r="AO983" s="235"/>
      <c r="AR983" s="239"/>
      <c r="AT983" s="239"/>
      <c r="AV983" s="236"/>
      <c r="AY983" s="239"/>
      <c r="BA983" s="239"/>
      <c r="BC983" s="236"/>
    </row>
    <row r="984" spans="41:55" x14ac:dyDescent="0.25">
      <c r="AO984" s="235"/>
      <c r="AR984" s="239"/>
      <c r="AT984" s="239"/>
      <c r="AV984" s="236"/>
      <c r="AY984" s="239"/>
      <c r="BA984" s="239"/>
      <c r="BC984" s="236"/>
    </row>
    <row r="985" spans="41:55" x14ac:dyDescent="0.25">
      <c r="AO985" s="235"/>
      <c r="AR985" s="239"/>
      <c r="AT985" s="239"/>
      <c r="AV985" s="236"/>
      <c r="AY985" s="239"/>
      <c r="BA985" s="239"/>
      <c r="BC985" s="236"/>
    </row>
    <row r="986" spans="41:55" x14ac:dyDescent="0.25">
      <c r="AO986" s="235"/>
      <c r="AR986" s="239"/>
      <c r="AT986" s="239"/>
      <c r="AV986" s="236"/>
      <c r="AY986" s="239"/>
      <c r="BA986" s="239"/>
      <c r="BC986" s="236"/>
    </row>
    <row r="987" spans="41:55" x14ac:dyDescent="0.25">
      <c r="AO987" s="235"/>
      <c r="AR987" s="239"/>
      <c r="AT987" s="239"/>
      <c r="AV987" s="236"/>
      <c r="AY987" s="239"/>
      <c r="BA987" s="239"/>
      <c r="BC987" s="236"/>
    </row>
    <row r="988" spans="41:55" x14ac:dyDescent="0.25">
      <c r="AO988" s="235"/>
      <c r="AR988" s="239"/>
      <c r="AT988" s="239"/>
      <c r="AV988" s="236"/>
      <c r="AY988" s="239"/>
      <c r="BA988" s="239"/>
      <c r="BC988" s="236"/>
    </row>
    <row r="989" spans="41:55" x14ac:dyDescent="0.25">
      <c r="AO989" s="235"/>
      <c r="AR989" s="239"/>
      <c r="AT989" s="239"/>
      <c r="AV989" s="236"/>
      <c r="AY989" s="239"/>
      <c r="BA989" s="239"/>
      <c r="BC989" s="236"/>
    </row>
    <row r="990" spans="41:55" x14ac:dyDescent="0.25">
      <c r="AO990" s="235"/>
      <c r="AR990" s="239"/>
      <c r="AT990" s="239"/>
      <c r="AV990" s="236"/>
      <c r="AY990" s="239"/>
      <c r="BA990" s="239"/>
      <c r="BC990" s="236"/>
    </row>
    <row r="991" spans="41:55" x14ac:dyDescent="0.25">
      <c r="AO991" s="235"/>
      <c r="AR991" s="239"/>
      <c r="AT991" s="239"/>
      <c r="AV991" s="236"/>
      <c r="AY991" s="239"/>
      <c r="BA991" s="239"/>
      <c r="BC991" s="236"/>
    </row>
    <row r="992" spans="41:55" x14ac:dyDescent="0.25">
      <c r="AO992" s="235"/>
      <c r="AR992" s="239"/>
      <c r="AT992" s="239"/>
      <c r="AV992" s="236"/>
      <c r="AY992" s="239"/>
      <c r="BA992" s="239"/>
      <c r="BC992" s="236"/>
    </row>
    <row r="993" spans="41:55" x14ac:dyDescent="0.25">
      <c r="AO993" s="235"/>
      <c r="AR993" s="239"/>
      <c r="AT993" s="239"/>
      <c r="AV993" s="236"/>
      <c r="AY993" s="239"/>
      <c r="BA993" s="239"/>
      <c r="BC993" s="236"/>
    </row>
    <row r="994" spans="41:55" x14ac:dyDescent="0.25">
      <c r="AO994" s="235"/>
      <c r="AR994" s="239"/>
      <c r="AT994" s="239"/>
      <c r="AV994" s="236"/>
      <c r="AY994" s="239"/>
      <c r="BA994" s="239"/>
      <c r="BC994" s="236"/>
    </row>
    <row r="995" spans="41:55" x14ac:dyDescent="0.25">
      <c r="AO995" s="235"/>
      <c r="AR995" s="239"/>
      <c r="AT995" s="239"/>
      <c r="AV995" s="236"/>
      <c r="AY995" s="239"/>
      <c r="BA995" s="239"/>
      <c r="BC995" s="236"/>
    </row>
    <row r="996" spans="41:55" x14ac:dyDescent="0.25">
      <c r="AO996" s="235"/>
      <c r="AR996" s="239"/>
      <c r="AT996" s="239"/>
      <c r="AV996" s="236"/>
      <c r="AY996" s="239"/>
      <c r="BA996" s="239"/>
      <c r="BC996" s="236"/>
    </row>
    <row r="997" spans="41:55" x14ac:dyDescent="0.25">
      <c r="AO997" s="235"/>
      <c r="AR997" s="239"/>
      <c r="AT997" s="239"/>
      <c r="AV997" s="236"/>
      <c r="AY997" s="239"/>
      <c r="BA997" s="239"/>
      <c r="BC997" s="236"/>
    </row>
    <row r="998" spans="41:55" x14ac:dyDescent="0.25">
      <c r="AO998" s="235"/>
      <c r="AR998" s="239"/>
      <c r="AT998" s="239"/>
      <c r="AV998" s="236"/>
      <c r="AY998" s="239"/>
      <c r="BA998" s="239"/>
      <c r="BC998" s="236"/>
    </row>
    <row r="999" spans="41:55" x14ac:dyDescent="0.25">
      <c r="AO999" s="235"/>
      <c r="AR999" s="239"/>
      <c r="AT999" s="239"/>
      <c r="AV999" s="236"/>
      <c r="AY999" s="239"/>
      <c r="BA999" s="239"/>
      <c r="BC999" s="236"/>
    </row>
    <row r="1000" spans="41:55" x14ac:dyDescent="0.25">
      <c r="AO1000" s="235"/>
      <c r="AR1000" s="239"/>
      <c r="AT1000" s="239"/>
      <c r="AV1000" s="236"/>
      <c r="AY1000" s="239"/>
      <c r="BA1000" s="239"/>
      <c r="BC1000" s="236"/>
    </row>
  </sheetData>
  <autoFilter ref="A5:BC5" xr:uid="{00000000-0009-0000-0000-000002000000}"/>
  <mergeCells count="12">
    <mergeCell ref="AK4:AM4"/>
    <mergeCell ref="E1:H1"/>
    <mergeCell ref="J1:S1"/>
    <mergeCell ref="V1:AC1"/>
    <mergeCell ref="AP1:BC1"/>
    <mergeCell ref="AP2:AV2"/>
    <mergeCell ref="AW2:BC2"/>
    <mergeCell ref="L4:N4"/>
    <mergeCell ref="Q4:S4"/>
    <mergeCell ref="V4:X4"/>
    <mergeCell ref="AA4:AC4"/>
    <mergeCell ref="AF4:AH4"/>
  </mergeCells>
  <conditionalFormatting sqref="L6:M32">
    <cfRule type="cellIs" dxfId="18" priority="281" operator="equal">
      <formula>0</formula>
    </cfRule>
  </conditionalFormatting>
  <conditionalFormatting sqref="J6:J31">
    <cfRule type="dataBar" priority="2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{F70E7A10-7BEC-41EA-AF5C-F4DF4E5985B8}</x14:id>
        </ext>
      </extLst>
    </cfRule>
  </conditionalFormatting>
  <conditionalFormatting sqref="N6:N32">
    <cfRule type="cellIs" dxfId="17" priority="280" stopIfTrue="1" operator="equal">
      <formula>0</formula>
    </cfRule>
  </conditionalFormatting>
  <conditionalFormatting sqref="V6:W32">
    <cfRule type="cellIs" dxfId="16" priority="279" operator="equal">
      <formula>0</formula>
    </cfRule>
  </conditionalFormatting>
  <conditionalFormatting sqref="X6:X32">
    <cfRule type="cellIs" dxfId="15" priority="278" stopIfTrue="1" operator="equal">
      <formula>0</formula>
    </cfRule>
  </conditionalFormatting>
  <conditionalFormatting sqref="AB6:AB32">
    <cfRule type="cellIs" dxfId="14" priority="277" operator="equal">
      <formula>0</formula>
    </cfRule>
  </conditionalFormatting>
  <conditionalFormatting sqref="AC6:AC32">
    <cfRule type="cellIs" dxfId="13" priority="276" stopIfTrue="1" operator="equal">
      <formula>0</formula>
    </cfRule>
  </conditionalFormatting>
  <conditionalFormatting sqref="R6:R32">
    <cfRule type="cellIs" dxfId="12" priority="275" operator="equal">
      <formula>0</formula>
    </cfRule>
  </conditionalFormatting>
  <conditionalFormatting sqref="Q6:Q32">
    <cfRule type="cellIs" dxfId="11" priority="274" operator="equal">
      <formula>0</formula>
    </cfRule>
  </conditionalFormatting>
  <conditionalFormatting sqref="S6:S32">
    <cfRule type="cellIs" dxfId="10" priority="273" stopIfTrue="1" operator="equal">
      <formula>0</formula>
    </cfRule>
  </conditionalFormatting>
  <conditionalFormatting sqref="AA6:AA32">
    <cfRule type="cellIs" dxfId="9" priority="272" operator="equal">
      <formula>0</formula>
    </cfRule>
  </conditionalFormatting>
  <conditionalFormatting sqref="AG6:AG32">
    <cfRule type="cellIs" dxfId="8" priority="270" operator="equal">
      <formula>0</formula>
    </cfRule>
  </conditionalFormatting>
  <conditionalFormatting sqref="AL6:AL32">
    <cfRule type="cellIs" dxfId="7" priority="269" operator="equal">
      <formula>0</formula>
    </cfRule>
  </conditionalFormatting>
  <conditionalFormatting sqref="AH6:AH32">
    <cfRule type="cellIs" dxfId="6" priority="267" stopIfTrue="1" operator="equal">
      <formula>0</formula>
    </cfRule>
  </conditionalFormatting>
  <conditionalFormatting sqref="AM6:AM32">
    <cfRule type="cellIs" dxfId="5" priority="265" stopIfTrue="1" operator="equal">
      <formula>0</formula>
    </cfRule>
  </conditionalFormatting>
  <conditionalFormatting sqref="AO6:AO32">
    <cfRule type="cellIs" dxfId="4" priority="263" operator="lessThanOrEqual">
      <formula>0.01</formula>
    </cfRule>
    <cfRule type="colorScale" priority="264">
      <colorScale>
        <cfvo type="num" val="0.01"/>
        <cfvo type="percentile" val="0.1"/>
        <cfvo type="num" val="0.2"/>
        <color rgb="FF92D050"/>
        <color rgb="FFFFEB84"/>
        <color theme="5"/>
      </colorScale>
    </cfRule>
  </conditionalFormatting>
  <conditionalFormatting sqref="B6:G32">
    <cfRule type="expression" dxfId="3" priority="2">
      <formula>IF($A6=1,TRUE,FALSE)</formula>
    </cfRule>
  </conditionalFormatting>
  <conditionalFormatting sqref="N6:N32">
    <cfRule type="colorScale" priority="289">
      <colorScale>
        <cfvo type="min"/>
        <cfvo type="max"/>
        <color theme="7" tint="0.39997558519241921"/>
        <color theme="5"/>
      </colorScale>
    </cfRule>
  </conditionalFormatting>
  <conditionalFormatting sqref="X6:X32">
    <cfRule type="colorScale" priority="290">
      <colorScale>
        <cfvo type="min"/>
        <cfvo type="max"/>
        <color theme="7" tint="0.39997558519241921"/>
        <color theme="5"/>
      </colorScale>
    </cfRule>
  </conditionalFormatting>
  <conditionalFormatting sqref="AC6:AC32">
    <cfRule type="colorScale" priority="291">
      <colorScale>
        <cfvo type="min"/>
        <cfvo type="max"/>
        <color theme="7" tint="0.39997558519241921"/>
        <color theme="5"/>
      </colorScale>
    </cfRule>
  </conditionalFormatting>
  <conditionalFormatting sqref="S6:S32">
    <cfRule type="colorScale" priority="292">
      <colorScale>
        <cfvo type="min"/>
        <cfvo type="max"/>
        <color theme="7" tint="0.39997558519241921"/>
        <color theme="5"/>
      </colorScale>
    </cfRule>
  </conditionalFormatting>
  <conditionalFormatting sqref="AH6:AH32">
    <cfRule type="colorScale" priority="293">
      <colorScale>
        <cfvo type="min"/>
        <cfvo type="max"/>
        <color theme="7" tint="0.39997558519241921"/>
        <color theme="5"/>
      </colorScale>
    </cfRule>
  </conditionalFormatting>
  <conditionalFormatting sqref="AM6:AM32">
    <cfRule type="colorScale" priority="294">
      <colorScale>
        <cfvo type="min"/>
        <cfvo type="max"/>
        <color theme="7" tint="0.39997558519241921"/>
        <color theme="5"/>
      </colorScale>
    </cfRule>
  </conditionalFormatting>
  <conditionalFormatting sqref="H6:H32">
    <cfRule type="expression" dxfId="0" priority="1">
      <formula>IF($A6=1,TRUE,FALSE)</formula>
    </cfRule>
  </conditionalFormatting>
  <hyperlinks>
    <hyperlink ref="E1" r:id="rId1" display="Concept de mise en œuvre extension RegBL" xr:uid="{00000000-0004-0000-0200-000000000000}"/>
    <hyperlink ref="J1" r:id="rId2" display="Voir les instructions" xr:uid="{00000000-0004-0000-0200-000001000000}"/>
    <hyperlink ref="J1:L1" r:id="rId3" display="Instructions" xr:uid="{00000000-0004-0000-0200-000002000000}"/>
  </hyperlinks>
  <pageMargins left="0.7" right="0.7" top="0.75" bottom="0.75" header="0.3" footer="0.3"/>
  <pageSetup paperSize="9" orientation="portrait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0E7A10-7BEC-41EA-AF5C-F4DF4E5985B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J6:J31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</sheetPr>
  <dimension ref="A1:T5"/>
  <sheetViews>
    <sheetView workbookViewId="0">
      <pane ySplit="5" topLeftCell="A6" activePane="bottomLeft" state="frozen"/>
      <selection pane="bottomLeft"/>
    </sheetView>
  </sheetViews>
  <sheetFormatPr baseColWidth="10" defaultColWidth="11.5" defaultRowHeight="15" x14ac:dyDescent="0.25"/>
  <cols>
    <col min="1" max="1" width="4.625" style="143" customWidth="1"/>
    <col min="2" max="2" width="8.125" style="143" customWidth="1"/>
    <col min="3" max="3" width="16.375" style="143" customWidth="1"/>
    <col min="4" max="4" width="9.375" style="143" customWidth="1"/>
    <col min="5" max="5" width="6.625" style="143" bestFit="1" customWidth="1"/>
    <col min="6" max="6" width="7.5" style="143" bestFit="1" customWidth="1"/>
    <col min="7" max="7" width="8.25" style="143" bestFit="1" customWidth="1"/>
    <col min="8" max="8" width="8.25" style="143" customWidth="1"/>
    <col min="9" max="9" width="9.625" style="143" bestFit="1" customWidth="1"/>
    <col min="10" max="10" width="8.5" style="143" bestFit="1" customWidth="1"/>
    <col min="11" max="11" width="25.625" style="143" bestFit="1" customWidth="1"/>
    <col min="12" max="12" width="8" style="143" bestFit="1" customWidth="1"/>
    <col min="13" max="14" width="6.625" style="143" bestFit="1" customWidth="1"/>
    <col min="15" max="15" width="23.125" style="143" bestFit="1" customWidth="1"/>
    <col min="16" max="16" width="36.875" style="143" bestFit="1" customWidth="1"/>
    <col min="17" max="17" width="8.625" style="143" bestFit="1" customWidth="1"/>
    <col min="18" max="18" width="11.875" style="143" bestFit="1" customWidth="1"/>
    <col min="19" max="19" width="6.625" style="143" bestFit="1" customWidth="1"/>
    <col min="20" max="20" width="14.125" style="143" bestFit="1" customWidth="1"/>
    <col min="21" max="16384" width="11.5" style="143"/>
  </cols>
  <sheetData>
    <row r="1" spans="1:20" s="163" customFormat="1" x14ac:dyDescent="0.25">
      <c r="A1" s="162" t="s">
        <v>5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2" spans="1:20" x14ac:dyDescent="0.25">
      <c r="A2" s="27"/>
    </row>
    <row r="3" spans="1:20" x14ac:dyDescent="0.25">
      <c r="A3" s="164" t="s">
        <v>3835</v>
      </c>
    </row>
    <row r="5" spans="1:20" s="29" customFormat="1" x14ac:dyDescent="0.25">
      <c r="A5" s="165" t="s">
        <v>23</v>
      </c>
      <c r="B5" s="165" t="s">
        <v>26</v>
      </c>
      <c r="C5" s="165" t="s">
        <v>28</v>
      </c>
      <c r="D5" s="165" t="s">
        <v>30</v>
      </c>
      <c r="E5" s="165" t="s">
        <v>32</v>
      </c>
      <c r="F5" s="165" t="s">
        <v>34</v>
      </c>
      <c r="G5" s="165" t="s">
        <v>36</v>
      </c>
      <c r="H5" s="165" t="s">
        <v>38</v>
      </c>
      <c r="I5" s="165" t="s">
        <v>40</v>
      </c>
      <c r="J5" s="165" t="s">
        <v>44</v>
      </c>
      <c r="K5" s="165" t="s">
        <v>46</v>
      </c>
      <c r="L5" s="165" t="s">
        <v>48</v>
      </c>
      <c r="M5" s="165" t="s">
        <v>50</v>
      </c>
      <c r="N5" s="165" t="s">
        <v>52</v>
      </c>
      <c r="O5" s="165" t="s">
        <v>54</v>
      </c>
      <c r="P5" s="165" t="s">
        <v>63</v>
      </c>
      <c r="Q5" s="165" t="s">
        <v>71</v>
      </c>
      <c r="R5" s="165" t="s">
        <v>73</v>
      </c>
      <c r="S5" s="165" t="s">
        <v>75</v>
      </c>
      <c r="T5" s="165" t="s">
        <v>77</v>
      </c>
    </row>
  </sheetData>
  <autoFilter ref="A5:T5" xr:uid="{00000000-0009-0000-0000-000003000000}"/>
  <mergeCells count="1">
    <mergeCell ref="G1:K1"/>
  </mergeCells>
  <hyperlinks>
    <hyperlink ref="G1" r:id="rId1" display="Voir les instructions" xr:uid="{00000000-0004-0000-0300-000000000000}"/>
    <hyperlink ref="G1:I1" r:id="rId2" display="Instructions" xr:uid="{00000000-0004-0000-0300-000001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5" tint="0.59999389629810485"/>
  </sheetPr>
  <dimension ref="A1:Q6"/>
  <sheetViews>
    <sheetView workbookViewId="0">
      <pane ySplit="6" topLeftCell="A7" activePane="bottomLeft" state="frozen"/>
      <selection pane="bottomLeft"/>
    </sheetView>
  </sheetViews>
  <sheetFormatPr baseColWidth="10" defaultColWidth="8.125" defaultRowHeight="15" x14ac:dyDescent="0.25"/>
  <cols>
    <col min="1" max="1" width="4.625" style="143" customWidth="1"/>
    <col min="2" max="2" width="8.125" style="143" customWidth="1"/>
    <col min="3" max="3" width="16.375" style="143" customWidth="1"/>
    <col min="4" max="4" width="9.375" style="143" customWidth="1"/>
    <col min="5" max="5" width="26.25" style="143" customWidth="1"/>
    <col min="6" max="6" width="8.25" style="143" bestFit="1" customWidth="1"/>
    <col min="7" max="7" width="8.5" style="143" bestFit="1" customWidth="1"/>
    <col min="8" max="8" width="7.5" style="143" bestFit="1" customWidth="1"/>
    <col min="9" max="9" width="8.25" style="143" bestFit="1" customWidth="1"/>
    <col min="10" max="11" width="11" style="143" bestFit="1" customWidth="1"/>
    <col min="12" max="12" width="8.25" style="143" bestFit="1" customWidth="1"/>
    <col min="13" max="14" width="8.25" style="143" customWidth="1"/>
    <col min="15" max="15" width="5.375" style="143" customWidth="1"/>
    <col min="16" max="16" width="8.5" style="143" customWidth="1"/>
    <col min="17" max="17" width="18.5" style="143" customWidth="1"/>
    <col min="18" max="16384" width="8.125" style="143"/>
  </cols>
  <sheetData>
    <row r="1" spans="1:17" s="167" customFormat="1" x14ac:dyDescent="0.25">
      <c r="A1" s="166" t="s">
        <v>8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3" spans="1:17" x14ac:dyDescent="0.25">
      <c r="A3" s="164" t="s">
        <v>3835</v>
      </c>
    </row>
    <row r="5" spans="1:17" s="165" customFormat="1" x14ac:dyDescent="0.25">
      <c r="A5" s="263" t="s">
        <v>212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168"/>
      <c r="N5" s="168"/>
      <c r="O5" s="265" t="s">
        <v>213</v>
      </c>
      <c r="P5" s="266"/>
      <c r="Q5" s="266"/>
    </row>
    <row r="6" spans="1:17" x14ac:dyDescent="0.25">
      <c r="A6" s="165" t="s">
        <v>23</v>
      </c>
      <c r="B6" s="165" t="s">
        <v>26</v>
      </c>
      <c r="C6" s="165" t="s">
        <v>28</v>
      </c>
      <c r="D6" s="165" t="s">
        <v>30</v>
      </c>
      <c r="E6" s="165" t="s">
        <v>214</v>
      </c>
      <c r="F6" s="165" t="s">
        <v>42</v>
      </c>
      <c r="G6" s="165" t="s">
        <v>38</v>
      </c>
      <c r="H6" s="165" t="s">
        <v>34</v>
      </c>
      <c r="I6" s="165" t="s">
        <v>36</v>
      </c>
      <c r="J6" s="165" t="s">
        <v>65</v>
      </c>
      <c r="K6" s="165" t="s">
        <v>67</v>
      </c>
      <c r="L6" s="165" t="s">
        <v>69</v>
      </c>
      <c r="M6" s="165" t="s">
        <v>73</v>
      </c>
      <c r="N6" s="165" t="s">
        <v>71</v>
      </c>
      <c r="O6" s="169" t="s">
        <v>23</v>
      </c>
      <c r="P6" s="169" t="s">
        <v>26</v>
      </c>
      <c r="Q6" s="169" t="s">
        <v>28</v>
      </c>
    </row>
  </sheetData>
  <autoFilter ref="A6:Q6" xr:uid="{00000000-0009-0000-0000-000004000000}"/>
  <mergeCells count="3">
    <mergeCell ref="A5:L5"/>
    <mergeCell ref="O5:Q5"/>
    <mergeCell ref="G1:K1"/>
  </mergeCells>
  <hyperlinks>
    <hyperlink ref="G1" r:id="rId1" display="Voir les instructions" xr:uid="{00000000-0004-0000-0400-000000000000}"/>
    <hyperlink ref="G1:I1" r:id="rId2" display="Instructions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7" tint="0.59999389629810485"/>
  </sheetPr>
  <dimension ref="A1:Y5"/>
  <sheetViews>
    <sheetView workbookViewId="0">
      <pane ySplit="5" topLeftCell="A6" activePane="bottomLeft" state="frozen"/>
      <selection pane="bottomLeft"/>
    </sheetView>
  </sheetViews>
  <sheetFormatPr baseColWidth="10" defaultColWidth="8.12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17.875" style="29" customWidth="1"/>
    <col min="7" max="7" width="7.625" style="29" bestFit="1" customWidth="1"/>
    <col min="8" max="8" width="6.375" style="29" bestFit="1" customWidth="1"/>
    <col min="9" max="9" width="15.5" style="29" customWidth="1"/>
    <col min="10" max="10" width="6.375" style="29" bestFit="1" customWidth="1"/>
    <col min="11" max="11" width="9.5" style="29" bestFit="1" customWidth="1"/>
    <col min="12" max="12" width="18.625" style="29" customWidth="1"/>
    <col min="13" max="13" width="9.5" style="29" bestFit="1" customWidth="1"/>
    <col min="14" max="14" width="8.125" style="143" bestFit="1" customWidth="1"/>
    <col min="15" max="15" width="8" style="143" bestFit="1" customWidth="1"/>
    <col min="16" max="16" width="7.75" style="29" bestFit="1" customWidth="1"/>
    <col min="17" max="17" width="7" style="29" bestFit="1" customWidth="1"/>
    <col min="18" max="18" width="7.625" style="29" bestFit="1" customWidth="1"/>
    <col min="19" max="19" width="7.875" style="29" bestFit="1" customWidth="1"/>
    <col min="20" max="21" width="11" style="29" bestFit="1" customWidth="1"/>
    <col min="22" max="22" width="7.75" style="29" bestFit="1" customWidth="1"/>
    <col min="23" max="24" width="11" style="29" bestFit="1" customWidth="1"/>
    <col min="25" max="25" width="10.375" style="29" bestFit="1" customWidth="1"/>
    <col min="26" max="16384" width="8.125" style="29"/>
  </cols>
  <sheetData>
    <row r="1" spans="1:25" s="171" customFormat="1" x14ac:dyDescent="0.25">
      <c r="A1" s="170" t="s">
        <v>11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3" spans="1:25" x14ac:dyDescent="0.25">
      <c r="A3" s="172" t="s">
        <v>3835</v>
      </c>
      <c r="G3" s="183" t="s">
        <v>224</v>
      </c>
    </row>
    <row r="4" spans="1:25" x14ac:dyDescent="0.25">
      <c r="K4" s="267" t="s">
        <v>215</v>
      </c>
      <c r="L4" s="267"/>
      <c r="M4" s="267"/>
    </row>
    <row r="5" spans="1:25" s="165" customFormat="1" x14ac:dyDescent="0.25">
      <c r="A5" s="173" t="s">
        <v>23</v>
      </c>
      <c r="B5" s="173" t="s">
        <v>26</v>
      </c>
      <c r="C5" s="173" t="s">
        <v>28</v>
      </c>
      <c r="D5" s="173" t="s">
        <v>30</v>
      </c>
      <c r="E5" s="173" t="s">
        <v>32</v>
      </c>
      <c r="F5" s="173" t="s">
        <v>46</v>
      </c>
      <c r="G5" s="174" t="s">
        <v>48</v>
      </c>
      <c r="H5" s="173" t="s">
        <v>50</v>
      </c>
      <c r="I5" s="173" t="s">
        <v>54</v>
      </c>
      <c r="J5" s="173" t="s">
        <v>56</v>
      </c>
      <c r="K5" s="175" t="s">
        <v>79</v>
      </c>
      <c r="L5" s="175" t="s">
        <v>81</v>
      </c>
      <c r="M5" s="175" t="s">
        <v>83</v>
      </c>
      <c r="N5" s="173" t="s">
        <v>71</v>
      </c>
      <c r="O5" s="173" t="s">
        <v>73</v>
      </c>
      <c r="P5" s="173" t="s">
        <v>42</v>
      </c>
      <c r="Q5" s="173" t="s">
        <v>34</v>
      </c>
      <c r="R5" s="173" t="s">
        <v>36</v>
      </c>
      <c r="S5" s="173" t="s">
        <v>38</v>
      </c>
      <c r="T5" s="173" t="s">
        <v>65</v>
      </c>
      <c r="U5" s="173" t="s">
        <v>67</v>
      </c>
      <c r="V5" s="173" t="s">
        <v>69</v>
      </c>
      <c r="W5" s="173" t="s">
        <v>58</v>
      </c>
      <c r="X5" s="173" t="s">
        <v>60</v>
      </c>
      <c r="Y5" s="165" t="s">
        <v>85</v>
      </c>
    </row>
  </sheetData>
  <autoFilter ref="A5:Y5" xr:uid="{00000000-0009-0000-0000-000005000000}"/>
  <mergeCells count="2">
    <mergeCell ref="K4:M4"/>
    <mergeCell ref="G1:K1"/>
  </mergeCells>
  <hyperlinks>
    <hyperlink ref="G1" r:id="rId1" display="Voir les instructions" xr:uid="{00000000-0004-0000-0500-000000000000}"/>
    <hyperlink ref="G1:I1" r:id="rId2" display="Instructions" xr:uid="{00000000-0004-0000-0500-000001000000}"/>
    <hyperlink ref="G3" r:id="rId3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9" tint="0.59999389629810485"/>
  </sheetPr>
  <dimension ref="A1:X60"/>
  <sheetViews>
    <sheetView workbookViewId="0">
      <pane ySplit="5" topLeftCell="A6" activePane="bottomLeft" state="frozen"/>
      <selection pane="bottomLeft"/>
    </sheetView>
  </sheetViews>
  <sheetFormatPr baseColWidth="10" defaultColWidth="10.5" defaultRowHeight="15" x14ac:dyDescent="0.25"/>
  <cols>
    <col min="1" max="1" width="4.625" style="29" customWidth="1"/>
    <col min="2" max="2" width="8.125" style="29" customWidth="1"/>
    <col min="3" max="3" width="16.375" style="29" customWidth="1"/>
    <col min="4" max="4" width="9.375" style="29" customWidth="1"/>
    <col min="5" max="5" width="6.625" style="29" bestFit="1" customWidth="1"/>
    <col min="6" max="6" width="7" style="29" bestFit="1" customWidth="1"/>
    <col min="7" max="8" width="10.875" style="29" bestFit="1" customWidth="1"/>
    <col min="9" max="9" width="7.75" style="29" bestFit="1" customWidth="1"/>
    <col min="10" max="10" width="8.125" style="29" bestFit="1" customWidth="1"/>
    <col min="11" max="11" width="18.75" style="29" customWidth="1"/>
    <col min="12" max="12" width="7.625" style="179" bestFit="1" customWidth="1"/>
    <col min="13" max="13" width="6.375" style="29" bestFit="1" customWidth="1"/>
    <col min="14" max="14" width="15.5" style="29" customWidth="1"/>
    <col min="15" max="15" width="6.625" style="29" bestFit="1" customWidth="1"/>
    <col min="16" max="17" width="11" style="29" bestFit="1" customWidth="1"/>
    <col min="18" max="18" width="19.625" style="29" customWidth="1"/>
    <col min="19" max="19" width="8.875" style="29" bestFit="1" customWidth="1"/>
    <col min="20" max="20" width="13.875" style="29" bestFit="1" customWidth="1"/>
    <col min="21" max="21" width="8.125" style="29" bestFit="1" customWidth="1"/>
    <col min="22" max="22" width="8" style="29" bestFit="1" customWidth="1"/>
    <col min="23" max="23" width="8.125" style="29" bestFit="1" customWidth="1"/>
    <col min="24" max="16384" width="10.5" style="29"/>
  </cols>
  <sheetData>
    <row r="1" spans="1:24" s="177" customFormat="1" x14ac:dyDescent="0.25">
      <c r="A1" s="176" t="s">
        <v>14</v>
      </c>
      <c r="G1" s="262" t="s">
        <v>169</v>
      </c>
      <c r="H1" s="262"/>
      <c r="I1" s="262"/>
      <c r="J1" s="262"/>
      <c r="K1" s="262"/>
      <c r="L1" s="182"/>
      <c r="M1" s="182"/>
      <c r="N1" s="182"/>
      <c r="O1" s="182"/>
      <c r="P1" s="182"/>
    </row>
    <row r="2" spans="1:24" x14ac:dyDescent="0.25">
      <c r="A2" s="178"/>
    </row>
    <row r="3" spans="1:24" x14ac:dyDescent="0.25">
      <c r="A3" s="164" t="s">
        <v>3835</v>
      </c>
    </row>
    <row r="5" spans="1:24" s="165" customFormat="1" x14ac:dyDescent="0.25">
      <c r="A5" s="165" t="s">
        <v>23</v>
      </c>
      <c r="B5" s="165" t="s">
        <v>26</v>
      </c>
      <c r="C5" s="165" t="s">
        <v>28</v>
      </c>
      <c r="D5" s="165" t="s">
        <v>30</v>
      </c>
      <c r="E5" s="165" t="s">
        <v>32</v>
      </c>
      <c r="F5" s="165" t="s">
        <v>34</v>
      </c>
      <c r="G5" s="165" t="s">
        <v>65</v>
      </c>
      <c r="H5" s="165" t="s">
        <v>67</v>
      </c>
      <c r="I5" s="165" t="s">
        <v>69</v>
      </c>
      <c r="J5" s="165" t="s">
        <v>44</v>
      </c>
      <c r="K5" s="165" t="s">
        <v>46</v>
      </c>
      <c r="L5" s="165" t="s">
        <v>48</v>
      </c>
      <c r="M5" s="165" t="s">
        <v>50</v>
      </c>
      <c r="N5" s="165" t="s">
        <v>54</v>
      </c>
      <c r="O5" s="165" t="s">
        <v>56</v>
      </c>
      <c r="P5" s="165" t="s">
        <v>58</v>
      </c>
      <c r="Q5" s="165" t="s">
        <v>60</v>
      </c>
      <c r="R5" s="165" t="s">
        <v>63</v>
      </c>
      <c r="S5" s="165" t="s">
        <v>62</v>
      </c>
      <c r="T5" s="165" t="s">
        <v>217</v>
      </c>
      <c r="U5" s="165" t="s">
        <v>75</v>
      </c>
      <c r="V5" s="165" t="s">
        <v>73</v>
      </c>
      <c r="W5" s="165" t="s">
        <v>71</v>
      </c>
      <c r="X5" s="165" t="s">
        <v>85</v>
      </c>
    </row>
    <row r="6" spans="1:24" x14ac:dyDescent="0.25">
      <c r="A6" s="29" t="s">
        <v>138</v>
      </c>
      <c r="B6" s="29">
        <v>6404</v>
      </c>
      <c r="C6" s="29" t="s">
        <v>186</v>
      </c>
      <c r="D6" s="29">
        <v>191476814</v>
      </c>
      <c r="E6" s="29">
        <v>0</v>
      </c>
      <c r="F6" s="29">
        <v>1060</v>
      </c>
      <c r="G6" s="29">
        <v>2553317</v>
      </c>
      <c r="H6" s="29">
        <v>1199325</v>
      </c>
      <c r="I6" s="29">
        <v>909</v>
      </c>
      <c r="J6" s="29">
        <v>2030265</v>
      </c>
      <c r="K6" s="29" t="s">
        <v>226</v>
      </c>
      <c r="L6" s="179" t="s">
        <v>227</v>
      </c>
      <c r="M6" s="29">
        <v>2017</v>
      </c>
      <c r="N6" s="29" t="s">
        <v>186</v>
      </c>
      <c r="O6" s="29">
        <v>201700</v>
      </c>
      <c r="R6" s="29" t="s">
        <v>228</v>
      </c>
      <c r="S6" s="29">
        <v>150</v>
      </c>
      <c r="U6" s="29">
        <v>0</v>
      </c>
      <c r="V6" s="29" t="s">
        <v>229</v>
      </c>
      <c r="X6" s="29" t="s">
        <v>230</v>
      </c>
    </row>
    <row r="7" spans="1:24" x14ac:dyDescent="0.25">
      <c r="A7" s="29" t="s">
        <v>138</v>
      </c>
      <c r="B7" s="29">
        <v>6404</v>
      </c>
      <c r="C7" s="29" t="s">
        <v>186</v>
      </c>
      <c r="D7" s="29">
        <v>190964750</v>
      </c>
      <c r="E7" s="29">
        <v>0</v>
      </c>
      <c r="F7" s="29">
        <v>1060</v>
      </c>
      <c r="G7" s="29">
        <v>2553422</v>
      </c>
      <c r="H7" s="29">
        <v>1199190</v>
      </c>
      <c r="I7" s="29">
        <v>905</v>
      </c>
      <c r="J7" s="29">
        <v>2030265</v>
      </c>
      <c r="K7" s="29" t="s">
        <v>226</v>
      </c>
      <c r="L7" s="179" t="s">
        <v>227</v>
      </c>
      <c r="M7" s="29">
        <v>2017</v>
      </c>
      <c r="N7" s="29" t="s">
        <v>186</v>
      </c>
      <c r="O7" s="29">
        <v>201700</v>
      </c>
      <c r="R7" s="29" t="s">
        <v>231</v>
      </c>
      <c r="S7" s="29">
        <v>115</v>
      </c>
      <c r="U7" s="29">
        <v>0</v>
      </c>
      <c r="V7" s="29" t="s">
        <v>232</v>
      </c>
      <c r="X7" s="29" t="s">
        <v>230</v>
      </c>
    </row>
    <row r="8" spans="1:24" x14ac:dyDescent="0.25">
      <c r="A8" s="29" t="s">
        <v>138</v>
      </c>
      <c r="B8" s="29">
        <v>6416</v>
      </c>
      <c r="C8" s="29" t="s">
        <v>189</v>
      </c>
      <c r="D8" s="29">
        <v>1461360</v>
      </c>
      <c r="E8" s="29">
        <v>0</v>
      </c>
      <c r="F8" s="29">
        <v>1030</v>
      </c>
      <c r="G8" s="29">
        <v>2554522.5430000001</v>
      </c>
      <c r="H8" s="29">
        <v>1202008.9569999999</v>
      </c>
      <c r="I8" s="29">
        <v>905</v>
      </c>
      <c r="J8" s="29">
        <v>1151227</v>
      </c>
      <c r="K8" s="29" t="s">
        <v>234</v>
      </c>
      <c r="L8" s="179" t="s">
        <v>233</v>
      </c>
      <c r="M8" s="29">
        <v>2014</v>
      </c>
      <c r="N8" s="29" t="s">
        <v>235</v>
      </c>
      <c r="O8" s="29">
        <v>201400</v>
      </c>
      <c r="S8" s="29">
        <v>115</v>
      </c>
      <c r="T8" s="29" t="s">
        <v>236</v>
      </c>
      <c r="U8" s="29">
        <v>0</v>
      </c>
      <c r="V8" s="29" t="s">
        <v>237</v>
      </c>
      <c r="X8" s="29" t="s">
        <v>230</v>
      </c>
    </row>
    <row r="9" spans="1:24" x14ac:dyDescent="0.25">
      <c r="A9" s="29" t="s">
        <v>138</v>
      </c>
      <c r="B9" s="29">
        <v>6416</v>
      </c>
      <c r="C9" s="29" t="s">
        <v>189</v>
      </c>
      <c r="D9" s="29">
        <v>1461359</v>
      </c>
      <c r="E9" s="29">
        <v>2</v>
      </c>
      <c r="F9" s="29">
        <v>1030</v>
      </c>
      <c r="G9" s="29">
        <v>2554522.5430000001</v>
      </c>
      <c r="H9" s="29">
        <v>1202008.9569999999</v>
      </c>
      <c r="I9" s="29">
        <v>905</v>
      </c>
      <c r="J9" s="29">
        <v>1151227</v>
      </c>
      <c r="K9" s="29" t="s">
        <v>234</v>
      </c>
      <c r="L9" s="179" t="s">
        <v>233</v>
      </c>
      <c r="M9" s="29">
        <v>2014</v>
      </c>
      <c r="N9" s="29" t="s">
        <v>235</v>
      </c>
      <c r="O9" s="29">
        <v>201400</v>
      </c>
      <c r="S9" s="29">
        <v>150</v>
      </c>
      <c r="T9" s="29" t="s">
        <v>236</v>
      </c>
      <c r="U9" s="29">
        <v>0</v>
      </c>
      <c r="V9" s="29" t="s">
        <v>237</v>
      </c>
      <c r="X9" s="29" t="s">
        <v>216</v>
      </c>
    </row>
    <row r="10" spans="1:24" x14ac:dyDescent="0.25">
      <c r="A10" s="29" t="s">
        <v>138</v>
      </c>
      <c r="B10" s="29">
        <v>6437</v>
      </c>
      <c r="C10" s="29" t="s">
        <v>199</v>
      </c>
      <c r="D10" s="29">
        <v>504170273</v>
      </c>
      <c r="E10" s="29">
        <v>0</v>
      </c>
      <c r="F10" s="29">
        <v>1060</v>
      </c>
      <c r="G10" s="29">
        <v>2544136.878</v>
      </c>
      <c r="H10" s="29">
        <v>1202620.284</v>
      </c>
      <c r="I10" s="29">
        <v>901</v>
      </c>
      <c r="J10" s="29">
        <v>2476068</v>
      </c>
      <c r="K10" s="29" t="s">
        <v>1811</v>
      </c>
      <c r="L10" s="179" t="s">
        <v>2177</v>
      </c>
      <c r="M10" s="29">
        <v>2318</v>
      </c>
      <c r="N10" s="29" t="s">
        <v>195</v>
      </c>
      <c r="O10" s="29">
        <v>231800</v>
      </c>
      <c r="P10" s="29">
        <v>2544136.5750000002</v>
      </c>
      <c r="Q10" s="29">
        <v>1202620.8700000001</v>
      </c>
      <c r="S10" s="29">
        <v>101</v>
      </c>
      <c r="T10" s="29" t="s">
        <v>1812</v>
      </c>
      <c r="U10" s="29">
        <v>0</v>
      </c>
      <c r="V10" s="29" t="s">
        <v>1813</v>
      </c>
      <c r="X10" s="29" t="s">
        <v>216</v>
      </c>
    </row>
    <row r="11" spans="1:24" x14ac:dyDescent="0.25">
      <c r="A11" s="29" t="s">
        <v>138</v>
      </c>
      <c r="B11" s="29">
        <v>6451</v>
      </c>
      <c r="C11" s="29" t="s">
        <v>200</v>
      </c>
      <c r="D11" s="29">
        <v>1476265</v>
      </c>
      <c r="E11" s="29">
        <v>0</v>
      </c>
      <c r="F11" s="29">
        <v>1080</v>
      </c>
      <c r="G11" s="29">
        <v>2569109</v>
      </c>
      <c r="H11" s="29">
        <v>1209503.51</v>
      </c>
      <c r="I11" s="29">
        <v>904</v>
      </c>
      <c r="J11" s="29">
        <v>1152431</v>
      </c>
      <c r="K11" s="29" t="s">
        <v>238</v>
      </c>
      <c r="M11" s="29">
        <v>2087</v>
      </c>
      <c r="N11" s="29" t="s">
        <v>239</v>
      </c>
      <c r="O11" s="29">
        <v>208700</v>
      </c>
      <c r="R11" s="29" t="s">
        <v>1394</v>
      </c>
      <c r="S11" s="29">
        <v>101</v>
      </c>
      <c r="U11" s="29">
        <v>0</v>
      </c>
      <c r="V11" s="29" t="s">
        <v>244</v>
      </c>
      <c r="X11" s="29" t="s">
        <v>216</v>
      </c>
    </row>
    <row r="12" spans="1:24" x14ac:dyDescent="0.25">
      <c r="A12" s="29" t="s">
        <v>138</v>
      </c>
      <c r="B12" s="29">
        <v>6451</v>
      </c>
      <c r="C12" s="29" t="s">
        <v>200</v>
      </c>
      <c r="D12" s="29">
        <v>190185353</v>
      </c>
      <c r="E12" s="29">
        <v>0</v>
      </c>
      <c r="F12" s="29">
        <v>1060</v>
      </c>
      <c r="G12" s="29">
        <v>2569019</v>
      </c>
      <c r="H12" s="29">
        <v>1208975</v>
      </c>
      <c r="I12" s="29">
        <v>905</v>
      </c>
      <c r="J12" s="29">
        <v>1152431</v>
      </c>
      <c r="K12" s="29" t="s">
        <v>238</v>
      </c>
      <c r="M12" s="29">
        <v>2087</v>
      </c>
      <c r="N12" s="29" t="s">
        <v>239</v>
      </c>
      <c r="O12" s="29">
        <v>208700</v>
      </c>
      <c r="R12" s="29" t="s">
        <v>240</v>
      </c>
      <c r="S12" s="29">
        <v>150</v>
      </c>
      <c r="U12" s="29">
        <v>0</v>
      </c>
      <c r="V12" s="29" t="s">
        <v>241</v>
      </c>
      <c r="X12" s="29" t="s">
        <v>230</v>
      </c>
    </row>
    <row r="13" spans="1:24" x14ac:dyDescent="0.25">
      <c r="A13" s="29" t="s">
        <v>138</v>
      </c>
      <c r="B13" s="29">
        <v>6451</v>
      </c>
      <c r="C13" s="29" t="s">
        <v>200</v>
      </c>
      <c r="D13" s="29">
        <v>190626248</v>
      </c>
      <c r="E13" s="29">
        <v>0</v>
      </c>
      <c r="F13" s="29">
        <v>1060</v>
      </c>
      <c r="G13" s="29">
        <v>2568961.9539999999</v>
      </c>
      <c r="H13" s="29">
        <v>1209228.507</v>
      </c>
      <c r="I13" s="29">
        <v>904</v>
      </c>
      <c r="J13" s="29">
        <v>1152431</v>
      </c>
      <c r="K13" s="29" t="s">
        <v>238</v>
      </c>
      <c r="M13" s="29">
        <v>2087</v>
      </c>
      <c r="N13" s="29" t="s">
        <v>239</v>
      </c>
      <c r="O13" s="29">
        <v>208700</v>
      </c>
      <c r="S13" s="29">
        <v>150</v>
      </c>
      <c r="U13" s="29">
        <v>0</v>
      </c>
      <c r="V13" s="29" t="s">
        <v>243</v>
      </c>
      <c r="X13" s="29" t="s">
        <v>230</v>
      </c>
    </row>
    <row r="14" spans="1:24" x14ac:dyDescent="0.25">
      <c r="A14" s="29" t="s">
        <v>138</v>
      </c>
      <c r="B14" s="29">
        <v>6451</v>
      </c>
      <c r="C14" s="29" t="s">
        <v>200</v>
      </c>
      <c r="D14" s="29">
        <v>190185346</v>
      </c>
      <c r="E14" s="29">
        <v>0</v>
      </c>
      <c r="F14" s="29">
        <v>1060</v>
      </c>
      <c r="G14" s="29">
        <v>2569066</v>
      </c>
      <c r="H14" s="29">
        <v>1208978</v>
      </c>
      <c r="I14" s="29">
        <v>905</v>
      </c>
      <c r="J14" s="29">
        <v>1152431</v>
      </c>
      <c r="K14" s="29" t="s">
        <v>238</v>
      </c>
      <c r="M14" s="29">
        <v>2087</v>
      </c>
      <c r="N14" s="29" t="s">
        <v>239</v>
      </c>
      <c r="O14" s="29">
        <v>208700</v>
      </c>
      <c r="S14" s="29">
        <v>150</v>
      </c>
      <c r="U14" s="29">
        <v>0</v>
      </c>
      <c r="V14" s="29" t="s">
        <v>241</v>
      </c>
      <c r="X14" s="29" t="s">
        <v>230</v>
      </c>
    </row>
    <row r="15" spans="1:24" x14ac:dyDescent="0.25">
      <c r="A15" s="29" t="s">
        <v>138</v>
      </c>
      <c r="B15" s="29">
        <v>6451</v>
      </c>
      <c r="C15" s="29" t="s">
        <v>200</v>
      </c>
      <c r="D15" s="29">
        <v>1476263</v>
      </c>
      <c r="E15" s="29">
        <v>0</v>
      </c>
      <c r="F15" s="29">
        <v>1060</v>
      </c>
      <c r="G15" s="29">
        <v>2568970</v>
      </c>
      <c r="H15" s="29">
        <v>1208828</v>
      </c>
      <c r="I15" s="29">
        <v>905</v>
      </c>
      <c r="J15" s="29">
        <v>1152431</v>
      </c>
      <c r="K15" s="29" t="s">
        <v>238</v>
      </c>
      <c r="M15" s="29">
        <v>2087</v>
      </c>
      <c r="N15" s="29" t="s">
        <v>239</v>
      </c>
      <c r="O15" s="29">
        <v>208700</v>
      </c>
      <c r="S15" s="29">
        <v>115</v>
      </c>
      <c r="U15" s="29">
        <v>0</v>
      </c>
      <c r="V15" s="29" t="s">
        <v>242</v>
      </c>
      <c r="X15" s="29" t="s">
        <v>216</v>
      </c>
    </row>
    <row r="16" spans="1:24" x14ac:dyDescent="0.25">
      <c r="A16" s="29" t="s">
        <v>138</v>
      </c>
      <c r="B16" s="29">
        <v>6452</v>
      </c>
      <c r="C16" s="29" t="s">
        <v>201</v>
      </c>
      <c r="D16" s="29">
        <v>1476607</v>
      </c>
      <c r="E16" s="29">
        <v>0</v>
      </c>
      <c r="F16" s="29">
        <v>1060</v>
      </c>
      <c r="G16" s="29">
        <v>2569227</v>
      </c>
      <c r="H16" s="29">
        <v>1209916</v>
      </c>
      <c r="I16" s="29">
        <v>905</v>
      </c>
      <c r="J16" s="29">
        <v>2127038</v>
      </c>
      <c r="K16" s="29" t="s">
        <v>245</v>
      </c>
      <c r="M16" s="29">
        <v>2088</v>
      </c>
      <c r="N16" s="29" t="s">
        <v>246</v>
      </c>
      <c r="O16" s="29">
        <v>208800</v>
      </c>
      <c r="R16" s="29" t="s">
        <v>247</v>
      </c>
      <c r="S16" s="29">
        <v>115</v>
      </c>
      <c r="U16" s="29">
        <v>0</v>
      </c>
      <c r="V16" s="29" t="s">
        <v>248</v>
      </c>
      <c r="X16" s="29" t="s">
        <v>230</v>
      </c>
    </row>
    <row r="17" spans="1:24" x14ac:dyDescent="0.25">
      <c r="A17" s="29" t="s">
        <v>138</v>
      </c>
      <c r="B17" s="29">
        <v>6452</v>
      </c>
      <c r="C17" s="29" t="s">
        <v>201</v>
      </c>
      <c r="D17" s="29">
        <v>190273948</v>
      </c>
      <c r="E17" s="29">
        <v>0</v>
      </c>
      <c r="F17" s="29">
        <v>1060</v>
      </c>
      <c r="G17" s="29">
        <v>2569276</v>
      </c>
      <c r="H17" s="29">
        <v>1210010</v>
      </c>
      <c r="I17" s="29">
        <v>909</v>
      </c>
      <c r="J17" s="29">
        <v>2127038</v>
      </c>
      <c r="K17" s="29" t="s">
        <v>245</v>
      </c>
      <c r="M17" s="29">
        <v>2088</v>
      </c>
      <c r="N17" s="29" t="s">
        <v>246</v>
      </c>
      <c r="O17" s="29">
        <v>208800</v>
      </c>
      <c r="R17" s="29" t="s">
        <v>249</v>
      </c>
      <c r="S17" s="29">
        <v>150</v>
      </c>
      <c r="U17" s="29">
        <v>0</v>
      </c>
      <c r="V17" s="29" t="s">
        <v>248</v>
      </c>
      <c r="X17" s="29" t="s">
        <v>216</v>
      </c>
    </row>
    <row r="18" spans="1:24" x14ac:dyDescent="0.25">
      <c r="A18" s="29" t="s">
        <v>138</v>
      </c>
      <c r="B18" s="29">
        <v>6452</v>
      </c>
      <c r="C18" s="29" t="s">
        <v>201</v>
      </c>
      <c r="D18" s="29">
        <v>9035843</v>
      </c>
      <c r="E18" s="29">
        <v>0</v>
      </c>
      <c r="F18" s="29">
        <v>1060</v>
      </c>
      <c r="G18" s="29">
        <v>2569588</v>
      </c>
      <c r="H18" s="29">
        <v>1210333</v>
      </c>
      <c r="I18" s="29">
        <v>905</v>
      </c>
      <c r="J18" s="29">
        <v>2127038</v>
      </c>
      <c r="K18" s="29" t="s">
        <v>245</v>
      </c>
      <c r="M18" s="29">
        <v>2088</v>
      </c>
      <c r="N18" s="29" t="s">
        <v>246</v>
      </c>
      <c r="O18" s="29">
        <v>208800</v>
      </c>
      <c r="R18" s="29" t="s">
        <v>250</v>
      </c>
      <c r="S18" s="29">
        <v>115</v>
      </c>
      <c r="U18" s="29">
        <v>0</v>
      </c>
      <c r="V18" s="29" t="s">
        <v>248</v>
      </c>
      <c r="X18" s="29" t="s">
        <v>216</v>
      </c>
    </row>
    <row r="19" spans="1:24" x14ac:dyDescent="0.25">
      <c r="A19" s="29" t="s">
        <v>138</v>
      </c>
      <c r="B19" s="29">
        <v>6452</v>
      </c>
      <c r="C19" s="29" t="s">
        <v>201</v>
      </c>
      <c r="D19" s="29">
        <v>9035841</v>
      </c>
      <c r="E19" s="29">
        <v>0</v>
      </c>
      <c r="F19" s="29">
        <v>1060</v>
      </c>
      <c r="G19" s="29">
        <v>2569216</v>
      </c>
      <c r="H19" s="29">
        <v>1210023</v>
      </c>
      <c r="I19" s="29">
        <v>905</v>
      </c>
      <c r="J19" s="29">
        <v>2127038</v>
      </c>
      <c r="K19" s="29" t="s">
        <v>245</v>
      </c>
      <c r="M19" s="29">
        <v>2088</v>
      </c>
      <c r="N19" s="29" t="s">
        <v>246</v>
      </c>
      <c r="O19" s="29">
        <v>208800</v>
      </c>
      <c r="R19" s="29" t="s">
        <v>251</v>
      </c>
      <c r="S19" s="29">
        <v>115</v>
      </c>
      <c r="U19" s="29">
        <v>0</v>
      </c>
      <c r="V19" s="29" t="s">
        <v>248</v>
      </c>
      <c r="X19" s="29" t="s">
        <v>216</v>
      </c>
    </row>
    <row r="20" spans="1:24" x14ac:dyDescent="0.25">
      <c r="A20" s="29" t="s">
        <v>138</v>
      </c>
      <c r="B20" s="29">
        <v>6454</v>
      </c>
      <c r="C20" s="29" t="s">
        <v>203</v>
      </c>
      <c r="D20" s="29">
        <v>1476975</v>
      </c>
      <c r="E20" s="29">
        <v>0</v>
      </c>
      <c r="F20" s="29">
        <v>1030</v>
      </c>
      <c r="G20" s="29">
        <v>2564832.2489999998</v>
      </c>
      <c r="H20" s="29">
        <v>1206882.8600000001</v>
      </c>
      <c r="I20" s="29">
        <v>905</v>
      </c>
      <c r="J20" s="29">
        <v>1152551</v>
      </c>
      <c r="K20" s="29" t="s">
        <v>252</v>
      </c>
      <c r="L20" s="179" t="s">
        <v>253</v>
      </c>
      <c r="M20" s="29">
        <v>2068</v>
      </c>
      <c r="N20" s="29" t="s">
        <v>254</v>
      </c>
      <c r="O20" s="29">
        <v>206800</v>
      </c>
      <c r="S20" s="29">
        <v>150</v>
      </c>
      <c r="T20" s="29" t="s">
        <v>255</v>
      </c>
      <c r="U20" s="29">
        <v>0</v>
      </c>
      <c r="V20" s="29" t="s">
        <v>256</v>
      </c>
      <c r="X20" s="29" t="s">
        <v>230</v>
      </c>
    </row>
    <row r="21" spans="1:24" x14ac:dyDescent="0.25">
      <c r="A21" s="29" t="s">
        <v>138</v>
      </c>
      <c r="B21" s="29">
        <v>6454</v>
      </c>
      <c r="C21" s="29" t="s">
        <v>203</v>
      </c>
      <c r="D21" s="29">
        <v>1476974</v>
      </c>
      <c r="E21" s="29">
        <v>1</v>
      </c>
      <c r="F21" s="29">
        <v>1030</v>
      </c>
      <c r="G21" s="29">
        <v>2564836.3289999999</v>
      </c>
      <c r="H21" s="29">
        <v>1206885.105</v>
      </c>
      <c r="I21" s="29">
        <v>901</v>
      </c>
      <c r="J21" s="29">
        <v>1152551</v>
      </c>
      <c r="K21" s="29" t="s">
        <v>252</v>
      </c>
      <c r="L21" s="179" t="s">
        <v>253</v>
      </c>
      <c r="M21" s="29">
        <v>2068</v>
      </c>
      <c r="N21" s="29" t="s">
        <v>254</v>
      </c>
      <c r="O21" s="29">
        <v>206800</v>
      </c>
      <c r="S21" s="29">
        <v>150</v>
      </c>
      <c r="T21" s="29" t="s">
        <v>255</v>
      </c>
      <c r="U21" s="29">
        <v>0</v>
      </c>
      <c r="V21" s="29" t="s">
        <v>256</v>
      </c>
      <c r="X21" s="29" t="s">
        <v>216</v>
      </c>
    </row>
    <row r="22" spans="1:24" x14ac:dyDescent="0.25">
      <c r="A22" s="29" t="s">
        <v>138</v>
      </c>
      <c r="B22" s="29">
        <v>6455</v>
      </c>
      <c r="C22" s="29" t="s">
        <v>204</v>
      </c>
      <c r="D22" s="29">
        <v>190359394</v>
      </c>
      <c r="E22" s="29">
        <v>0</v>
      </c>
      <c r="F22" s="29">
        <v>1010</v>
      </c>
      <c r="G22" s="29">
        <v>2572922</v>
      </c>
      <c r="H22" s="29">
        <v>1212137</v>
      </c>
      <c r="I22" s="29">
        <v>902</v>
      </c>
      <c r="J22" s="29">
        <v>1152565</v>
      </c>
      <c r="K22" s="29" t="s">
        <v>257</v>
      </c>
      <c r="L22" s="179" t="s">
        <v>258</v>
      </c>
      <c r="M22" s="29">
        <v>2525</v>
      </c>
      <c r="N22" s="29" t="s">
        <v>204</v>
      </c>
      <c r="O22" s="29">
        <v>252500</v>
      </c>
      <c r="R22" s="29" t="s">
        <v>259</v>
      </c>
      <c r="S22" s="29">
        <v>101</v>
      </c>
      <c r="U22" s="29">
        <v>0</v>
      </c>
      <c r="V22" s="29" t="s">
        <v>260</v>
      </c>
      <c r="X22" s="29" t="s">
        <v>216</v>
      </c>
    </row>
    <row r="23" spans="1:24" x14ac:dyDescent="0.25">
      <c r="A23" s="29" t="s">
        <v>138</v>
      </c>
      <c r="B23" s="29">
        <v>6455</v>
      </c>
      <c r="C23" s="29" t="s">
        <v>204</v>
      </c>
      <c r="D23" s="29">
        <v>190359391</v>
      </c>
      <c r="E23" s="29">
        <v>0</v>
      </c>
      <c r="F23" s="29">
        <v>1010</v>
      </c>
      <c r="G23" s="29">
        <v>2572922</v>
      </c>
      <c r="H23" s="29">
        <v>1212137</v>
      </c>
      <c r="I23" s="29">
        <v>902</v>
      </c>
      <c r="J23" s="29">
        <v>1152565</v>
      </c>
      <c r="K23" s="29" t="s">
        <v>257</v>
      </c>
      <c r="L23" s="179" t="s">
        <v>258</v>
      </c>
      <c r="M23" s="29">
        <v>2525</v>
      </c>
      <c r="N23" s="29" t="s">
        <v>204</v>
      </c>
      <c r="O23" s="29">
        <v>252500</v>
      </c>
      <c r="R23" s="29" t="s">
        <v>261</v>
      </c>
      <c r="S23" s="29">
        <v>101</v>
      </c>
      <c r="U23" s="29">
        <v>0</v>
      </c>
      <c r="V23" s="29" t="s">
        <v>260</v>
      </c>
      <c r="X23" s="29" t="s">
        <v>216</v>
      </c>
    </row>
    <row r="24" spans="1:24" x14ac:dyDescent="0.25">
      <c r="A24" s="29" t="s">
        <v>138</v>
      </c>
      <c r="B24" s="29">
        <v>6455</v>
      </c>
      <c r="C24" s="29" t="s">
        <v>204</v>
      </c>
      <c r="D24" s="29">
        <v>190359395</v>
      </c>
      <c r="E24" s="29">
        <v>0</v>
      </c>
      <c r="F24" s="29">
        <v>1010</v>
      </c>
      <c r="G24" s="29">
        <v>2572922</v>
      </c>
      <c r="H24" s="29">
        <v>1212137</v>
      </c>
      <c r="I24" s="29">
        <v>902</v>
      </c>
      <c r="J24" s="29">
        <v>1152565</v>
      </c>
      <c r="K24" s="29" t="s">
        <v>257</v>
      </c>
      <c r="L24" s="179" t="s">
        <v>258</v>
      </c>
      <c r="M24" s="29">
        <v>2525</v>
      </c>
      <c r="N24" s="29" t="s">
        <v>204</v>
      </c>
      <c r="O24" s="29">
        <v>252500</v>
      </c>
      <c r="R24" s="29" t="s">
        <v>262</v>
      </c>
      <c r="S24" s="29">
        <v>101</v>
      </c>
      <c r="U24" s="29">
        <v>0</v>
      </c>
      <c r="V24" s="29" t="s">
        <v>260</v>
      </c>
      <c r="X24" s="29" t="s">
        <v>216</v>
      </c>
    </row>
    <row r="25" spans="1:24" x14ac:dyDescent="0.25">
      <c r="A25" s="29" t="s">
        <v>138</v>
      </c>
      <c r="B25" s="29">
        <v>6455</v>
      </c>
      <c r="C25" s="29" t="s">
        <v>204</v>
      </c>
      <c r="D25" s="29">
        <v>1477354</v>
      </c>
      <c r="E25" s="29">
        <v>0</v>
      </c>
      <c r="F25" s="29">
        <v>1025</v>
      </c>
      <c r="G25" s="29">
        <v>2572922</v>
      </c>
      <c r="H25" s="29">
        <v>1212137</v>
      </c>
      <c r="I25" s="29">
        <v>905</v>
      </c>
      <c r="J25" s="29">
        <v>1152565</v>
      </c>
      <c r="K25" s="29" t="s">
        <v>257</v>
      </c>
      <c r="L25" s="179" t="s">
        <v>258</v>
      </c>
      <c r="M25" s="29">
        <v>2525</v>
      </c>
      <c r="N25" s="29" t="s">
        <v>204</v>
      </c>
      <c r="O25" s="29">
        <v>252500</v>
      </c>
      <c r="S25" s="29">
        <v>150</v>
      </c>
      <c r="U25" s="29">
        <v>0</v>
      </c>
      <c r="V25" s="29" t="s">
        <v>260</v>
      </c>
      <c r="X25" s="29" t="s">
        <v>230</v>
      </c>
    </row>
    <row r="26" spans="1:24" x14ac:dyDescent="0.25">
      <c r="A26" s="29" t="s">
        <v>138</v>
      </c>
      <c r="B26" s="29">
        <v>6455</v>
      </c>
      <c r="C26" s="29" t="s">
        <v>204</v>
      </c>
      <c r="D26" s="29">
        <v>192026424</v>
      </c>
      <c r="E26" s="29">
        <v>0</v>
      </c>
      <c r="F26" s="29">
        <v>1010</v>
      </c>
      <c r="G26" s="29">
        <v>2572283</v>
      </c>
      <c r="H26" s="29">
        <v>1211323</v>
      </c>
      <c r="I26" s="29">
        <v>904</v>
      </c>
      <c r="J26" s="29">
        <v>2110864</v>
      </c>
      <c r="K26" s="29" t="s">
        <v>263</v>
      </c>
      <c r="L26" s="179" t="s">
        <v>2098</v>
      </c>
      <c r="M26" s="29">
        <v>2525</v>
      </c>
      <c r="N26" s="29" t="s">
        <v>204</v>
      </c>
      <c r="O26" s="29">
        <v>252500</v>
      </c>
      <c r="R26" s="29" t="s">
        <v>2099</v>
      </c>
      <c r="S26" s="29">
        <v>101</v>
      </c>
      <c r="U26" s="29">
        <v>0</v>
      </c>
      <c r="V26" s="29" t="s">
        <v>266</v>
      </c>
      <c r="X26" s="29" t="s">
        <v>216</v>
      </c>
    </row>
    <row r="27" spans="1:24" x14ac:dyDescent="0.25">
      <c r="A27" s="29" t="s">
        <v>138</v>
      </c>
      <c r="B27" s="29">
        <v>6455</v>
      </c>
      <c r="C27" s="29" t="s">
        <v>204</v>
      </c>
      <c r="D27" s="29">
        <v>190244516</v>
      </c>
      <c r="E27" s="29">
        <v>1</v>
      </c>
      <c r="F27" s="29">
        <v>1010</v>
      </c>
      <c r="G27" s="29">
        <v>2572175</v>
      </c>
      <c r="H27" s="29">
        <v>1211340</v>
      </c>
      <c r="I27" s="29">
        <v>909</v>
      </c>
      <c r="J27" s="29">
        <v>2110864</v>
      </c>
      <c r="K27" s="29" t="s">
        <v>263</v>
      </c>
      <c r="L27" s="179" t="s">
        <v>2098</v>
      </c>
      <c r="M27" s="29">
        <v>2525</v>
      </c>
      <c r="N27" s="29" t="s">
        <v>204</v>
      </c>
      <c r="O27" s="29">
        <v>252500</v>
      </c>
      <c r="R27" s="29" t="s">
        <v>2099</v>
      </c>
      <c r="S27" s="29">
        <v>101</v>
      </c>
      <c r="U27" s="29">
        <v>0</v>
      </c>
      <c r="V27" s="29" t="s">
        <v>266</v>
      </c>
      <c r="X27" s="29" t="s">
        <v>216</v>
      </c>
    </row>
    <row r="28" spans="1:24" x14ac:dyDescent="0.25">
      <c r="A28" s="29" t="s">
        <v>138</v>
      </c>
      <c r="B28" s="29">
        <v>6455</v>
      </c>
      <c r="C28" s="29" t="s">
        <v>204</v>
      </c>
      <c r="D28" s="29">
        <v>191798855</v>
      </c>
      <c r="E28" s="29">
        <v>0</v>
      </c>
      <c r="F28" s="29">
        <v>1010</v>
      </c>
      <c r="G28" s="29">
        <v>2572240</v>
      </c>
      <c r="H28" s="29">
        <v>1211257</v>
      </c>
      <c r="I28" s="29">
        <v>904</v>
      </c>
      <c r="J28" s="29">
        <v>2110864</v>
      </c>
      <c r="K28" s="29" t="s">
        <v>263</v>
      </c>
      <c r="L28" s="179" t="s">
        <v>264</v>
      </c>
      <c r="M28" s="29">
        <v>2525</v>
      </c>
      <c r="N28" s="29" t="s">
        <v>204</v>
      </c>
      <c r="O28" s="29">
        <v>252500</v>
      </c>
      <c r="R28" s="29" t="s">
        <v>265</v>
      </c>
      <c r="S28" s="29">
        <v>101</v>
      </c>
      <c r="U28" s="29">
        <v>0</v>
      </c>
      <c r="V28" s="29" t="s">
        <v>266</v>
      </c>
      <c r="X28" s="29" t="s">
        <v>216</v>
      </c>
    </row>
    <row r="29" spans="1:24" x14ac:dyDescent="0.25">
      <c r="A29" s="29" t="s">
        <v>138</v>
      </c>
      <c r="B29" s="29">
        <v>6455</v>
      </c>
      <c r="C29" s="29" t="s">
        <v>204</v>
      </c>
      <c r="D29" s="29">
        <v>191846248</v>
      </c>
      <c r="E29" s="29">
        <v>0</v>
      </c>
      <c r="F29" s="29">
        <v>1010</v>
      </c>
      <c r="G29" s="29">
        <v>2572170</v>
      </c>
      <c r="H29" s="29">
        <v>1211239</v>
      </c>
      <c r="I29" s="29">
        <v>904</v>
      </c>
      <c r="J29" s="29">
        <v>2110864</v>
      </c>
      <c r="K29" s="29" t="s">
        <v>263</v>
      </c>
      <c r="L29" s="179" t="s">
        <v>264</v>
      </c>
      <c r="M29" s="29">
        <v>2525</v>
      </c>
      <c r="N29" s="29" t="s">
        <v>204</v>
      </c>
      <c r="O29" s="29">
        <v>252500</v>
      </c>
      <c r="R29" s="29" t="s">
        <v>267</v>
      </c>
      <c r="S29" s="29">
        <v>101</v>
      </c>
      <c r="U29" s="29">
        <v>0</v>
      </c>
      <c r="V29" s="29" t="s">
        <v>266</v>
      </c>
      <c r="X29" s="29" t="s">
        <v>216</v>
      </c>
    </row>
    <row r="30" spans="1:24" x14ac:dyDescent="0.25">
      <c r="A30" s="29" t="s">
        <v>138</v>
      </c>
      <c r="B30" s="29">
        <v>6458</v>
      </c>
      <c r="C30" s="29" t="s">
        <v>137</v>
      </c>
      <c r="D30" s="29">
        <v>1480022</v>
      </c>
      <c r="E30" s="29">
        <v>1</v>
      </c>
      <c r="F30" s="29">
        <v>1030</v>
      </c>
      <c r="G30" s="29">
        <v>2561823.827</v>
      </c>
      <c r="H30" s="29">
        <v>1205344.0959999999</v>
      </c>
      <c r="I30" s="29">
        <v>905</v>
      </c>
      <c r="J30" s="29">
        <v>1152820</v>
      </c>
      <c r="K30" s="29" t="s">
        <v>1649</v>
      </c>
      <c r="L30" s="179" t="s">
        <v>1650</v>
      </c>
      <c r="M30" s="29">
        <v>2000</v>
      </c>
      <c r="N30" s="29" t="s">
        <v>137</v>
      </c>
      <c r="O30" s="29">
        <v>200000</v>
      </c>
      <c r="P30" s="29">
        <v>2561823.827</v>
      </c>
      <c r="Q30" s="29">
        <v>1205344.0959999999</v>
      </c>
      <c r="S30" s="29">
        <v>150</v>
      </c>
      <c r="T30" s="29" t="s">
        <v>1651</v>
      </c>
      <c r="U30" s="29">
        <v>1</v>
      </c>
      <c r="V30" s="29" t="s">
        <v>1653</v>
      </c>
      <c r="X30" s="29" t="s">
        <v>216</v>
      </c>
    </row>
    <row r="31" spans="1:24" x14ac:dyDescent="0.25">
      <c r="A31" s="29" t="s">
        <v>138</v>
      </c>
      <c r="B31" s="29">
        <v>6458</v>
      </c>
      <c r="C31" s="29" t="s">
        <v>137</v>
      </c>
      <c r="D31" s="29">
        <v>502365916</v>
      </c>
      <c r="E31" s="29">
        <v>0</v>
      </c>
      <c r="F31" s="29">
        <v>1060</v>
      </c>
      <c r="G31" s="29">
        <v>2561822.7620000001</v>
      </c>
      <c r="H31" s="29">
        <v>1205362.4909999999</v>
      </c>
      <c r="I31" s="29">
        <v>901</v>
      </c>
      <c r="J31" s="29">
        <v>1152820</v>
      </c>
      <c r="K31" s="29" t="s">
        <v>1649</v>
      </c>
      <c r="L31" s="179" t="s">
        <v>1650</v>
      </c>
      <c r="M31" s="29">
        <v>2000</v>
      </c>
      <c r="N31" s="29" t="s">
        <v>137</v>
      </c>
      <c r="O31" s="29">
        <v>200000</v>
      </c>
      <c r="S31" s="29">
        <v>115</v>
      </c>
      <c r="T31" s="29" t="s">
        <v>1651</v>
      </c>
      <c r="U31" s="29">
        <v>1</v>
      </c>
      <c r="V31" s="29" t="s">
        <v>1652</v>
      </c>
      <c r="X31" s="29" t="s">
        <v>216</v>
      </c>
    </row>
    <row r="32" spans="1:24" x14ac:dyDescent="0.25">
      <c r="A32" s="29" t="s">
        <v>138</v>
      </c>
      <c r="B32" s="29">
        <v>6458</v>
      </c>
      <c r="C32" s="29" t="s">
        <v>137</v>
      </c>
      <c r="D32" s="29">
        <v>9051166</v>
      </c>
      <c r="E32" s="29">
        <v>0</v>
      </c>
      <c r="F32" s="29">
        <v>1060</v>
      </c>
      <c r="G32" s="29">
        <v>2561369.25</v>
      </c>
      <c r="H32" s="29">
        <v>1204955.598</v>
      </c>
      <c r="I32" s="29">
        <v>901</v>
      </c>
      <c r="J32" s="29">
        <v>1152989</v>
      </c>
      <c r="K32" s="29" t="s">
        <v>268</v>
      </c>
      <c r="L32" s="179" t="s">
        <v>269</v>
      </c>
      <c r="M32" s="29">
        <v>2000</v>
      </c>
      <c r="N32" s="29" t="s">
        <v>137</v>
      </c>
      <c r="O32" s="29">
        <v>200000</v>
      </c>
      <c r="S32" s="29">
        <v>150</v>
      </c>
      <c r="T32" s="29" t="s">
        <v>271</v>
      </c>
      <c r="U32" s="29">
        <v>1</v>
      </c>
      <c r="V32" s="29" t="s">
        <v>270</v>
      </c>
      <c r="X32" s="29" t="s">
        <v>230</v>
      </c>
    </row>
    <row r="33" spans="1:24" x14ac:dyDescent="0.25">
      <c r="A33" s="29" t="s">
        <v>138</v>
      </c>
      <c r="B33" s="29">
        <v>6458</v>
      </c>
      <c r="C33" s="29" t="s">
        <v>137</v>
      </c>
      <c r="D33" s="29">
        <v>191854818</v>
      </c>
      <c r="E33" s="29">
        <v>0</v>
      </c>
      <c r="F33" s="29">
        <v>1060</v>
      </c>
      <c r="G33" s="29">
        <v>2561369</v>
      </c>
      <c r="H33" s="29">
        <v>1204955</v>
      </c>
      <c r="I33" s="29">
        <v>905</v>
      </c>
      <c r="J33" s="29">
        <v>1152989</v>
      </c>
      <c r="K33" s="29" t="s">
        <v>268</v>
      </c>
      <c r="L33" s="179" t="s">
        <v>269</v>
      </c>
      <c r="M33" s="29">
        <v>2000</v>
      </c>
      <c r="N33" s="29" t="s">
        <v>137</v>
      </c>
      <c r="O33" s="29">
        <v>200000</v>
      </c>
      <c r="S33" s="29">
        <v>150</v>
      </c>
      <c r="U33" s="29">
        <v>1</v>
      </c>
      <c r="V33" s="29" t="s">
        <v>270</v>
      </c>
      <c r="X33" s="29" t="s">
        <v>216</v>
      </c>
    </row>
    <row r="34" spans="1:24" x14ac:dyDescent="0.25">
      <c r="A34" s="29" t="s">
        <v>138</v>
      </c>
      <c r="B34" s="29">
        <v>6487</v>
      </c>
      <c r="C34" s="29" t="s">
        <v>208</v>
      </c>
      <c r="D34" s="29">
        <v>504181032</v>
      </c>
      <c r="E34" s="29">
        <v>0</v>
      </c>
      <c r="F34" s="29">
        <v>1060</v>
      </c>
      <c r="G34" s="29">
        <v>2560814.3829999999</v>
      </c>
      <c r="H34" s="29">
        <v>1215301.74</v>
      </c>
      <c r="I34" s="29">
        <v>901</v>
      </c>
      <c r="J34" s="29">
        <v>2260579</v>
      </c>
      <c r="K34" s="29" t="s">
        <v>2222</v>
      </c>
      <c r="L34" s="179" t="s">
        <v>2223</v>
      </c>
      <c r="M34" s="29">
        <v>2054</v>
      </c>
      <c r="N34" s="29" t="s">
        <v>2224</v>
      </c>
      <c r="O34" s="29">
        <v>205402</v>
      </c>
      <c r="S34" s="29">
        <v>115</v>
      </c>
      <c r="T34" s="29" t="s">
        <v>2225</v>
      </c>
      <c r="U34" s="29">
        <v>38</v>
      </c>
      <c r="V34" s="29" t="s">
        <v>2226</v>
      </c>
      <c r="X34" s="29" t="s">
        <v>216</v>
      </c>
    </row>
    <row r="35" spans="1:24" x14ac:dyDescent="0.25">
      <c r="A35" s="29" t="s">
        <v>138</v>
      </c>
      <c r="B35" s="29">
        <v>6487</v>
      </c>
      <c r="C35" s="29" t="s">
        <v>208</v>
      </c>
      <c r="D35" s="29">
        <v>504183722</v>
      </c>
      <c r="E35" s="29">
        <v>0</v>
      </c>
      <c r="F35" s="29">
        <v>1060</v>
      </c>
      <c r="G35" s="29">
        <v>2561100.8080000002</v>
      </c>
      <c r="H35" s="29">
        <v>1214732.257</v>
      </c>
      <c r="I35" s="29">
        <v>901</v>
      </c>
      <c r="J35" s="29">
        <v>2260579</v>
      </c>
      <c r="K35" s="29" t="s">
        <v>2222</v>
      </c>
      <c r="L35" s="179" t="s">
        <v>2223</v>
      </c>
      <c r="M35" s="29">
        <v>2054</v>
      </c>
      <c r="N35" s="29" t="s">
        <v>2224</v>
      </c>
      <c r="O35" s="29">
        <v>205402</v>
      </c>
      <c r="S35" s="29">
        <v>115</v>
      </c>
      <c r="T35" s="29" t="s">
        <v>2227</v>
      </c>
      <c r="U35" s="29">
        <v>39</v>
      </c>
      <c r="V35" s="29" t="s">
        <v>2228</v>
      </c>
      <c r="X35" s="29" t="s">
        <v>216</v>
      </c>
    </row>
    <row r="36" spans="1:24" x14ac:dyDescent="0.25">
      <c r="A36" s="29" t="s">
        <v>138</v>
      </c>
      <c r="B36" s="29">
        <v>6487</v>
      </c>
      <c r="C36" s="29" t="s">
        <v>208</v>
      </c>
      <c r="D36" s="29">
        <v>504183702</v>
      </c>
      <c r="E36" s="29">
        <v>0</v>
      </c>
      <c r="F36" s="29">
        <v>1060</v>
      </c>
      <c r="G36" s="29">
        <v>2553276.11</v>
      </c>
      <c r="H36" s="29">
        <v>1208158.7579999999</v>
      </c>
      <c r="I36" s="29">
        <v>901</v>
      </c>
      <c r="J36" s="29">
        <v>1153338</v>
      </c>
      <c r="K36" s="29" t="s">
        <v>2229</v>
      </c>
      <c r="L36" s="179" t="s">
        <v>2230</v>
      </c>
      <c r="M36" s="29">
        <v>2206</v>
      </c>
      <c r="N36" s="29" t="s">
        <v>2231</v>
      </c>
      <c r="O36" s="29">
        <v>220600</v>
      </c>
      <c r="S36" s="29">
        <v>115</v>
      </c>
      <c r="T36" s="29" t="s">
        <v>2234</v>
      </c>
      <c r="U36" s="29">
        <v>51</v>
      </c>
      <c r="V36" s="29" t="s">
        <v>2235</v>
      </c>
      <c r="X36" s="29" t="s">
        <v>216</v>
      </c>
    </row>
    <row r="37" spans="1:24" x14ac:dyDescent="0.25">
      <c r="A37" s="29" t="s">
        <v>138</v>
      </c>
      <c r="B37" s="29">
        <v>6487</v>
      </c>
      <c r="C37" s="29" t="s">
        <v>208</v>
      </c>
      <c r="D37" s="29">
        <v>504181325</v>
      </c>
      <c r="E37" s="29">
        <v>0</v>
      </c>
      <c r="F37" s="29">
        <v>1060</v>
      </c>
      <c r="G37" s="29">
        <v>2553321.6549999998</v>
      </c>
      <c r="H37" s="29">
        <v>1208456.8019999999</v>
      </c>
      <c r="I37" s="29">
        <v>901</v>
      </c>
      <c r="J37" s="29">
        <v>1153338</v>
      </c>
      <c r="K37" s="29" t="s">
        <v>2229</v>
      </c>
      <c r="L37" s="179" t="s">
        <v>2230</v>
      </c>
      <c r="M37" s="29">
        <v>2206</v>
      </c>
      <c r="N37" s="29" t="s">
        <v>2231</v>
      </c>
      <c r="O37" s="29">
        <v>220600</v>
      </c>
      <c r="S37" s="29">
        <v>115</v>
      </c>
      <c r="T37" s="29" t="s">
        <v>2232</v>
      </c>
      <c r="U37" s="29">
        <v>51</v>
      </c>
      <c r="V37" s="29" t="s">
        <v>2233</v>
      </c>
      <c r="X37" s="29" t="s">
        <v>216</v>
      </c>
    </row>
    <row r="38" spans="1:24" x14ac:dyDescent="0.25">
      <c r="A38" s="29" t="s">
        <v>138</v>
      </c>
      <c r="B38" s="29">
        <v>6487</v>
      </c>
      <c r="C38" s="29" t="s">
        <v>208</v>
      </c>
      <c r="D38" s="29">
        <v>504168991</v>
      </c>
      <c r="E38" s="29">
        <v>0</v>
      </c>
      <c r="F38" s="29">
        <v>1060</v>
      </c>
      <c r="G38" s="29">
        <v>2552139.6949999998</v>
      </c>
      <c r="H38" s="29">
        <v>1206852.4380000001</v>
      </c>
      <c r="I38" s="29">
        <v>905</v>
      </c>
      <c r="J38" s="29">
        <v>1153404</v>
      </c>
      <c r="K38" s="29" t="s">
        <v>2236</v>
      </c>
      <c r="L38" s="179" t="s">
        <v>2237</v>
      </c>
      <c r="M38" s="29">
        <v>2019</v>
      </c>
      <c r="N38" s="29" t="s">
        <v>188</v>
      </c>
      <c r="O38" s="29">
        <v>201900</v>
      </c>
      <c r="P38" s="29">
        <v>2552139.6269999999</v>
      </c>
      <c r="Q38" s="29">
        <v>1206852.4509999999</v>
      </c>
      <c r="S38" s="29">
        <v>115</v>
      </c>
      <c r="T38" s="29" t="s">
        <v>2238</v>
      </c>
      <c r="U38" s="29">
        <v>52</v>
      </c>
      <c r="V38" s="29" t="s">
        <v>2240</v>
      </c>
      <c r="X38" s="29" t="s">
        <v>216</v>
      </c>
    </row>
    <row r="39" spans="1:24" x14ac:dyDescent="0.25">
      <c r="A39" s="29" t="s">
        <v>138</v>
      </c>
      <c r="B39" s="29">
        <v>6487</v>
      </c>
      <c r="C39" s="29" t="s">
        <v>208</v>
      </c>
      <c r="D39" s="29">
        <v>504183664</v>
      </c>
      <c r="E39" s="29">
        <v>0</v>
      </c>
      <c r="F39" s="29">
        <v>1060</v>
      </c>
      <c r="G39" s="29">
        <v>2551905.9640000002</v>
      </c>
      <c r="H39" s="29">
        <v>1207095.7180000001</v>
      </c>
      <c r="I39" s="29">
        <v>901</v>
      </c>
      <c r="J39" s="29">
        <v>1153404</v>
      </c>
      <c r="K39" s="29" t="s">
        <v>2236</v>
      </c>
      <c r="L39" s="179" t="s">
        <v>2237</v>
      </c>
      <c r="M39" s="29">
        <v>2019</v>
      </c>
      <c r="N39" s="29" t="s">
        <v>188</v>
      </c>
      <c r="O39" s="29">
        <v>201900</v>
      </c>
      <c r="S39" s="29">
        <v>115</v>
      </c>
      <c r="T39" s="29" t="s">
        <v>2238</v>
      </c>
      <c r="U39" s="29">
        <v>52</v>
      </c>
      <c r="V39" s="29" t="s">
        <v>2239</v>
      </c>
      <c r="X39" s="29" t="s">
        <v>216</v>
      </c>
    </row>
    <row r="40" spans="1:24" x14ac:dyDescent="0.25">
      <c r="A40" s="29" t="s">
        <v>138</v>
      </c>
      <c r="B40" s="29">
        <v>6487</v>
      </c>
      <c r="C40" s="29" t="s">
        <v>208</v>
      </c>
      <c r="D40" s="29">
        <v>504183658</v>
      </c>
      <c r="E40" s="29">
        <v>0</v>
      </c>
      <c r="F40" s="29">
        <v>1080</v>
      </c>
      <c r="G40" s="29">
        <v>2563639.409</v>
      </c>
      <c r="H40" s="29">
        <v>1217914.8149999999</v>
      </c>
      <c r="I40" s="29">
        <v>901</v>
      </c>
      <c r="J40" s="29">
        <v>1153165</v>
      </c>
      <c r="K40" s="29" t="s">
        <v>2241</v>
      </c>
      <c r="L40" s="179" t="s">
        <v>2242</v>
      </c>
      <c r="M40" s="29">
        <v>2058</v>
      </c>
      <c r="N40" s="29" t="s">
        <v>2243</v>
      </c>
      <c r="O40" s="29">
        <v>205800</v>
      </c>
      <c r="R40" s="29" t="s">
        <v>1394</v>
      </c>
      <c r="S40" s="29">
        <v>101</v>
      </c>
      <c r="T40" s="29" t="s">
        <v>2244</v>
      </c>
      <c r="U40" s="29">
        <v>39</v>
      </c>
      <c r="V40" s="29" t="s">
        <v>2245</v>
      </c>
      <c r="X40" s="29" t="s">
        <v>216</v>
      </c>
    </row>
    <row r="41" spans="1:24" x14ac:dyDescent="0.25">
      <c r="A41" s="29" t="s">
        <v>138</v>
      </c>
      <c r="B41" s="29">
        <v>6487</v>
      </c>
      <c r="C41" s="29" t="s">
        <v>208</v>
      </c>
      <c r="D41" s="29">
        <v>190095003</v>
      </c>
      <c r="E41" s="29">
        <v>0</v>
      </c>
      <c r="F41" s="29">
        <v>1060</v>
      </c>
      <c r="G41" s="29">
        <v>2563488.3650000002</v>
      </c>
      <c r="H41" s="29">
        <v>1218046.6440000001</v>
      </c>
      <c r="I41" s="29">
        <v>901</v>
      </c>
      <c r="J41" s="29">
        <v>1153165</v>
      </c>
      <c r="K41" s="29" t="s">
        <v>2241</v>
      </c>
      <c r="L41" s="179" t="s">
        <v>2242</v>
      </c>
      <c r="M41" s="29">
        <v>2058</v>
      </c>
      <c r="N41" s="29" t="s">
        <v>2243</v>
      </c>
      <c r="O41" s="29">
        <v>205800</v>
      </c>
      <c r="P41" s="29">
        <v>2563490</v>
      </c>
      <c r="Q41" s="29">
        <v>1218045</v>
      </c>
      <c r="R41" s="29" t="s">
        <v>2246</v>
      </c>
      <c r="S41" s="29">
        <v>150</v>
      </c>
      <c r="T41" s="29" t="s">
        <v>2247</v>
      </c>
      <c r="U41" s="29">
        <v>39</v>
      </c>
      <c r="V41" s="29" t="s">
        <v>2248</v>
      </c>
      <c r="X41" s="29" t="s">
        <v>230</v>
      </c>
    </row>
    <row r="42" spans="1:24" x14ac:dyDescent="0.25">
      <c r="A42" s="29" t="s">
        <v>138</v>
      </c>
      <c r="B42" s="29">
        <v>6487</v>
      </c>
      <c r="C42" s="29" t="s">
        <v>208</v>
      </c>
      <c r="D42" s="29">
        <v>1483592</v>
      </c>
      <c r="E42" s="29">
        <v>0</v>
      </c>
      <c r="F42" s="29">
        <v>1030</v>
      </c>
      <c r="G42" s="29">
        <v>2563072.7390000001</v>
      </c>
      <c r="H42" s="29">
        <v>1217058.2779999999</v>
      </c>
      <c r="I42" s="29">
        <v>901</v>
      </c>
      <c r="J42" s="29">
        <v>1153165</v>
      </c>
      <c r="K42" s="29" t="s">
        <v>2241</v>
      </c>
      <c r="L42" s="179" t="s">
        <v>2249</v>
      </c>
      <c r="M42" s="29">
        <v>2058</v>
      </c>
      <c r="N42" s="29" t="s">
        <v>2243</v>
      </c>
      <c r="O42" s="29">
        <v>205800</v>
      </c>
      <c r="P42" s="29">
        <v>2563082.1979999999</v>
      </c>
      <c r="Q42" s="29">
        <v>1217054.2120000001</v>
      </c>
      <c r="R42" s="29" t="s">
        <v>2250</v>
      </c>
      <c r="S42" s="29">
        <v>150</v>
      </c>
      <c r="T42" s="29" t="s">
        <v>2251</v>
      </c>
      <c r="U42" s="29">
        <v>39</v>
      </c>
      <c r="V42" s="29" t="s">
        <v>2252</v>
      </c>
      <c r="X42" s="29" t="s">
        <v>230</v>
      </c>
    </row>
    <row r="43" spans="1:24" x14ac:dyDescent="0.25">
      <c r="A43" s="29" t="s">
        <v>138</v>
      </c>
      <c r="B43" s="29">
        <v>6487</v>
      </c>
      <c r="C43" s="29" t="s">
        <v>208</v>
      </c>
      <c r="D43" s="29">
        <v>504183653</v>
      </c>
      <c r="E43" s="29">
        <v>0</v>
      </c>
      <c r="F43" s="29">
        <v>1060</v>
      </c>
      <c r="G43" s="29">
        <v>2562994.86</v>
      </c>
      <c r="H43" s="29">
        <v>1217047.193</v>
      </c>
      <c r="I43" s="29">
        <v>901</v>
      </c>
      <c r="J43" s="29">
        <v>1153165</v>
      </c>
      <c r="K43" s="29" t="s">
        <v>2241</v>
      </c>
      <c r="L43" s="179" t="s">
        <v>2249</v>
      </c>
      <c r="M43" s="29">
        <v>2058</v>
      </c>
      <c r="N43" s="29" t="s">
        <v>2243</v>
      </c>
      <c r="O43" s="29">
        <v>205800</v>
      </c>
      <c r="S43" s="29">
        <v>115</v>
      </c>
      <c r="T43" s="29" t="s">
        <v>2251</v>
      </c>
      <c r="U43" s="29">
        <v>39</v>
      </c>
      <c r="V43" s="29" t="s">
        <v>2252</v>
      </c>
      <c r="X43" s="29" t="s">
        <v>216</v>
      </c>
    </row>
    <row r="44" spans="1:24" x14ac:dyDescent="0.25">
      <c r="A44" s="29" t="s">
        <v>138</v>
      </c>
      <c r="B44" s="29">
        <v>6487</v>
      </c>
      <c r="C44" s="29" t="s">
        <v>208</v>
      </c>
      <c r="D44" s="29">
        <v>504181578</v>
      </c>
      <c r="E44" s="29">
        <v>0</v>
      </c>
      <c r="F44" s="29">
        <v>1060</v>
      </c>
      <c r="G44" s="29">
        <v>2562332.5449999999</v>
      </c>
      <c r="H44" s="29">
        <v>1216536.406</v>
      </c>
      <c r="I44" s="29">
        <v>901</v>
      </c>
      <c r="J44" s="29">
        <v>1153165</v>
      </c>
      <c r="K44" s="29" t="s">
        <v>2241</v>
      </c>
      <c r="L44" s="179" t="s">
        <v>2253</v>
      </c>
      <c r="M44" s="29">
        <v>2058</v>
      </c>
      <c r="N44" s="29" t="s">
        <v>2243</v>
      </c>
      <c r="O44" s="29">
        <v>205800</v>
      </c>
      <c r="S44" s="29">
        <v>115</v>
      </c>
      <c r="U44" s="29">
        <v>39</v>
      </c>
      <c r="V44" s="29" t="s">
        <v>2256</v>
      </c>
      <c r="X44" s="29" t="s">
        <v>216</v>
      </c>
    </row>
    <row r="45" spans="1:24" x14ac:dyDescent="0.25">
      <c r="A45" s="29" t="s">
        <v>138</v>
      </c>
      <c r="B45" s="29">
        <v>6487</v>
      </c>
      <c r="C45" s="29" t="s">
        <v>208</v>
      </c>
      <c r="D45" s="29">
        <v>504183651</v>
      </c>
      <c r="E45" s="29">
        <v>0</v>
      </c>
      <c r="F45" s="29">
        <v>1060</v>
      </c>
      <c r="G45" s="29">
        <v>2562601.7059999998</v>
      </c>
      <c r="H45" s="29">
        <v>1216846.632</v>
      </c>
      <c r="I45" s="29">
        <v>901</v>
      </c>
      <c r="J45" s="29">
        <v>1153165</v>
      </c>
      <c r="K45" s="29" t="s">
        <v>2241</v>
      </c>
      <c r="L45" s="179" t="s">
        <v>2253</v>
      </c>
      <c r="M45" s="29">
        <v>2058</v>
      </c>
      <c r="N45" s="29" t="s">
        <v>2243</v>
      </c>
      <c r="O45" s="29">
        <v>205800</v>
      </c>
      <c r="S45" s="29">
        <v>115</v>
      </c>
      <c r="T45" s="29" t="s">
        <v>2254</v>
      </c>
      <c r="U45" s="29">
        <v>39</v>
      </c>
      <c r="V45" s="29" t="s">
        <v>2255</v>
      </c>
      <c r="X45" s="29" t="s">
        <v>216</v>
      </c>
    </row>
    <row r="46" spans="1:24" x14ac:dyDescent="0.25">
      <c r="A46" s="29" t="s">
        <v>138</v>
      </c>
      <c r="B46" s="29">
        <v>6487</v>
      </c>
      <c r="C46" s="29" t="s">
        <v>208</v>
      </c>
      <c r="D46" s="29">
        <v>504181512</v>
      </c>
      <c r="E46" s="29">
        <v>0</v>
      </c>
      <c r="F46" s="29">
        <v>1060</v>
      </c>
      <c r="G46" s="29">
        <v>2564553.39</v>
      </c>
      <c r="H46" s="29">
        <v>1217955.3570000001</v>
      </c>
      <c r="I46" s="29">
        <v>901</v>
      </c>
      <c r="J46" s="29">
        <v>1153425</v>
      </c>
      <c r="K46" s="29" t="s">
        <v>2257</v>
      </c>
      <c r="L46" s="179" t="s">
        <v>2253</v>
      </c>
      <c r="M46" s="29">
        <v>2058</v>
      </c>
      <c r="N46" s="29" t="s">
        <v>2243</v>
      </c>
      <c r="O46" s="29">
        <v>205800</v>
      </c>
      <c r="S46" s="29">
        <v>115</v>
      </c>
      <c r="U46" s="29">
        <v>39</v>
      </c>
      <c r="V46" s="29" t="s">
        <v>2258</v>
      </c>
      <c r="X46" s="29" t="s">
        <v>216</v>
      </c>
    </row>
    <row r="47" spans="1:24" x14ac:dyDescent="0.25">
      <c r="A47" s="29" t="s">
        <v>138</v>
      </c>
      <c r="B47" s="29">
        <v>6487</v>
      </c>
      <c r="C47" s="29" t="s">
        <v>208</v>
      </c>
      <c r="D47" s="29">
        <v>504183646</v>
      </c>
      <c r="E47" s="29">
        <v>0</v>
      </c>
      <c r="F47" s="29">
        <v>1060</v>
      </c>
      <c r="G47" s="29">
        <v>2564550.8229999999</v>
      </c>
      <c r="H47" s="29">
        <v>1217967.274</v>
      </c>
      <c r="I47" s="29">
        <v>901</v>
      </c>
      <c r="J47" s="29">
        <v>1153425</v>
      </c>
      <c r="K47" s="29" t="s">
        <v>2257</v>
      </c>
      <c r="L47" s="179" t="s">
        <v>2253</v>
      </c>
      <c r="M47" s="29">
        <v>2058</v>
      </c>
      <c r="N47" s="29" t="s">
        <v>2243</v>
      </c>
      <c r="O47" s="29">
        <v>205800</v>
      </c>
      <c r="S47" s="29">
        <v>115</v>
      </c>
      <c r="T47" s="29" t="s">
        <v>2259</v>
      </c>
      <c r="U47" s="29">
        <v>39</v>
      </c>
      <c r="V47" s="29" t="s">
        <v>2258</v>
      </c>
      <c r="X47" s="29" t="s">
        <v>216</v>
      </c>
    </row>
    <row r="48" spans="1:24" x14ac:dyDescent="0.25">
      <c r="A48" s="29" t="s">
        <v>138</v>
      </c>
      <c r="B48" s="29">
        <v>6487</v>
      </c>
      <c r="C48" s="29" t="s">
        <v>208</v>
      </c>
      <c r="D48" s="29">
        <v>504169047</v>
      </c>
      <c r="E48" s="29">
        <v>0</v>
      </c>
      <c r="F48" s="29">
        <v>1080</v>
      </c>
      <c r="G48" s="29">
        <v>2555037.6030000001</v>
      </c>
      <c r="H48" s="29">
        <v>1206131.1459999999</v>
      </c>
      <c r="I48" s="29">
        <v>901</v>
      </c>
      <c r="J48" s="29">
        <v>1153410</v>
      </c>
      <c r="K48" s="29" t="s">
        <v>2260</v>
      </c>
      <c r="L48" s="179" t="s">
        <v>2261</v>
      </c>
      <c r="M48" s="29">
        <v>2207</v>
      </c>
      <c r="N48" s="29" t="s">
        <v>2262</v>
      </c>
      <c r="O48" s="29">
        <v>220700</v>
      </c>
      <c r="P48" s="29">
        <v>2555034.8319999999</v>
      </c>
      <c r="Q48" s="29">
        <v>1206123.355</v>
      </c>
      <c r="R48" s="29" t="s">
        <v>1394</v>
      </c>
      <c r="S48" s="29">
        <v>101</v>
      </c>
      <c r="T48" s="29" t="s">
        <v>2263</v>
      </c>
      <c r="U48" s="29">
        <v>50</v>
      </c>
      <c r="V48" s="29" t="s">
        <v>2264</v>
      </c>
      <c r="X48" s="29" t="s">
        <v>216</v>
      </c>
    </row>
    <row r="49" spans="1:24" x14ac:dyDescent="0.25">
      <c r="A49" s="29" t="s">
        <v>138</v>
      </c>
      <c r="B49" s="29">
        <v>6487</v>
      </c>
      <c r="C49" s="29" t="s">
        <v>208</v>
      </c>
      <c r="D49" s="29">
        <v>504183591</v>
      </c>
      <c r="E49" s="29">
        <v>0</v>
      </c>
      <c r="F49" s="29">
        <v>1060</v>
      </c>
      <c r="G49" s="29">
        <v>2555085.1749999998</v>
      </c>
      <c r="H49" s="29">
        <v>1206011.9380000001</v>
      </c>
      <c r="I49" s="29">
        <v>901</v>
      </c>
      <c r="J49" s="29">
        <v>1153410</v>
      </c>
      <c r="K49" s="29" t="s">
        <v>2260</v>
      </c>
      <c r="L49" s="179" t="s">
        <v>2261</v>
      </c>
      <c r="M49" s="29">
        <v>2207</v>
      </c>
      <c r="N49" s="29" t="s">
        <v>2262</v>
      </c>
      <c r="O49" s="29">
        <v>220700</v>
      </c>
      <c r="S49" s="29">
        <v>115</v>
      </c>
      <c r="T49" s="29" t="s">
        <v>2265</v>
      </c>
      <c r="U49" s="29">
        <v>52</v>
      </c>
      <c r="V49" s="29" t="s">
        <v>2266</v>
      </c>
      <c r="X49" s="29" t="s">
        <v>216</v>
      </c>
    </row>
    <row r="50" spans="1:24" x14ac:dyDescent="0.25">
      <c r="A50" s="29" t="s">
        <v>138</v>
      </c>
      <c r="B50" s="29">
        <v>6487</v>
      </c>
      <c r="C50" s="29" t="s">
        <v>208</v>
      </c>
      <c r="D50" s="29">
        <v>504183531</v>
      </c>
      <c r="E50" s="29">
        <v>0</v>
      </c>
      <c r="F50" s="29">
        <v>1060</v>
      </c>
      <c r="G50" s="29">
        <v>2561871.16</v>
      </c>
      <c r="H50" s="29">
        <v>1215840.3900000001</v>
      </c>
      <c r="I50" s="29">
        <v>901</v>
      </c>
      <c r="J50" s="29">
        <v>1153175</v>
      </c>
      <c r="K50" s="29" t="s">
        <v>2267</v>
      </c>
      <c r="L50" s="179" t="s">
        <v>2261</v>
      </c>
      <c r="M50" s="29">
        <v>2054</v>
      </c>
      <c r="N50" s="29" t="s">
        <v>2224</v>
      </c>
      <c r="O50" s="29">
        <v>205402</v>
      </c>
      <c r="S50" s="29">
        <v>115</v>
      </c>
      <c r="T50" s="29" t="s">
        <v>2268</v>
      </c>
      <c r="U50" s="29">
        <v>39</v>
      </c>
      <c r="V50" s="29" t="s">
        <v>2269</v>
      </c>
      <c r="X50" s="29" t="s">
        <v>216</v>
      </c>
    </row>
    <row r="51" spans="1:24" x14ac:dyDescent="0.25">
      <c r="A51" s="29" t="s">
        <v>138</v>
      </c>
      <c r="B51" s="29">
        <v>6487</v>
      </c>
      <c r="C51" s="29" t="s">
        <v>208</v>
      </c>
      <c r="D51" s="29">
        <v>504181058</v>
      </c>
      <c r="E51" s="29">
        <v>0</v>
      </c>
      <c r="F51" s="29">
        <v>1060</v>
      </c>
      <c r="G51" s="29">
        <v>2561827.9279999998</v>
      </c>
      <c r="H51" s="29">
        <v>1216131.8970000001</v>
      </c>
      <c r="I51" s="29">
        <v>901</v>
      </c>
      <c r="J51" s="29">
        <v>1153175</v>
      </c>
      <c r="K51" s="29" t="s">
        <v>2267</v>
      </c>
      <c r="L51" s="179" t="s">
        <v>2261</v>
      </c>
      <c r="M51" s="29">
        <v>2054</v>
      </c>
      <c r="N51" s="29" t="s">
        <v>2224</v>
      </c>
      <c r="O51" s="29">
        <v>205402</v>
      </c>
      <c r="S51" s="29">
        <v>115</v>
      </c>
      <c r="T51" s="29" t="s">
        <v>2270</v>
      </c>
      <c r="U51" s="29">
        <v>38</v>
      </c>
      <c r="V51" s="29" t="s">
        <v>2271</v>
      </c>
      <c r="X51" s="29" t="s">
        <v>216</v>
      </c>
    </row>
    <row r="52" spans="1:24" x14ac:dyDescent="0.25">
      <c r="A52" s="29" t="s">
        <v>138</v>
      </c>
      <c r="B52" s="29">
        <v>6487</v>
      </c>
      <c r="C52" s="29" t="s">
        <v>208</v>
      </c>
      <c r="D52" s="29">
        <v>504181345</v>
      </c>
      <c r="E52" s="29">
        <v>0</v>
      </c>
      <c r="F52" s="29">
        <v>1060</v>
      </c>
      <c r="G52" s="29">
        <v>2555382.571</v>
      </c>
      <c r="H52" s="29">
        <v>1207530.7590000001</v>
      </c>
      <c r="I52" s="29">
        <v>901</v>
      </c>
      <c r="J52" s="29">
        <v>1153344</v>
      </c>
      <c r="K52" s="29" t="s">
        <v>2272</v>
      </c>
      <c r="L52" s="179" t="s">
        <v>2223</v>
      </c>
      <c r="M52" s="29">
        <v>2206</v>
      </c>
      <c r="N52" s="29" t="s">
        <v>2231</v>
      </c>
      <c r="O52" s="29">
        <v>220600</v>
      </c>
      <c r="S52" s="29">
        <v>115</v>
      </c>
      <c r="T52" s="29" t="s">
        <v>2275</v>
      </c>
      <c r="U52" s="29">
        <v>51</v>
      </c>
      <c r="V52" s="29" t="s">
        <v>2276</v>
      </c>
      <c r="X52" s="29" t="s">
        <v>216</v>
      </c>
    </row>
    <row r="53" spans="1:24" x14ac:dyDescent="0.25">
      <c r="A53" s="29" t="s">
        <v>138</v>
      </c>
      <c r="B53" s="29">
        <v>6487</v>
      </c>
      <c r="C53" s="29" t="s">
        <v>208</v>
      </c>
      <c r="D53" s="29">
        <v>504183512</v>
      </c>
      <c r="E53" s="29">
        <v>0</v>
      </c>
      <c r="F53" s="29">
        <v>1060</v>
      </c>
      <c r="G53" s="29">
        <v>2555244.5210000002</v>
      </c>
      <c r="H53" s="29">
        <v>1206541.487</v>
      </c>
      <c r="I53" s="29">
        <v>901</v>
      </c>
      <c r="J53" s="29">
        <v>1153344</v>
      </c>
      <c r="K53" s="29" t="s">
        <v>2272</v>
      </c>
      <c r="L53" s="179" t="s">
        <v>2223</v>
      </c>
      <c r="M53" s="29">
        <v>2206</v>
      </c>
      <c r="N53" s="29" t="s">
        <v>2231</v>
      </c>
      <c r="O53" s="29">
        <v>220600</v>
      </c>
      <c r="S53" s="29">
        <v>115</v>
      </c>
      <c r="T53" s="29" t="s">
        <v>2273</v>
      </c>
      <c r="U53" s="29">
        <v>51</v>
      </c>
      <c r="V53" s="29" t="s">
        <v>2274</v>
      </c>
      <c r="X53" s="29" t="s">
        <v>216</v>
      </c>
    </row>
    <row r="54" spans="1:24" x14ac:dyDescent="0.25">
      <c r="A54" s="29" t="s">
        <v>138</v>
      </c>
      <c r="B54" s="29">
        <v>6487</v>
      </c>
      <c r="C54" s="29" t="s">
        <v>208</v>
      </c>
      <c r="D54" s="29">
        <v>504183491</v>
      </c>
      <c r="E54" s="29">
        <v>0</v>
      </c>
      <c r="F54" s="29">
        <v>1060</v>
      </c>
      <c r="G54" s="29">
        <v>2555644.8020000001</v>
      </c>
      <c r="H54" s="29">
        <v>1205573.2819999999</v>
      </c>
      <c r="I54" s="29">
        <v>901</v>
      </c>
      <c r="J54" s="29">
        <v>1153213</v>
      </c>
      <c r="K54" s="29" t="s">
        <v>2277</v>
      </c>
      <c r="L54" s="179" t="s">
        <v>2278</v>
      </c>
      <c r="M54" s="29">
        <v>2207</v>
      </c>
      <c r="N54" s="29" t="s">
        <v>2262</v>
      </c>
      <c r="O54" s="29">
        <v>220700</v>
      </c>
      <c r="S54" s="29">
        <v>115</v>
      </c>
      <c r="T54" s="29" t="s">
        <v>2279</v>
      </c>
      <c r="U54" s="29">
        <v>50</v>
      </c>
      <c r="V54" s="29" t="s">
        <v>2280</v>
      </c>
      <c r="X54" s="29" t="s">
        <v>216</v>
      </c>
    </row>
    <row r="55" spans="1:24" x14ac:dyDescent="0.25">
      <c r="A55" s="29" t="s">
        <v>138</v>
      </c>
      <c r="B55" s="29">
        <v>6487</v>
      </c>
      <c r="C55" s="29" t="s">
        <v>208</v>
      </c>
      <c r="D55" s="29">
        <v>504182452</v>
      </c>
      <c r="E55" s="29">
        <v>0</v>
      </c>
      <c r="F55" s="29">
        <v>1060</v>
      </c>
      <c r="G55" s="29">
        <v>2555891.358</v>
      </c>
      <c r="H55" s="29">
        <v>1206047.598</v>
      </c>
      <c r="I55" s="29">
        <v>901</v>
      </c>
      <c r="J55" s="29">
        <v>1153213</v>
      </c>
      <c r="K55" s="29" t="s">
        <v>2277</v>
      </c>
      <c r="L55" s="179" t="s">
        <v>2278</v>
      </c>
      <c r="M55" s="29">
        <v>2207</v>
      </c>
      <c r="N55" s="29" t="s">
        <v>2262</v>
      </c>
      <c r="O55" s="29">
        <v>220700</v>
      </c>
      <c r="S55" s="29">
        <v>115</v>
      </c>
      <c r="T55" s="29" t="s">
        <v>2281</v>
      </c>
      <c r="U55" s="29">
        <v>50</v>
      </c>
      <c r="V55" s="29" t="s">
        <v>2282</v>
      </c>
      <c r="X55" s="29" t="s">
        <v>216</v>
      </c>
    </row>
    <row r="56" spans="1:24" x14ac:dyDescent="0.25">
      <c r="A56" s="29" t="s">
        <v>138</v>
      </c>
      <c r="B56" s="29">
        <v>6512</v>
      </c>
      <c r="C56" s="29" t="s">
        <v>211</v>
      </c>
      <c r="D56" s="29">
        <v>504176199</v>
      </c>
      <c r="E56" s="29">
        <v>0</v>
      </c>
      <c r="F56" s="29">
        <v>1060</v>
      </c>
      <c r="G56" s="29">
        <v>2543994.2969999998</v>
      </c>
      <c r="H56" s="29">
        <v>1201828.8689999999</v>
      </c>
      <c r="I56" s="29">
        <v>901</v>
      </c>
      <c r="J56" s="29">
        <v>1153962</v>
      </c>
      <c r="K56" s="29" t="s">
        <v>1811</v>
      </c>
      <c r="L56" s="179" t="s">
        <v>2177</v>
      </c>
      <c r="M56" s="29">
        <v>2318</v>
      </c>
      <c r="N56" s="29" t="s">
        <v>195</v>
      </c>
      <c r="O56" s="29">
        <v>231800</v>
      </c>
      <c r="S56" s="29">
        <v>101</v>
      </c>
      <c r="T56" s="29" t="s">
        <v>2178</v>
      </c>
      <c r="U56" s="29">
        <v>28</v>
      </c>
      <c r="V56" s="29" t="s">
        <v>2179</v>
      </c>
      <c r="X56" s="29" t="s">
        <v>216</v>
      </c>
    </row>
    <row r="57" spans="1:24" x14ac:dyDescent="0.25">
      <c r="A57" s="29" t="s">
        <v>138</v>
      </c>
      <c r="B57" s="29">
        <v>6512</v>
      </c>
      <c r="C57" s="29" t="s">
        <v>211</v>
      </c>
      <c r="D57" s="29">
        <v>191869157</v>
      </c>
      <c r="E57" s="29">
        <v>0</v>
      </c>
      <c r="F57" s="29">
        <v>1080</v>
      </c>
      <c r="G57" s="29">
        <v>2538604.452</v>
      </c>
      <c r="H57" s="29">
        <v>1197212.064</v>
      </c>
      <c r="I57" s="29">
        <v>901</v>
      </c>
      <c r="J57" s="29">
        <v>1153740</v>
      </c>
      <c r="K57" s="29" t="s">
        <v>2321</v>
      </c>
      <c r="L57" s="179" t="s">
        <v>2322</v>
      </c>
      <c r="M57" s="29">
        <v>2108</v>
      </c>
      <c r="N57" s="29" t="s">
        <v>2323</v>
      </c>
      <c r="O57" s="29">
        <v>210800</v>
      </c>
      <c r="P57" s="29">
        <v>2538604</v>
      </c>
      <c r="Q57" s="29">
        <v>1197213</v>
      </c>
      <c r="R57" s="29" t="s">
        <v>1394</v>
      </c>
      <c r="S57" s="29">
        <v>101</v>
      </c>
      <c r="T57" s="29" t="s">
        <v>2324</v>
      </c>
      <c r="U57" s="29">
        <v>27</v>
      </c>
      <c r="V57" s="29" t="s">
        <v>2325</v>
      </c>
      <c r="X57" s="29" t="s">
        <v>216</v>
      </c>
    </row>
    <row r="58" spans="1:24" x14ac:dyDescent="0.25">
      <c r="A58" s="29" t="s">
        <v>138</v>
      </c>
      <c r="B58" s="29">
        <v>6512</v>
      </c>
      <c r="C58" s="29" t="s">
        <v>211</v>
      </c>
      <c r="D58" s="29">
        <v>504172210</v>
      </c>
      <c r="E58" s="29">
        <v>0</v>
      </c>
      <c r="F58" s="29">
        <v>1060</v>
      </c>
      <c r="G58" s="29">
        <v>2538616.9380000001</v>
      </c>
      <c r="H58" s="29">
        <v>1197224.348</v>
      </c>
      <c r="I58" s="29">
        <v>901</v>
      </c>
      <c r="J58" s="29">
        <v>1153740</v>
      </c>
      <c r="K58" s="29" t="s">
        <v>2321</v>
      </c>
      <c r="L58" s="179" t="s">
        <v>2322</v>
      </c>
      <c r="M58" s="29">
        <v>2108</v>
      </c>
      <c r="N58" s="29" t="s">
        <v>2323</v>
      </c>
      <c r="O58" s="29">
        <v>210800</v>
      </c>
      <c r="P58" s="29">
        <v>2538616.9240000001</v>
      </c>
      <c r="Q58" s="29">
        <v>1197224.4790000001</v>
      </c>
      <c r="S58" s="29">
        <v>115</v>
      </c>
      <c r="T58" s="29" t="s">
        <v>2324</v>
      </c>
      <c r="U58" s="29">
        <v>27</v>
      </c>
      <c r="V58" s="29" t="s">
        <v>2326</v>
      </c>
      <c r="X58" s="29" t="s">
        <v>216</v>
      </c>
    </row>
    <row r="59" spans="1:24" x14ac:dyDescent="0.25">
      <c r="A59" s="29" t="s">
        <v>138</v>
      </c>
      <c r="B59" s="29">
        <v>6512</v>
      </c>
      <c r="C59" s="29" t="s">
        <v>211</v>
      </c>
      <c r="D59" s="29">
        <v>191811626</v>
      </c>
      <c r="E59" s="29">
        <v>0</v>
      </c>
      <c r="F59" s="29">
        <v>1060</v>
      </c>
      <c r="G59" s="29">
        <v>2545569.4249999998</v>
      </c>
      <c r="H59" s="29">
        <v>1200558.96</v>
      </c>
      <c r="I59" s="29">
        <v>901</v>
      </c>
      <c r="J59" s="29">
        <v>2410496</v>
      </c>
      <c r="K59" s="29" t="s">
        <v>1654</v>
      </c>
      <c r="L59" s="179" t="s">
        <v>1655</v>
      </c>
      <c r="M59" s="29">
        <v>2103</v>
      </c>
      <c r="N59" s="29" t="s">
        <v>1656</v>
      </c>
      <c r="O59" s="29">
        <v>210300</v>
      </c>
      <c r="P59" s="29">
        <v>2545578</v>
      </c>
      <c r="Q59" s="29">
        <v>1200554</v>
      </c>
      <c r="R59" s="29" t="s">
        <v>240</v>
      </c>
      <c r="S59" s="29">
        <v>150</v>
      </c>
      <c r="T59" s="29" t="s">
        <v>1657</v>
      </c>
      <c r="U59" s="29">
        <v>29</v>
      </c>
      <c r="V59" s="29" t="s">
        <v>1658</v>
      </c>
      <c r="X59" s="29" t="s">
        <v>216</v>
      </c>
    </row>
    <row r="60" spans="1:24" x14ac:dyDescent="0.25">
      <c r="A60" s="29" t="s">
        <v>138</v>
      </c>
      <c r="B60" s="29">
        <v>6512</v>
      </c>
      <c r="C60" s="29" t="s">
        <v>211</v>
      </c>
      <c r="D60" s="29">
        <v>191987149</v>
      </c>
      <c r="E60" s="29">
        <v>0</v>
      </c>
      <c r="F60" s="29">
        <v>1060</v>
      </c>
      <c r="G60" s="29">
        <v>2545584</v>
      </c>
      <c r="H60" s="29">
        <v>1200550</v>
      </c>
      <c r="I60" s="29">
        <v>904</v>
      </c>
      <c r="J60" s="29">
        <v>2410496</v>
      </c>
      <c r="K60" s="29" t="s">
        <v>1654</v>
      </c>
      <c r="L60" s="179" t="s">
        <v>1655</v>
      </c>
      <c r="M60" s="29">
        <v>2103</v>
      </c>
      <c r="N60" s="29" t="s">
        <v>1656</v>
      </c>
      <c r="O60" s="29">
        <v>210300</v>
      </c>
      <c r="S60" s="29">
        <v>150</v>
      </c>
      <c r="U60" s="29">
        <v>29</v>
      </c>
      <c r="V60" s="29" t="s">
        <v>1659</v>
      </c>
      <c r="X60" s="29" t="s">
        <v>216</v>
      </c>
    </row>
  </sheetData>
  <autoFilter ref="A5:X5" xr:uid="{00000000-0009-0000-0000-000006000000}"/>
  <mergeCells count="1">
    <mergeCell ref="G1:K1"/>
  </mergeCells>
  <hyperlinks>
    <hyperlink ref="G1" r:id="rId1" display="Voir les instructions" xr:uid="{00000000-0004-0000-0600-000000000000}"/>
    <hyperlink ref="G1:I1" r:id="rId2" display="Instructions" xr:uid="{00000000-0004-0000-0600-000001000000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7030A0"/>
  </sheetPr>
  <dimension ref="A1:AD1271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40.625" style="29" bestFit="1" customWidth="1"/>
    <col min="12" max="12" width="28.125" style="29" customWidth="1"/>
    <col min="13" max="16384" width="10.625" style="29"/>
  </cols>
  <sheetData>
    <row r="1" spans="1:30" s="211" customFormat="1" ht="21.95" customHeight="1" x14ac:dyDescent="0.2">
      <c r="A1" s="209" t="s">
        <v>18</v>
      </c>
      <c r="B1" s="210"/>
      <c r="C1" s="210"/>
      <c r="E1" s="212"/>
      <c r="L1" s="211" t="s">
        <v>3835</v>
      </c>
    </row>
    <row r="2" spans="1:30" s="213" customFormat="1" ht="65.099999999999994" customHeight="1" x14ac:dyDescent="0.2">
      <c r="A2" s="268" t="s">
        <v>580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30" x14ac:dyDescent="0.25">
      <c r="A3" s="29" t="s">
        <v>581</v>
      </c>
      <c r="B3" s="180"/>
      <c r="C3" s="180"/>
      <c r="D3" s="258" t="s">
        <v>169</v>
      </c>
      <c r="E3" s="258"/>
      <c r="F3" s="258"/>
      <c r="G3" s="258"/>
      <c r="H3" s="258"/>
      <c r="I3" s="258"/>
      <c r="J3" s="258"/>
      <c r="K3" s="258"/>
      <c r="L3" s="258"/>
      <c r="M3" s="248"/>
    </row>
    <row r="5" spans="1:30" s="214" customFormat="1" x14ac:dyDescent="0.25">
      <c r="A5" s="181" t="s">
        <v>23</v>
      </c>
      <c r="B5" s="181" t="s">
        <v>26</v>
      </c>
      <c r="C5" s="181" t="s">
        <v>28</v>
      </c>
      <c r="D5" s="181" t="s">
        <v>30</v>
      </c>
      <c r="E5" s="165" t="s">
        <v>34</v>
      </c>
      <c r="F5" s="165" t="s">
        <v>36</v>
      </c>
      <c r="G5" s="165" t="s">
        <v>42</v>
      </c>
      <c r="H5" s="165" t="s">
        <v>91</v>
      </c>
      <c r="I5" s="165" t="s">
        <v>218</v>
      </c>
      <c r="J5" s="165" t="s">
        <v>219</v>
      </c>
      <c r="K5" s="165" t="s">
        <v>93</v>
      </c>
      <c r="L5" s="165" t="s">
        <v>95</v>
      </c>
    </row>
    <row r="6" spans="1:30" s="215" customFormat="1" x14ac:dyDescent="0.25">
      <c r="A6" s="215" t="s">
        <v>138</v>
      </c>
      <c r="B6" s="215">
        <v>6404</v>
      </c>
      <c r="C6" s="215" t="s">
        <v>186</v>
      </c>
      <c r="D6" s="215">
        <v>1461586</v>
      </c>
      <c r="E6" s="215">
        <v>1030</v>
      </c>
      <c r="F6" s="215">
        <v>1110</v>
      </c>
      <c r="G6" s="215">
        <v>1004</v>
      </c>
      <c r="I6" s="215" t="s">
        <v>1660</v>
      </c>
      <c r="J6" s="215" t="s">
        <v>1661</v>
      </c>
      <c r="K6" s="215" t="s">
        <v>1102</v>
      </c>
      <c r="L6" s="215" t="s">
        <v>1801</v>
      </c>
      <c r="AD6" s="217"/>
    </row>
    <row r="7" spans="1:30" s="215" customFormat="1" x14ac:dyDescent="0.25">
      <c r="A7" s="215" t="s">
        <v>138</v>
      </c>
      <c r="B7" s="215">
        <v>6404</v>
      </c>
      <c r="C7" s="215" t="s">
        <v>186</v>
      </c>
      <c r="D7" s="215">
        <v>1462029</v>
      </c>
      <c r="E7" s="215">
        <v>1040</v>
      </c>
      <c r="G7" s="215">
        <v>1004</v>
      </c>
      <c r="I7" s="215" t="s">
        <v>1662</v>
      </c>
      <c r="J7" s="215" t="s">
        <v>1663</v>
      </c>
      <c r="K7" s="215" t="s">
        <v>1102</v>
      </c>
      <c r="L7" s="215" t="s">
        <v>1802</v>
      </c>
      <c r="AD7" s="217"/>
    </row>
    <row r="8" spans="1:30" s="215" customFormat="1" x14ac:dyDescent="0.25">
      <c r="A8" s="215" t="s">
        <v>138</v>
      </c>
      <c r="B8" s="215">
        <v>6404</v>
      </c>
      <c r="C8" s="215" t="s">
        <v>186</v>
      </c>
      <c r="D8" s="215">
        <v>1462266</v>
      </c>
      <c r="E8" s="215">
        <v>1060</v>
      </c>
      <c r="G8" s="215">
        <v>1004</v>
      </c>
      <c r="I8" s="215" t="s">
        <v>1664</v>
      </c>
      <c r="J8" s="215" t="s">
        <v>1665</v>
      </c>
      <c r="K8" s="215" t="s">
        <v>1102</v>
      </c>
      <c r="L8" s="215" t="s">
        <v>1803</v>
      </c>
      <c r="AD8" s="217"/>
    </row>
    <row r="9" spans="1:30" s="215" customFormat="1" x14ac:dyDescent="0.25">
      <c r="A9" s="215" t="s">
        <v>138</v>
      </c>
      <c r="B9" s="215">
        <v>6404</v>
      </c>
      <c r="C9" s="215" t="s">
        <v>186</v>
      </c>
      <c r="D9" s="215">
        <v>1462334</v>
      </c>
      <c r="E9" s="215">
        <v>1060</v>
      </c>
      <c r="G9" s="215">
        <v>1004</v>
      </c>
      <c r="I9" s="215" t="s">
        <v>1666</v>
      </c>
      <c r="J9" s="215" t="s">
        <v>1667</v>
      </c>
      <c r="K9" s="215" t="s">
        <v>1102</v>
      </c>
      <c r="L9" s="215" t="s">
        <v>1804</v>
      </c>
      <c r="AD9" s="217"/>
    </row>
    <row r="10" spans="1:30" s="215" customFormat="1" x14ac:dyDescent="0.25">
      <c r="A10" s="215" t="s">
        <v>138</v>
      </c>
      <c r="B10" s="215">
        <v>6404</v>
      </c>
      <c r="C10" s="215" t="s">
        <v>186</v>
      </c>
      <c r="D10" s="215">
        <v>3113907</v>
      </c>
      <c r="E10" s="215">
        <v>1040</v>
      </c>
      <c r="G10" s="215">
        <v>1004</v>
      </c>
      <c r="I10" s="215" t="s">
        <v>2841</v>
      </c>
      <c r="J10" s="215" t="s">
        <v>2842</v>
      </c>
      <c r="K10" s="215" t="s">
        <v>220</v>
      </c>
      <c r="L10" s="215" t="s">
        <v>2939</v>
      </c>
      <c r="AD10" s="217"/>
    </row>
    <row r="11" spans="1:30" s="215" customFormat="1" x14ac:dyDescent="0.25">
      <c r="A11" s="215" t="s">
        <v>138</v>
      </c>
      <c r="B11" s="215">
        <v>6404</v>
      </c>
      <c r="C11" s="215" t="s">
        <v>186</v>
      </c>
      <c r="D11" s="215">
        <v>190199403</v>
      </c>
      <c r="E11" s="215">
        <v>1060</v>
      </c>
      <c r="F11" s="215">
        <v>1251</v>
      </c>
      <c r="G11" s="215">
        <v>1004</v>
      </c>
      <c r="I11" s="215" t="s">
        <v>2843</v>
      </c>
      <c r="J11" s="215" t="s">
        <v>2844</v>
      </c>
      <c r="K11" s="215" t="s">
        <v>220</v>
      </c>
      <c r="L11" s="215" t="s">
        <v>2940</v>
      </c>
      <c r="AD11" s="217"/>
    </row>
    <row r="12" spans="1:30" s="215" customFormat="1" x14ac:dyDescent="0.25">
      <c r="A12" s="215" t="s">
        <v>138</v>
      </c>
      <c r="B12" s="215">
        <v>6404</v>
      </c>
      <c r="C12" s="215" t="s">
        <v>186</v>
      </c>
      <c r="D12" s="215">
        <v>190207738</v>
      </c>
      <c r="E12" s="215">
        <v>1020</v>
      </c>
      <c r="F12" s="215">
        <v>1110</v>
      </c>
      <c r="G12" s="215">
        <v>1004</v>
      </c>
      <c r="I12" s="215" t="s">
        <v>1668</v>
      </c>
      <c r="J12" s="215" t="s">
        <v>1669</v>
      </c>
      <c r="K12" s="215" t="s">
        <v>1102</v>
      </c>
      <c r="L12" s="215" t="s">
        <v>1805</v>
      </c>
      <c r="AD12" s="217"/>
    </row>
    <row r="13" spans="1:30" s="215" customFormat="1" x14ac:dyDescent="0.25">
      <c r="A13" s="215" t="s">
        <v>138</v>
      </c>
      <c r="B13" s="215">
        <v>6404</v>
      </c>
      <c r="C13" s="215" t="s">
        <v>186</v>
      </c>
      <c r="D13" s="215">
        <v>190207891</v>
      </c>
      <c r="E13" s="215">
        <v>1020</v>
      </c>
      <c r="F13" s="215">
        <v>1110</v>
      </c>
      <c r="G13" s="215">
        <v>1004</v>
      </c>
      <c r="I13" s="215" t="s">
        <v>1670</v>
      </c>
      <c r="J13" s="215" t="s">
        <v>1671</v>
      </c>
      <c r="K13" s="215" t="s">
        <v>1102</v>
      </c>
      <c r="L13" s="215" t="s">
        <v>1806</v>
      </c>
      <c r="AD13" s="217"/>
    </row>
    <row r="14" spans="1:30" s="215" customFormat="1" x14ac:dyDescent="0.25">
      <c r="A14" s="215" t="s">
        <v>138</v>
      </c>
      <c r="B14" s="215">
        <v>6404</v>
      </c>
      <c r="C14" s="215" t="s">
        <v>186</v>
      </c>
      <c r="D14" s="215">
        <v>190207896</v>
      </c>
      <c r="E14" s="215">
        <v>1020</v>
      </c>
      <c r="F14" s="215">
        <v>1110</v>
      </c>
      <c r="G14" s="215">
        <v>1004</v>
      </c>
      <c r="I14" s="215" t="s">
        <v>1672</v>
      </c>
      <c r="J14" s="215" t="s">
        <v>1673</v>
      </c>
      <c r="K14" s="215" t="s">
        <v>1102</v>
      </c>
      <c r="L14" s="215" t="s">
        <v>1807</v>
      </c>
      <c r="AD14" s="217"/>
    </row>
    <row r="15" spans="1:30" s="215" customFormat="1" x14ac:dyDescent="0.25">
      <c r="A15" s="215" t="s">
        <v>138</v>
      </c>
      <c r="B15" s="215">
        <v>6404</v>
      </c>
      <c r="C15" s="215" t="s">
        <v>186</v>
      </c>
      <c r="D15" s="215">
        <v>190212258</v>
      </c>
      <c r="E15" s="215">
        <v>1060</v>
      </c>
      <c r="F15" s="215">
        <v>1261</v>
      </c>
      <c r="G15" s="215">
        <v>1004</v>
      </c>
      <c r="I15" s="215" t="s">
        <v>1674</v>
      </c>
      <c r="J15" s="215" t="s">
        <v>1675</v>
      </c>
      <c r="K15" s="215" t="s">
        <v>1102</v>
      </c>
      <c r="L15" s="215" t="s">
        <v>1808</v>
      </c>
      <c r="AD15" s="217"/>
    </row>
    <row r="16" spans="1:30" s="215" customFormat="1" x14ac:dyDescent="0.25">
      <c r="A16" s="215" t="s">
        <v>138</v>
      </c>
      <c r="B16" s="215">
        <v>6404</v>
      </c>
      <c r="C16" s="215" t="s">
        <v>186</v>
      </c>
      <c r="D16" s="215">
        <v>191986203</v>
      </c>
      <c r="E16" s="215">
        <v>1080</v>
      </c>
      <c r="F16" s="215">
        <v>1271</v>
      </c>
      <c r="G16" s="215">
        <v>1004</v>
      </c>
      <c r="I16" s="215" t="s">
        <v>628</v>
      </c>
      <c r="J16" s="215" t="s">
        <v>1676</v>
      </c>
      <c r="K16" s="215" t="s">
        <v>221</v>
      </c>
      <c r="L16" s="215" t="s">
        <v>1956</v>
      </c>
      <c r="AD16" s="217"/>
    </row>
    <row r="17" spans="1:30" s="215" customFormat="1" x14ac:dyDescent="0.25">
      <c r="A17" s="215" t="s">
        <v>138</v>
      </c>
      <c r="B17" s="215">
        <v>6404</v>
      </c>
      <c r="C17" s="215" t="s">
        <v>186</v>
      </c>
      <c r="D17" s="215">
        <v>191986205</v>
      </c>
      <c r="E17" s="215">
        <v>1080</v>
      </c>
      <c r="F17" s="215">
        <v>1271</v>
      </c>
      <c r="G17" s="215">
        <v>1004</v>
      </c>
      <c r="I17" s="215" t="s">
        <v>629</v>
      </c>
      <c r="J17" s="215" t="s">
        <v>1677</v>
      </c>
      <c r="K17" s="215" t="s">
        <v>221</v>
      </c>
      <c r="L17" s="215" t="s">
        <v>1956</v>
      </c>
      <c r="AD17" s="217"/>
    </row>
    <row r="18" spans="1:30" s="215" customFormat="1" x14ac:dyDescent="0.25">
      <c r="A18" s="215" t="s">
        <v>138</v>
      </c>
      <c r="B18" s="215">
        <v>6404</v>
      </c>
      <c r="C18" s="215" t="s">
        <v>186</v>
      </c>
      <c r="D18" s="215">
        <v>191986206</v>
      </c>
      <c r="E18" s="215">
        <v>1060</v>
      </c>
      <c r="F18" s="215">
        <v>1271</v>
      </c>
      <c r="G18" s="215">
        <v>1004</v>
      </c>
      <c r="I18" s="215" t="s">
        <v>1569</v>
      </c>
      <c r="J18" s="215" t="s">
        <v>1678</v>
      </c>
      <c r="K18" s="215" t="s">
        <v>221</v>
      </c>
      <c r="L18" s="215" t="s">
        <v>1957</v>
      </c>
      <c r="AD18" s="217"/>
    </row>
    <row r="19" spans="1:30" s="215" customFormat="1" x14ac:dyDescent="0.25">
      <c r="A19" s="215" t="s">
        <v>138</v>
      </c>
      <c r="B19" s="215">
        <v>6404</v>
      </c>
      <c r="C19" s="215" t="s">
        <v>186</v>
      </c>
      <c r="D19" s="215">
        <v>191987850</v>
      </c>
      <c r="E19" s="215">
        <v>1040</v>
      </c>
      <c r="F19" s="215">
        <v>1264</v>
      </c>
      <c r="G19" s="215">
        <v>1004</v>
      </c>
      <c r="I19" s="215" t="s">
        <v>1679</v>
      </c>
      <c r="J19" s="215" t="s">
        <v>1680</v>
      </c>
      <c r="K19" s="215" t="s">
        <v>1102</v>
      </c>
      <c r="L19" s="215" t="s">
        <v>2808</v>
      </c>
      <c r="AD19" s="217"/>
    </row>
    <row r="20" spans="1:30" s="215" customFormat="1" x14ac:dyDescent="0.25">
      <c r="A20" s="215" t="s">
        <v>138</v>
      </c>
      <c r="B20" s="215">
        <v>6404</v>
      </c>
      <c r="C20" s="215" t="s">
        <v>186</v>
      </c>
      <c r="D20" s="215">
        <v>502338023</v>
      </c>
      <c r="E20" s="215">
        <v>1060</v>
      </c>
      <c r="F20" s="215">
        <v>1211</v>
      </c>
      <c r="G20" s="215">
        <v>1004</v>
      </c>
      <c r="I20" s="215" t="s">
        <v>2845</v>
      </c>
      <c r="J20" s="215" t="s">
        <v>2846</v>
      </c>
      <c r="K20" s="215" t="s">
        <v>220</v>
      </c>
      <c r="L20" s="215" t="s">
        <v>2941</v>
      </c>
      <c r="AD20" s="217"/>
    </row>
    <row r="21" spans="1:30" s="215" customFormat="1" x14ac:dyDescent="0.25">
      <c r="A21" s="215" t="s">
        <v>138</v>
      </c>
      <c r="B21" s="215">
        <v>6404</v>
      </c>
      <c r="C21" s="215" t="s">
        <v>186</v>
      </c>
      <c r="D21" s="215">
        <v>502338024</v>
      </c>
      <c r="E21" s="215">
        <v>1060</v>
      </c>
      <c r="F21" s="215">
        <v>1252</v>
      </c>
      <c r="G21" s="215">
        <v>1004</v>
      </c>
      <c r="I21" s="215" t="s">
        <v>2847</v>
      </c>
      <c r="J21" s="215" t="s">
        <v>2848</v>
      </c>
      <c r="K21" s="215" t="s">
        <v>220</v>
      </c>
      <c r="L21" s="215" t="s">
        <v>2942</v>
      </c>
      <c r="AD21" s="217"/>
    </row>
    <row r="22" spans="1:30" s="215" customFormat="1" x14ac:dyDescent="0.25">
      <c r="A22" s="215" t="s">
        <v>138</v>
      </c>
      <c r="B22" s="215">
        <v>6404</v>
      </c>
      <c r="C22" s="215" t="s">
        <v>186</v>
      </c>
      <c r="D22" s="215">
        <v>502338125</v>
      </c>
      <c r="E22" s="215">
        <v>1060</v>
      </c>
      <c r="F22" s="215">
        <v>1274</v>
      </c>
      <c r="G22" s="215">
        <v>1004</v>
      </c>
      <c r="I22" s="215" t="s">
        <v>2849</v>
      </c>
      <c r="J22" s="215" t="s">
        <v>2850</v>
      </c>
      <c r="K22" s="215" t="s">
        <v>220</v>
      </c>
      <c r="L22" s="215" t="s">
        <v>2943</v>
      </c>
      <c r="AD22" s="217"/>
    </row>
    <row r="23" spans="1:30" s="215" customFormat="1" x14ac:dyDescent="0.25">
      <c r="A23" s="215" t="s">
        <v>138</v>
      </c>
      <c r="B23" s="215">
        <v>6404</v>
      </c>
      <c r="C23" s="215" t="s">
        <v>186</v>
      </c>
      <c r="D23" s="215">
        <v>502338126</v>
      </c>
      <c r="E23" s="215">
        <v>1060</v>
      </c>
      <c r="F23" s="215">
        <v>1271</v>
      </c>
      <c r="G23" s="215">
        <v>1004</v>
      </c>
      <c r="I23" s="215" t="s">
        <v>2851</v>
      </c>
      <c r="J23" s="215" t="s">
        <v>2852</v>
      </c>
      <c r="K23" s="215" t="s">
        <v>220</v>
      </c>
      <c r="L23" s="215" t="s">
        <v>2944</v>
      </c>
      <c r="AD23" s="217"/>
    </row>
    <row r="24" spans="1:30" s="215" customFormat="1" x14ac:dyDescent="0.25">
      <c r="A24" s="215" t="s">
        <v>138</v>
      </c>
      <c r="B24" s="215">
        <v>6404</v>
      </c>
      <c r="C24" s="215" t="s">
        <v>186</v>
      </c>
      <c r="D24" s="215">
        <v>502338127</v>
      </c>
      <c r="E24" s="215">
        <v>1060</v>
      </c>
      <c r="F24" s="215">
        <v>1274</v>
      </c>
      <c r="G24" s="215">
        <v>1004</v>
      </c>
      <c r="I24" s="215" t="s">
        <v>2853</v>
      </c>
      <c r="J24" s="215" t="s">
        <v>2854</v>
      </c>
      <c r="K24" s="215" t="s">
        <v>220</v>
      </c>
      <c r="L24" s="215" t="s">
        <v>2945</v>
      </c>
      <c r="AD24" s="217"/>
    </row>
    <row r="25" spans="1:30" s="215" customFormat="1" x14ac:dyDescent="0.25">
      <c r="A25" s="215" t="s">
        <v>138</v>
      </c>
      <c r="B25" s="215">
        <v>6404</v>
      </c>
      <c r="C25" s="215" t="s">
        <v>186</v>
      </c>
      <c r="D25" s="215">
        <v>502338128</v>
      </c>
      <c r="E25" s="215">
        <v>1060</v>
      </c>
      <c r="F25" s="215">
        <v>1271</v>
      </c>
      <c r="G25" s="215">
        <v>1004</v>
      </c>
      <c r="I25" s="215" t="s">
        <v>2855</v>
      </c>
      <c r="J25" s="215" t="s">
        <v>2856</v>
      </c>
      <c r="K25" s="215" t="s">
        <v>220</v>
      </c>
      <c r="L25" s="215" t="s">
        <v>2946</v>
      </c>
      <c r="AD25" s="217"/>
    </row>
    <row r="26" spans="1:30" s="215" customFormat="1" x14ac:dyDescent="0.25">
      <c r="A26" s="215" t="s">
        <v>138</v>
      </c>
      <c r="B26" s="215">
        <v>6404</v>
      </c>
      <c r="C26" s="215" t="s">
        <v>186</v>
      </c>
      <c r="D26" s="215">
        <v>502338129</v>
      </c>
      <c r="E26" s="215">
        <v>1060</v>
      </c>
      <c r="F26" s="215">
        <v>1274</v>
      </c>
      <c r="G26" s="215">
        <v>1004</v>
      </c>
      <c r="I26" s="215" t="s">
        <v>2857</v>
      </c>
      <c r="J26" s="215" t="s">
        <v>2858</v>
      </c>
      <c r="K26" s="215" t="s">
        <v>220</v>
      </c>
      <c r="L26" s="215" t="s">
        <v>2947</v>
      </c>
      <c r="AD26" s="217"/>
    </row>
    <row r="27" spans="1:30" s="215" customFormat="1" x14ac:dyDescent="0.25">
      <c r="A27" s="215" t="s">
        <v>138</v>
      </c>
      <c r="B27" s="215">
        <v>6404</v>
      </c>
      <c r="C27" s="215" t="s">
        <v>186</v>
      </c>
      <c r="D27" s="215">
        <v>502338130</v>
      </c>
      <c r="E27" s="215">
        <v>1060</v>
      </c>
      <c r="F27" s="215">
        <v>1274</v>
      </c>
      <c r="G27" s="215">
        <v>1004</v>
      </c>
      <c r="I27" s="215" t="s">
        <v>2859</v>
      </c>
      <c r="J27" s="215" t="s">
        <v>2860</v>
      </c>
      <c r="K27" s="215" t="s">
        <v>220</v>
      </c>
      <c r="L27" s="215" t="s">
        <v>2948</v>
      </c>
      <c r="AD27" s="217"/>
    </row>
    <row r="28" spans="1:30" s="215" customFormat="1" x14ac:dyDescent="0.25">
      <c r="A28" s="215" t="s">
        <v>138</v>
      </c>
      <c r="B28" s="215">
        <v>6404</v>
      </c>
      <c r="C28" s="215" t="s">
        <v>186</v>
      </c>
      <c r="D28" s="215">
        <v>502338131</v>
      </c>
      <c r="E28" s="215">
        <v>1060</v>
      </c>
      <c r="F28" s="215">
        <v>1274</v>
      </c>
      <c r="G28" s="215">
        <v>1004</v>
      </c>
      <c r="I28" s="215" t="s">
        <v>2861</v>
      </c>
      <c r="J28" s="215" t="s">
        <v>2862</v>
      </c>
      <c r="K28" s="215" t="s">
        <v>220</v>
      </c>
      <c r="L28" s="215" t="s">
        <v>2949</v>
      </c>
      <c r="AD28" s="217"/>
    </row>
    <row r="29" spans="1:30" s="215" customFormat="1" x14ac:dyDescent="0.25">
      <c r="A29" s="215" t="s">
        <v>138</v>
      </c>
      <c r="B29" s="215">
        <v>6404</v>
      </c>
      <c r="C29" s="215" t="s">
        <v>186</v>
      </c>
      <c r="D29" s="215">
        <v>502338132</v>
      </c>
      <c r="E29" s="215">
        <v>1060</v>
      </c>
      <c r="F29" s="215">
        <v>1274</v>
      </c>
      <c r="G29" s="215">
        <v>1004</v>
      </c>
      <c r="I29" s="215" t="s">
        <v>2863</v>
      </c>
      <c r="J29" s="215" t="s">
        <v>2864</v>
      </c>
      <c r="K29" s="215" t="s">
        <v>220</v>
      </c>
      <c r="L29" s="215" t="s">
        <v>2950</v>
      </c>
      <c r="AD29" s="217"/>
    </row>
    <row r="30" spans="1:30" s="215" customFormat="1" x14ac:dyDescent="0.25">
      <c r="A30" s="215" t="s">
        <v>138</v>
      </c>
      <c r="B30" s="215">
        <v>6404</v>
      </c>
      <c r="C30" s="215" t="s">
        <v>186</v>
      </c>
      <c r="D30" s="215">
        <v>502338133</v>
      </c>
      <c r="E30" s="215">
        <v>1060</v>
      </c>
      <c r="F30" s="215">
        <v>1274</v>
      </c>
      <c r="G30" s="215">
        <v>1004</v>
      </c>
      <c r="I30" s="215" t="s">
        <v>2865</v>
      </c>
      <c r="J30" s="215" t="s">
        <v>2866</v>
      </c>
      <c r="K30" s="215" t="s">
        <v>220</v>
      </c>
      <c r="L30" s="215" t="s">
        <v>2951</v>
      </c>
      <c r="AD30" s="217"/>
    </row>
    <row r="31" spans="1:30" s="215" customFormat="1" x14ac:dyDescent="0.25">
      <c r="A31" s="215" t="s">
        <v>138</v>
      </c>
      <c r="B31" s="215">
        <v>6404</v>
      </c>
      <c r="C31" s="215" t="s">
        <v>186</v>
      </c>
      <c r="D31" s="215">
        <v>502338134</v>
      </c>
      <c r="E31" s="215">
        <v>1060</v>
      </c>
      <c r="F31" s="215">
        <v>1274</v>
      </c>
      <c r="G31" s="215">
        <v>1004</v>
      </c>
      <c r="I31" s="215" t="s">
        <v>2867</v>
      </c>
      <c r="J31" s="215" t="s">
        <v>2868</v>
      </c>
      <c r="K31" s="215" t="s">
        <v>220</v>
      </c>
      <c r="L31" s="215" t="s">
        <v>2952</v>
      </c>
      <c r="AD31" s="217"/>
    </row>
    <row r="32" spans="1:30" s="215" customFormat="1" x14ac:dyDescent="0.25">
      <c r="A32" s="215" t="s">
        <v>138</v>
      </c>
      <c r="B32" s="215">
        <v>6404</v>
      </c>
      <c r="C32" s="215" t="s">
        <v>186</v>
      </c>
      <c r="D32" s="215">
        <v>502338135</v>
      </c>
      <c r="E32" s="215">
        <v>1060</v>
      </c>
      <c r="F32" s="215">
        <v>1252</v>
      </c>
      <c r="G32" s="215">
        <v>1004</v>
      </c>
      <c r="I32" s="215" t="s">
        <v>2869</v>
      </c>
      <c r="J32" s="215" t="s">
        <v>2870</v>
      </c>
      <c r="K32" s="215" t="s">
        <v>220</v>
      </c>
      <c r="L32" s="215" t="s">
        <v>2953</v>
      </c>
      <c r="AD32" s="217"/>
    </row>
    <row r="33" spans="1:30" s="215" customFormat="1" x14ac:dyDescent="0.25">
      <c r="A33" s="215" t="s">
        <v>138</v>
      </c>
      <c r="B33" s="215">
        <v>6404</v>
      </c>
      <c r="C33" s="215" t="s">
        <v>186</v>
      </c>
      <c r="D33" s="215">
        <v>502338136</v>
      </c>
      <c r="E33" s="215">
        <v>1060</v>
      </c>
      <c r="F33" s="215">
        <v>1252</v>
      </c>
      <c r="G33" s="215">
        <v>1004</v>
      </c>
      <c r="I33" s="215" t="s">
        <v>2871</v>
      </c>
      <c r="J33" s="215" t="s">
        <v>2872</v>
      </c>
      <c r="K33" s="215" t="s">
        <v>220</v>
      </c>
      <c r="L33" s="215" t="s">
        <v>2954</v>
      </c>
      <c r="AD33" s="217"/>
    </row>
    <row r="34" spans="1:30" s="215" customFormat="1" x14ac:dyDescent="0.25">
      <c r="A34" s="215" t="s">
        <v>138</v>
      </c>
      <c r="B34" s="215">
        <v>6404</v>
      </c>
      <c r="C34" s="215" t="s">
        <v>186</v>
      </c>
      <c r="D34" s="215">
        <v>502338137</v>
      </c>
      <c r="E34" s="215">
        <v>1060</v>
      </c>
      <c r="F34" s="215">
        <v>1252</v>
      </c>
      <c r="G34" s="215">
        <v>1004</v>
      </c>
      <c r="I34" s="215" t="s">
        <v>2873</v>
      </c>
      <c r="J34" s="215" t="s">
        <v>2874</v>
      </c>
      <c r="K34" s="215" t="s">
        <v>220</v>
      </c>
      <c r="L34" s="215" t="s">
        <v>2955</v>
      </c>
      <c r="AD34" s="217"/>
    </row>
    <row r="35" spans="1:30" s="215" customFormat="1" x14ac:dyDescent="0.25">
      <c r="A35" s="215" t="s">
        <v>138</v>
      </c>
      <c r="B35" s="215">
        <v>6404</v>
      </c>
      <c r="C35" s="215" t="s">
        <v>186</v>
      </c>
      <c r="D35" s="215">
        <v>502338138</v>
      </c>
      <c r="E35" s="215">
        <v>1060</v>
      </c>
      <c r="F35" s="215">
        <v>1274</v>
      </c>
      <c r="G35" s="215">
        <v>1004</v>
      </c>
      <c r="I35" s="215" t="s">
        <v>2875</v>
      </c>
      <c r="J35" s="215" t="s">
        <v>2876</v>
      </c>
      <c r="K35" s="215" t="s">
        <v>220</v>
      </c>
      <c r="L35" s="215" t="s">
        <v>2956</v>
      </c>
      <c r="AD35" s="217"/>
    </row>
    <row r="36" spans="1:30" s="215" customFormat="1" x14ac:dyDescent="0.25">
      <c r="A36" s="215" t="s">
        <v>138</v>
      </c>
      <c r="B36" s="215">
        <v>6404</v>
      </c>
      <c r="C36" s="215" t="s">
        <v>186</v>
      </c>
      <c r="D36" s="215">
        <v>502338139</v>
      </c>
      <c r="E36" s="215">
        <v>1060</v>
      </c>
      <c r="F36" s="215">
        <v>1274</v>
      </c>
      <c r="G36" s="215">
        <v>1004</v>
      </c>
      <c r="I36" s="215" t="s">
        <v>2877</v>
      </c>
      <c r="J36" s="215" t="s">
        <v>2878</v>
      </c>
      <c r="K36" s="215" t="s">
        <v>220</v>
      </c>
      <c r="L36" s="215" t="s">
        <v>2957</v>
      </c>
      <c r="AD36" s="217"/>
    </row>
    <row r="37" spans="1:30" s="215" customFormat="1" x14ac:dyDescent="0.25">
      <c r="A37" s="215" t="s">
        <v>138</v>
      </c>
      <c r="B37" s="215">
        <v>6404</v>
      </c>
      <c r="C37" s="215" t="s">
        <v>186</v>
      </c>
      <c r="D37" s="215">
        <v>502338140</v>
      </c>
      <c r="E37" s="215">
        <v>1060</v>
      </c>
      <c r="F37" s="215">
        <v>1251</v>
      </c>
      <c r="G37" s="215">
        <v>1004</v>
      </c>
      <c r="I37" s="215" t="s">
        <v>2879</v>
      </c>
      <c r="J37" s="215" t="s">
        <v>2880</v>
      </c>
      <c r="K37" s="215" t="s">
        <v>220</v>
      </c>
      <c r="L37" s="215" t="s">
        <v>2958</v>
      </c>
      <c r="AD37" s="217"/>
    </row>
    <row r="38" spans="1:30" s="215" customFormat="1" x14ac:dyDescent="0.25">
      <c r="A38" s="215" t="s">
        <v>138</v>
      </c>
      <c r="B38" s="215">
        <v>6404</v>
      </c>
      <c r="C38" s="215" t="s">
        <v>186</v>
      </c>
      <c r="D38" s="215">
        <v>502338141</v>
      </c>
      <c r="E38" s="215">
        <v>1060</v>
      </c>
      <c r="F38" s="215">
        <v>1242</v>
      </c>
      <c r="G38" s="215">
        <v>1004</v>
      </c>
      <c r="I38" s="215" t="s">
        <v>2881</v>
      </c>
      <c r="J38" s="215" t="s">
        <v>2882</v>
      </c>
      <c r="K38" s="215" t="s">
        <v>220</v>
      </c>
      <c r="L38" s="215" t="s">
        <v>2959</v>
      </c>
      <c r="AD38" s="217"/>
    </row>
    <row r="39" spans="1:30" s="215" customFormat="1" x14ac:dyDescent="0.25">
      <c r="A39" s="215" t="s">
        <v>138</v>
      </c>
      <c r="B39" s="215">
        <v>6404</v>
      </c>
      <c r="C39" s="215" t="s">
        <v>186</v>
      </c>
      <c r="D39" s="215">
        <v>502338142</v>
      </c>
      <c r="E39" s="215">
        <v>1060</v>
      </c>
      <c r="F39" s="215">
        <v>1274</v>
      </c>
      <c r="G39" s="215">
        <v>1004</v>
      </c>
      <c r="I39" s="215" t="s">
        <v>2883</v>
      </c>
      <c r="J39" s="215" t="s">
        <v>2884</v>
      </c>
      <c r="K39" s="215" t="s">
        <v>220</v>
      </c>
      <c r="L39" s="215" t="s">
        <v>2960</v>
      </c>
      <c r="AD39" s="217"/>
    </row>
    <row r="40" spans="1:30" s="215" customFormat="1" x14ac:dyDescent="0.25">
      <c r="A40" s="215" t="s">
        <v>138</v>
      </c>
      <c r="B40" s="215">
        <v>6404</v>
      </c>
      <c r="C40" s="215" t="s">
        <v>186</v>
      </c>
      <c r="D40" s="215">
        <v>502338143</v>
      </c>
      <c r="E40" s="215">
        <v>1060</v>
      </c>
      <c r="F40" s="215">
        <v>1274</v>
      </c>
      <c r="G40" s="215">
        <v>1004</v>
      </c>
      <c r="I40" s="215" t="s">
        <v>2885</v>
      </c>
      <c r="J40" s="215" t="s">
        <v>2886</v>
      </c>
      <c r="K40" s="215" t="s">
        <v>220</v>
      </c>
      <c r="L40" s="215" t="s">
        <v>2961</v>
      </c>
      <c r="AD40" s="217"/>
    </row>
    <row r="41" spans="1:30" s="215" customFormat="1" x14ac:dyDescent="0.25">
      <c r="A41" s="215" t="s">
        <v>138</v>
      </c>
      <c r="B41" s="215">
        <v>6404</v>
      </c>
      <c r="C41" s="215" t="s">
        <v>186</v>
      </c>
      <c r="D41" s="215">
        <v>502338144</v>
      </c>
      <c r="E41" s="215">
        <v>1060</v>
      </c>
      <c r="F41" s="215">
        <v>1274</v>
      </c>
      <c r="G41" s="215">
        <v>1004</v>
      </c>
      <c r="I41" s="215" t="s">
        <v>2887</v>
      </c>
      <c r="J41" s="215" t="s">
        <v>2888</v>
      </c>
      <c r="K41" s="215" t="s">
        <v>220</v>
      </c>
      <c r="L41" s="215" t="s">
        <v>2962</v>
      </c>
      <c r="AD41" s="217"/>
    </row>
    <row r="42" spans="1:30" s="215" customFormat="1" x14ac:dyDescent="0.25">
      <c r="A42" s="215" t="s">
        <v>138</v>
      </c>
      <c r="B42" s="215">
        <v>6404</v>
      </c>
      <c r="C42" s="215" t="s">
        <v>186</v>
      </c>
      <c r="D42" s="215">
        <v>502338286</v>
      </c>
      <c r="E42" s="215">
        <v>1060</v>
      </c>
      <c r="F42" s="215">
        <v>1274</v>
      </c>
      <c r="G42" s="215">
        <v>1004</v>
      </c>
      <c r="I42" s="215" t="s">
        <v>2889</v>
      </c>
      <c r="J42" s="215" t="s">
        <v>2890</v>
      </c>
      <c r="K42" s="215" t="s">
        <v>220</v>
      </c>
      <c r="L42" s="215" t="s">
        <v>2963</v>
      </c>
      <c r="AD42" s="217"/>
    </row>
    <row r="43" spans="1:30" s="215" customFormat="1" x14ac:dyDescent="0.25">
      <c r="A43" s="215" t="s">
        <v>138</v>
      </c>
      <c r="B43" s="215">
        <v>6404</v>
      </c>
      <c r="C43" s="215" t="s">
        <v>186</v>
      </c>
      <c r="D43" s="215">
        <v>502338287</v>
      </c>
      <c r="E43" s="215">
        <v>1060</v>
      </c>
      <c r="F43" s="215">
        <v>1274</v>
      </c>
      <c r="G43" s="215">
        <v>1004</v>
      </c>
      <c r="I43" s="215" t="s">
        <v>2891</v>
      </c>
      <c r="J43" s="215" t="s">
        <v>2892</v>
      </c>
      <c r="K43" s="215" t="s">
        <v>220</v>
      </c>
      <c r="L43" s="215" t="s">
        <v>2964</v>
      </c>
      <c r="AD43" s="217"/>
    </row>
    <row r="44" spans="1:30" s="215" customFormat="1" x14ac:dyDescent="0.25">
      <c r="A44" s="215" t="s">
        <v>138</v>
      </c>
      <c r="B44" s="215">
        <v>6404</v>
      </c>
      <c r="C44" s="215" t="s">
        <v>186</v>
      </c>
      <c r="D44" s="215">
        <v>502338288</v>
      </c>
      <c r="E44" s="215">
        <v>1060</v>
      </c>
      <c r="F44" s="215">
        <v>1274</v>
      </c>
      <c r="G44" s="215">
        <v>1004</v>
      </c>
      <c r="I44" s="215" t="s">
        <v>2893</v>
      </c>
      <c r="J44" s="215" t="s">
        <v>2894</v>
      </c>
      <c r="K44" s="215" t="s">
        <v>220</v>
      </c>
      <c r="L44" s="215" t="s">
        <v>2965</v>
      </c>
      <c r="AD44" s="217"/>
    </row>
    <row r="45" spans="1:30" s="215" customFormat="1" x14ac:dyDescent="0.25">
      <c r="A45" s="215" t="s">
        <v>138</v>
      </c>
      <c r="B45" s="215">
        <v>6404</v>
      </c>
      <c r="C45" s="215" t="s">
        <v>186</v>
      </c>
      <c r="D45" s="215">
        <v>502338289</v>
      </c>
      <c r="E45" s="215">
        <v>1060</v>
      </c>
      <c r="F45" s="215">
        <v>1271</v>
      </c>
      <c r="G45" s="215">
        <v>1004</v>
      </c>
      <c r="I45" s="215" t="s">
        <v>2895</v>
      </c>
      <c r="J45" s="215" t="s">
        <v>2896</v>
      </c>
      <c r="K45" s="215" t="s">
        <v>220</v>
      </c>
      <c r="L45" s="215" t="s">
        <v>2966</v>
      </c>
      <c r="AD45" s="217"/>
    </row>
    <row r="46" spans="1:30" s="215" customFormat="1" x14ac:dyDescent="0.25">
      <c r="A46" s="215" t="s">
        <v>138</v>
      </c>
      <c r="B46" s="215">
        <v>6404</v>
      </c>
      <c r="C46" s="215" t="s">
        <v>186</v>
      </c>
      <c r="D46" s="215">
        <v>502338290</v>
      </c>
      <c r="E46" s="215">
        <v>1060</v>
      </c>
      <c r="F46" s="215">
        <v>1274</v>
      </c>
      <c r="G46" s="215">
        <v>1004</v>
      </c>
      <c r="I46" s="215" t="s">
        <v>2897</v>
      </c>
      <c r="J46" s="215" t="s">
        <v>2898</v>
      </c>
      <c r="K46" s="215" t="s">
        <v>220</v>
      </c>
      <c r="L46" s="215" t="s">
        <v>2967</v>
      </c>
      <c r="AD46" s="217"/>
    </row>
    <row r="47" spans="1:30" s="215" customFormat="1" x14ac:dyDescent="0.25">
      <c r="A47" s="215" t="s">
        <v>138</v>
      </c>
      <c r="B47" s="215">
        <v>6404</v>
      </c>
      <c r="C47" s="215" t="s">
        <v>186</v>
      </c>
      <c r="D47" s="215">
        <v>502338381</v>
      </c>
      <c r="E47" s="215">
        <v>1060</v>
      </c>
      <c r="F47" s="215">
        <v>1252</v>
      </c>
      <c r="G47" s="215">
        <v>1004</v>
      </c>
      <c r="I47" s="215" t="s">
        <v>2899</v>
      </c>
      <c r="J47" s="215" t="s">
        <v>2900</v>
      </c>
      <c r="K47" s="215" t="s">
        <v>220</v>
      </c>
      <c r="L47" s="215" t="s">
        <v>2968</v>
      </c>
      <c r="AD47" s="217"/>
    </row>
    <row r="48" spans="1:30" s="215" customFormat="1" x14ac:dyDescent="0.25">
      <c r="A48" s="215" t="s">
        <v>138</v>
      </c>
      <c r="B48" s="215">
        <v>6404</v>
      </c>
      <c r="C48" s="215" t="s">
        <v>186</v>
      </c>
      <c r="D48" s="215">
        <v>502338382</v>
      </c>
      <c r="E48" s="215">
        <v>1060</v>
      </c>
      <c r="F48" s="215">
        <v>1271</v>
      </c>
      <c r="G48" s="215">
        <v>1004</v>
      </c>
      <c r="I48" s="215" t="s">
        <v>2901</v>
      </c>
      <c r="J48" s="215" t="s">
        <v>2902</v>
      </c>
      <c r="K48" s="215" t="s">
        <v>220</v>
      </c>
      <c r="L48" s="215" t="s">
        <v>2969</v>
      </c>
      <c r="AD48" s="217"/>
    </row>
    <row r="49" spans="1:30" s="215" customFormat="1" x14ac:dyDescent="0.25">
      <c r="A49" s="215" t="s">
        <v>138</v>
      </c>
      <c r="B49" s="215">
        <v>6404</v>
      </c>
      <c r="C49" s="215" t="s">
        <v>186</v>
      </c>
      <c r="D49" s="215">
        <v>502338383</v>
      </c>
      <c r="E49" s="215">
        <v>1060</v>
      </c>
      <c r="F49" s="215">
        <v>1274</v>
      </c>
      <c r="G49" s="215">
        <v>1004</v>
      </c>
      <c r="I49" s="215" t="s">
        <v>2903</v>
      </c>
      <c r="J49" s="215" t="s">
        <v>2904</v>
      </c>
      <c r="K49" s="215" t="s">
        <v>220</v>
      </c>
      <c r="L49" s="215" t="s">
        <v>2970</v>
      </c>
      <c r="AD49" s="217"/>
    </row>
    <row r="50" spans="1:30" s="215" customFormat="1" x14ac:dyDescent="0.25">
      <c r="A50" s="215" t="s">
        <v>138</v>
      </c>
      <c r="B50" s="215">
        <v>6404</v>
      </c>
      <c r="C50" s="215" t="s">
        <v>186</v>
      </c>
      <c r="D50" s="215">
        <v>502338384</v>
      </c>
      <c r="E50" s="215">
        <v>1060</v>
      </c>
      <c r="F50" s="215">
        <v>1251</v>
      </c>
      <c r="G50" s="215">
        <v>1004</v>
      </c>
      <c r="I50" s="215" t="s">
        <v>2905</v>
      </c>
      <c r="J50" s="215" t="s">
        <v>2906</v>
      </c>
      <c r="K50" s="215" t="s">
        <v>220</v>
      </c>
      <c r="L50" s="215" t="s">
        <v>2971</v>
      </c>
      <c r="AD50" s="217"/>
    </row>
    <row r="51" spans="1:30" s="215" customFormat="1" x14ac:dyDescent="0.25">
      <c r="A51" s="215" t="s">
        <v>138</v>
      </c>
      <c r="B51" s="215">
        <v>6404</v>
      </c>
      <c r="C51" s="215" t="s">
        <v>186</v>
      </c>
      <c r="D51" s="215">
        <v>502338385</v>
      </c>
      <c r="E51" s="215">
        <v>1060</v>
      </c>
      <c r="F51" s="215">
        <v>1252</v>
      </c>
      <c r="G51" s="215">
        <v>1004</v>
      </c>
      <c r="I51" s="215" t="s">
        <v>2907</v>
      </c>
      <c r="J51" s="215" t="s">
        <v>2908</v>
      </c>
      <c r="K51" s="215" t="s">
        <v>220</v>
      </c>
      <c r="L51" s="215" t="s">
        <v>2972</v>
      </c>
      <c r="AD51" s="217"/>
    </row>
    <row r="52" spans="1:30" s="215" customFormat="1" x14ac:dyDescent="0.25">
      <c r="A52" s="215" t="s">
        <v>138</v>
      </c>
      <c r="B52" s="215">
        <v>6404</v>
      </c>
      <c r="C52" s="215" t="s">
        <v>186</v>
      </c>
      <c r="D52" s="215">
        <v>502338407</v>
      </c>
      <c r="E52" s="215">
        <v>1060</v>
      </c>
      <c r="F52" s="215">
        <v>1274</v>
      </c>
      <c r="G52" s="215">
        <v>1004</v>
      </c>
      <c r="I52" s="215" t="s">
        <v>2909</v>
      </c>
      <c r="J52" s="215" t="s">
        <v>2910</v>
      </c>
      <c r="K52" s="215" t="s">
        <v>220</v>
      </c>
      <c r="L52" s="215" t="s">
        <v>2973</v>
      </c>
      <c r="AD52" s="217"/>
    </row>
    <row r="53" spans="1:30" s="215" customFormat="1" x14ac:dyDescent="0.25">
      <c r="A53" s="215" t="s">
        <v>138</v>
      </c>
      <c r="B53" s="215">
        <v>6404</v>
      </c>
      <c r="C53" s="215" t="s">
        <v>186</v>
      </c>
      <c r="D53" s="215">
        <v>502338408</v>
      </c>
      <c r="E53" s="215">
        <v>1060</v>
      </c>
      <c r="F53" s="215">
        <v>1241</v>
      </c>
      <c r="G53" s="215">
        <v>1004</v>
      </c>
      <c r="I53" s="215" t="s">
        <v>2911</v>
      </c>
      <c r="J53" s="215" t="s">
        <v>2912</v>
      </c>
      <c r="K53" s="215" t="s">
        <v>220</v>
      </c>
      <c r="L53" s="215" t="s">
        <v>2974</v>
      </c>
      <c r="AD53" s="217"/>
    </row>
    <row r="54" spans="1:30" s="215" customFormat="1" x14ac:dyDescent="0.25">
      <c r="A54" s="215" t="s">
        <v>138</v>
      </c>
      <c r="B54" s="215">
        <v>6404</v>
      </c>
      <c r="C54" s="215" t="s">
        <v>186</v>
      </c>
      <c r="D54" s="215">
        <v>502338409</v>
      </c>
      <c r="E54" s="215">
        <v>1060</v>
      </c>
      <c r="F54" s="215">
        <v>1274</v>
      </c>
      <c r="G54" s="215">
        <v>1004</v>
      </c>
      <c r="I54" s="215" t="s">
        <v>2913</v>
      </c>
      <c r="J54" s="215" t="s">
        <v>2914</v>
      </c>
      <c r="K54" s="215" t="s">
        <v>220</v>
      </c>
      <c r="L54" s="215" t="s">
        <v>2975</v>
      </c>
      <c r="AD54" s="217"/>
    </row>
    <row r="55" spans="1:30" s="215" customFormat="1" x14ac:dyDescent="0.25">
      <c r="A55" s="215" t="s">
        <v>138</v>
      </c>
      <c r="B55" s="215">
        <v>6404</v>
      </c>
      <c r="C55" s="215" t="s">
        <v>186</v>
      </c>
      <c r="D55" s="215">
        <v>502338410</v>
      </c>
      <c r="E55" s="215">
        <v>1060</v>
      </c>
      <c r="F55" s="215">
        <v>1274</v>
      </c>
      <c r="G55" s="215">
        <v>1004</v>
      </c>
      <c r="I55" s="215" t="s">
        <v>2915</v>
      </c>
      <c r="J55" s="215" t="s">
        <v>2916</v>
      </c>
      <c r="K55" s="215" t="s">
        <v>220</v>
      </c>
      <c r="L55" s="215" t="s">
        <v>2976</v>
      </c>
      <c r="AD55" s="217"/>
    </row>
    <row r="56" spans="1:30" s="215" customFormat="1" x14ac:dyDescent="0.25">
      <c r="A56" s="215" t="s">
        <v>138</v>
      </c>
      <c r="B56" s="215">
        <v>6404</v>
      </c>
      <c r="C56" s="215" t="s">
        <v>186</v>
      </c>
      <c r="D56" s="215">
        <v>502338411</v>
      </c>
      <c r="E56" s="215">
        <v>1060</v>
      </c>
      <c r="F56" s="215">
        <v>1274</v>
      </c>
      <c r="G56" s="215">
        <v>1004</v>
      </c>
      <c r="I56" s="215" t="s">
        <v>2917</v>
      </c>
      <c r="J56" s="215" t="s">
        <v>2918</v>
      </c>
      <c r="K56" s="215" t="s">
        <v>220</v>
      </c>
      <c r="L56" s="215" t="s">
        <v>2977</v>
      </c>
      <c r="AD56" s="217"/>
    </row>
    <row r="57" spans="1:30" s="215" customFormat="1" x14ac:dyDescent="0.25">
      <c r="A57" s="215" t="s">
        <v>138</v>
      </c>
      <c r="B57" s="215">
        <v>6404</v>
      </c>
      <c r="C57" s="215" t="s">
        <v>186</v>
      </c>
      <c r="D57" s="215">
        <v>502338429</v>
      </c>
      <c r="E57" s="215">
        <v>1060</v>
      </c>
      <c r="F57" s="215">
        <v>1274</v>
      </c>
      <c r="G57" s="215">
        <v>1004</v>
      </c>
      <c r="I57" s="215" t="s">
        <v>2919</v>
      </c>
      <c r="J57" s="215" t="s">
        <v>2920</v>
      </c>
      <c r="K57" s="215" t="s">
        <v>220</v>
      </c>
      <c r="L57" s="215" t="s">
        <v>2978</v>
      </c>
      <c r="AD57" s="217"/>
    </row>
    <row r="58" spans="1:30" s="215" customFormat="1" x14ac:dyDescent="0.25">
      <c r="A58" s="215" t="s">
        <v>138</v>
      </c>
      <c r="B58" s="215">
        <v>6404</v>
      </c>
      <c r="C58" s="215" t="s">
        <v>186</v>
      </c>
      <c r="D58" s="215">
        <v>502338430</v>
      </c>
      <c r="E58" s="215">
        <v>1060</v>
      </c>
      <c r="F58" s="215">
        <v>1271</v>
      </c>
      <c r="G58" s="215">
        <v>1004</v>
      </c>
      <c r="I58" s="215" t="s">
        <v>2921</v>
      </c>
      <c r="J58" s="215" t="s">
        <v>2922</v>
      </c>
      <c r="K58" s="215" t="s">
        <v>220</v>
      </c>
      <c r="L58" s="215" t="s">
        <v>2979</v>
      </c>
      <c r="AD58" s="217"/>
    </row>
    <row r="59" spans="1:30" s="215" customFormat="1" x14ac:dyDescent="0.25">
      <c r="A59" s="215" t="s">
        <v>138</v>
      </c>
      <c r="B59" s="215">
        <v>6404</v>
      </c>
      <c r="C59" s="215" t="s">
        <v>186</v>
      </c>
      <c r="D59" s="215">
        <v>502338495</v>
      </c>
      <c r="E59" s="215">
        <v>1060</v>
      </c>
      <c r="F59" s="215">
        <v>1271</v>
      </c>
      <c r="G59" s="215">
        <v>1004</v>
      </c>
      <c r="I59" s="215" t="s">
        <v>2063</v>
      </c>
      <c r="J59" s="215" t="s">
        <v>2064</v>
      </c>
      <c r="K59" s="215" t="s">
        <v>220</v>
      </c>
      <c r="L59" s="215" t="s">
        <v>2083</v>
      </c>
      <c r="AD59" s="217"/>
    </row>
    <row r="60" spans="1:30" s="215" customFormat="1" x14ac:dyDescent="0.25">
      <c r="A60" s="215" t="s">
        <v>138</v>
      </c>
      <c r="B60" s="215">
        <v>6404</v>
      </c>
      <c r="C60" s="215" t="s">
        <v>186</v>
      </c>
      <c r="D60" s="215">
        <v>504157989</v>
      </c>
      <c r="E60" s="215">
        <v>1080</v>
      </c>
      <c r="G60" s="215">
        <v>1004</v>
      </c>
      <c r="I60" s="215" t="s">
        <v>2798</v>
      </c>
      <c r="J60" s="215" t="s">
        <v>2799</v>
      </c>
      <c r="K60" s="215" t="s">
        <v>1102</v>
      </c>
      <c r="L60" s="215" t="s">
        <v>2808</v>
      </c>
      <c r="AD60" s="217"/>
    </row>
    <row r="61" spans="1:30" s="215" customFormat="1" x14ac:dyDescent="0.25">
      <c r="A61" s="215" t="s">
        <v>138</v>
      </c>
      <c r="B61" s="215">
        <v>6404</v>
      </c>
      <c r="C61" s="215" t="s">
        <v>186</v>
      </c>
      <c r="D61" s="215">
        <v>504157990</v>
      </c>
      <c r="E61" s="215">
        <v>1080</v>
      </c>
      <c r="G61" s="215">
        <v>1004</v>
      </c>
      <c r="I61" s="215" t="s">
        <v>2800</v>
      </c>
      <c r="J61" s="215" t="s">
        <v>2801</v>
      </c>
      <c r="K61" s="215" t="s">
        <v>1102</v>
      </c>
      <c r="L61" s="215" t="s">
        <v>2808</v>
      </c>
      <c r="AD61" s="217"/>
    </row>
    <row r="62" spans="1:30" s="215" customFormat="1" x14ac:dyDescent="0.25">
      <c r="A62" s="215" t="s">
        <v>138</v>
      </c>
      <c r="B62" s="215">
        <v>6404</v>
      </c>
      <c r="C62" s="215" t="s">
        <v>186</v>
      </c>
      <c r="D62" s="215">
        <v>504157993</v>
      </c>
      <c r="E62" s="215">
        <v>1060</v>
      </c>
      <c r="F62" s="215">
        <v>1274</v>
      </c>
      <c r="G62" s="215">
        <v>1004</v>
      </c>
      <c r="I62" s="215" t="s">
        <v>2923</v>
      </c>
      <c r="J62" s="215" t="s">
        <v>2924</v>
      </c>
      <c r="K62" s="215" t="s">
        <v>220</v>
      </c>
      <c r="L62" s="215" t="s">
        <v>2980</v>
      </c>
      <c r="AD62" s="217"/>
    </row>
    <row r="63" spans="1:30" s="215" customFormat="1" x14ac:dyDescent="0.25">
      <c r="A63" s="215" t="s">
        <v>138</v>
      </c>
      <c r="B63" s="215">
        <v>6404</v>
      </c>
      <c r="C63" s="215" t="s">
        <v>186</v>
      </c>
      <c r="D63" s="215">
        <v>504158000</v>
      </c>
      <c r="E63" s="215">
        <v>1080</v>
      </c>
      <c r="F63" s="215">
        <v>1274</v>
      </c>
      <c r="G63" s="215">
        <v>1004</v>
      </c>
      <c r="I63" s="215" t="s">
        <v>1963</v>
      </c>
      <c r="J63" s="215" t="s">
        <v>1964</v>
      </c>
      <c r="K63" s="215" t="s">
        <v>1102</v>
      </c>
      <c r="L63" s="215" t="s">
        <v>1996</v>
      </c>
      <c r="AD63" s="217"/>
    </row>
    <row r="64" spans="1:30" s="215" customFormat="1" x14ac:dyDescent="0.25">
      <c r="A64" s="215" t="s">
        <v>138</v>
      </c>
      <c r="B64" s="215">
        <v>6404</v>
      </c>
      <c r="C64" s="215" t="s">
        <v>186</v>
      </c>
      <c r="D64" s="215">
        <v>504175944</v>
      </c>
      <c r="E64" s="215">
        <v>1060</v>
      </c>
      <c r="F64" s="215">
        <v>1274</v>
      </c>
      <c r="G64" s="215">
        <v>1004</v>
      </c>
      <c r="I64" s="215" t="s">
        <v>2925</v>
      </c>
      <c r="J64" s="215" t="s">
        <v>2926</v>
      </c>
      <c r="K64" s="215" t="s">
        <v>220</v>
      </c>
      <c r="L64" s="215" t="s">
        <v>2981</v>
      </c>
      <c r="AD64" s="217"/>
    </row>
    <row r="65" spans="1:30" s="215" customFormat="1" x14ac:dyDescent="0.25">
      <c r="A65" s="215" t="s">
        <v>138</v>
      </c>
      <c r="B65" s="215">
        <v>6408</v>
      </c>
      <c r="C65" s="215" t="s">
        <v>187</v>
      </c>
      <c r="D65" s="215">
        <v>1464083</v>
      </c>
      <c r="E65" s="215">
        <v>1040</v>
      </c>
      <c r="G65" s="215">
        <v>1004</v>
      </c>
      <c r="I65" s="215" t="s">
        <v>1836</v>
      </c>
      <c r="J65" s="215" t="s">
        <v>1837</v>
      </c>
      <c r="K65" s="215" t="s">
        <v>1102</v>
      </c>
      <c r="L65" s="215" t="s">
        <v>2456</v>
      </c>
      <c r="AD65" s="217"/>
    </row>
    <row r="66" spans="1:30" s="215" customFormat="1" x14ac:dyDescent="0.25">
      <c r="A66" s="215" t="s">
        <v>138</v>
      </c>
      <c r="B66" s="215">
        <v>6408</v>
      </c>
      <c r="C66" s="215" t="s">
        <v>187</v>
      </c>
      <c r="D66" s="215">
        <v>1464293</v>
      </c>
      <c r="E66" s="215">
        <v>1020</v>
      </c>
      <c r="F66" s="215">
        <v>1110</v>
      </c>
      <c r="G66" s="215">
        <v>1004</v>
      </c>
      <c r="I66" s="215" t="s">
        <v>1838</v>
      </c>
      <c r="J66" s="215" t="s">
        <v>1839</v>
      </c>
      <c r="K66" s="215" t="s">
        <v>1102</v>
      </c>
      <c r="L66" s="215" t="s">
        <v>2457</v>
      </c>
      <c r="AD66" s="217"/>
    </row>
    <row r="67" spans="1:30" s="215" customFormat="1" x14ac:dyDescent="0.25">
      <c r="A67" s="215" t="s">
        <v>138</v>
      </c>
      <c r="B67" s="215">
        <v>6408</v>
      </c>
      <c r="C67" s="215" t="s">
        <v>187</v>
      </c>
      <c r="D67" s="215">
        <v>1464306</v>
      </c>
      <c r="E67" s="215">
        <v>1030</v>
      </c>
      <c r="F67" s="215">
        <v>1110</v>
      </c>
      <c r="G67" s="215">
        <v>1004</v>
      </c>
      <c r="I67" s="215" t="s">
        <v>1840</v>
      </c>
      <c r="J67" s="215" t="s">
        <v>1841</v>
      </c>
      <c r="K67" s="215" t="s">
        <v>1102</v>
      </c>
      <c r="L67" s="215" t="s">
        <v>2458</v>
      </c>
      <c r="AD67" s="217"/>
    </row>
    <row r="68" spans="1:30" s="215" customFormat="1" x14ac:dyDescent="0.25">
      <c r="A68" s="215" t="s">
        <v>138</v>
      </c>
      <c r="B68" s="215">
        <v>6408</v>
      </c>
      <c r="C68" s="215" t="s">
        <v>187</v>
      </c>
      <c r="D68" s="215">
        <v>1464428</v>
      </c>
      <c r="E68" s="215">
        <v>1020</v>
      </c>
      <c r="F68" s="215">
        <v>1110</v>
      </c>
      <c r="G68" s="215">
        <v>1004</v>
      </c>
      <c r="I68" s="215" t="s">
        <v>1842</v>
      </c>
      <c r="J68" s="215" t="s">
        <v>1843</v>
      </c>
      <c r="K68" s="215" t="s">
        <v>1102</v>
      </c>
      <c r="L68" s="215" t="s">
        <v>2459</v>
      </c>
      <c r="AD68" s="217"/>
    </row>
    <row r="69" spans="1:30" s="215" customFormat="1" x14ac:dyDescent="0.25">
      <c r="A69" s="215" t="s">
        <v>138</v>
      </c>
      <c r="B69" s="215">
        <v>6408</v>
      </c>
      <c r="C69" s="215" t="s">
        <v>187</v>
      </c>
      <c r="D69" s="215">
        <v>1464684</v>
      </c>
      <c r="E69" s="215">
        <v>1030</v>
      </c>
      <c r="F69" s="215">
        <v>1121</v>
      </c>
      <c r="G69" s="215">
        <v>1004</v>
      </c>
      <c r="I69" s="215" t="s">
        <v>1844</v>
      </c>
      <c r="J69" s="215" t="s">
        <v>1845</v>
      </c>
      <c r="K69" s="215" t="s">
        <v>220</v>
      </c>
      <c r="L69" s="215" t="s">
        <v>1938</v>
      </c>
      <c r="AD69" s="217"/>
    </row>
    <row r="70" spans="1:30" s="215" customFormat="1" x14ac:dyDescent="0.25">
      <c r="A70" s="215" t="s">
        <v>138</v>
      </c>
      <c r="B70" s="215">
        <v>6408</v>
      </c>
      <c r="C70" s="215" t="s">
        <v>187</v>
      </c>
      <c r="D70" s="215">
        <v>1464708</v>
      </c>
      <c r="E70" s="215">
        <v>1020</v>
      </c>
      <c r="F70" s="215">
        <v>1110</v>
      </c>
      <c r="G70" s="215">
        <v>1004</v>
      </c>
      <c r="I70" s="215" t="s">
        <v>1846</v>
      </c>
      <c r="J70" s="215" t="s">
        <v>1847</v>
      </c>
      <c r="K70" s="215" t="s">
        <v>1102</v>
      </c>
      <c r="L70" s="215" t="s">
        <v>2460</v>
      </c>
      <c r="AD70" s="217"/>
    </row>
    <row r="71" spans="1:30" s="215" customFormat="1" x14ac:dyDescent="0.25">
      <c r="A71" s="215" t="s">
        <v>138</v>
      </c>
      <c r="B71" s="215">
        <v>6408</v>
      </c>
      <c r="C71" s="215" t="s">
        <v>187</v>
      </c>
      <c r="D71" s="215">
        <v>1464709</v>
      </c>
      <c r="E71" s="215">
        <v>1020</v>
      </c>
      <c r="F71" s="215">
        <v>1122</v>
      </c>
      <c r="G71" s="215">
        <v>1004</v>
      </c>
      <c r="I71" s="215" t="s">
        <v>1848</v>
      </c>
      <c r="J71" s="215" t="s">
        <v>1849</v>
      </c>
      <c r="K71" s="215" t="s">
        <v>1102</v>
      </c>
      <c r="L71" s="215" t="s">
        <v>2461</v>
      </c>
      <c r="AD71" s="217"/>
    </row>
    <row r="72" spans="1:30" s="215" customFormat="1" x14ac:dyDescent="0.25">
      <c r="A72" s="215" t="s">
        <v>138</v>
      </c>
      <c r="B72" s="215">
        <v>6408</v>
      </c>
      <c r="C72" s="215" t="s">
        <v>187</v>
      </c>
      <c r="D72" s="215">
        <v>1464723</v>
      </c>
      <c r="E72" s="215">
        <v>1060</v>
      </c>
      <c r="G72" s="215">
        <v>1004</v>
      </c>
      <c r="I72" s="215" t="s">
        <v>1850</v>
      </c>
      <c r="J72" s="215" t="s">
        <v>1851</v>
      </c>
      <c r="K72" s="215" t="s">
        <v>1102</v>
      </c>
      <c r="L72" s="215" t="s">
        <v>2456</v>
      </c>
      <c r="AD72" s="217"/>
    </row>
    <row r="73" spans="1:30" s="215" customFormat="1" x14ac:dyDescent="0.25">
      <c r="A73" s="215" t="s">
        <v>138</v>
      </c>
      <c r="B73" s="215">
        <v>6408</v>
      </c>
      <c r="C73" s="215" t="s">
        <v>187</v>
      </c>
      <c r="D73" s="215">
        <v>1464731</v>
      </c>
      <c r="E73" s="215">
        <v>1020</v>
      </c>
      <c r="F73" s="215">
        <v>1121</v>
      </c>
      <c r="G73" s="215">
        <v>1004</v>
      </c>
      <c r="I73" s="215" t="s">
        <v>1852</v>
      </c>
      <c r="J73" s="215" t="s">
        <v>1853</v>
      </c>
      <c r="K73" s="215" t="s">
        <v>1102</v>
      </c>
      <c r="L73" s="215" t="s">
        <v>2462</v>
      </c>
      <c r="AD73" s="217"/>
    </row>
    <row r="74" spans="1:30" s="215" customFormat="1" x14ac:dyDescent="0.25">
      <c r="A74" s="215" t="s">
        <v>138</v>
      </c>
      <c r="B74" s="215">
        <v>6408</v>
      </c>
      <c r="C74" s="215" t="s">
        <v>187</v>
      </c>
      <c r="D74" s="215">
        <v>1464732</v>
      </c>
      <c r="E74" s="215">
        <v>1020</v>
      </c>
      <c r="F74" s="215">
        <v>1110</v>
      </c>
      <c r="G74" s="215">
        <v>1004</v>
      </c>
      <c r="I74" s="215" t="s">
        <v>1854</v>
      </c>
      <c r="J74" s="215" t="s">
        <v>1855</v>
      </c>
      <c r="K74" s="215" t="s">
        <v>1102</v>
      </c>
      <c r="L74" s="215" t="s">
        <v>2463</v>
      </c>
      <c r="AD74" s="217"/>
    </row>
    <row r="75" spans="1:30" s="215" customFormat="1" x14ac:dyDescent="0.25">
      <c r="A75" s="215" t="s">
        <v>138</v>
      </c>
      <c r="B75" s="215">
        <v>6408</v>
      </c>
      <c r="C75" s="215" t="s">
        <v>187</v>
      </c>
      <c r="D75" s="215">
        <v>1464734</v>
      </c>
      <c r="E75" s="215">
        <v>1020</v>
      </c>
      <c r="F75" s="215">
        <v>1110</v>
      </c>
      <c r="G75" s="215">
        <v>1004</v>
      </c>
      <c r="I75" s="215" t="s">
        <v>1856</v>
      </c>
      <c r="J75" s="215" t="s">
        <v>1857</v>
      </c>
      <c r="K75" s="215" t="s">
        <v>1102</v>
      </c>
      <c r="L75" s="215" t="s">
        <v>2464</v>
      </c>
      <c r="AD75" s="217"/>
    </row>
    <row r="76" spans="1:30" s="215" customFormat="1" x14ac:dyDescent="0.25">
      <c r="A76" s="215" t="s">
        <v>138</v>
      </c>
      <c r="B76" s="215">
        <v>6408</v>
      </c>
      <c r="C76" s="215" t="s">
        <v>187</v>
      </c>
      <c r="D76" s="215">
        <v>1464751</v>
      </c>
      <c r="E76" s="215">
        <v>1020</v>
      </c>
      <c r="F76" s="215">
        <v>1122</v>
      </c>
      <c r="G76" s="215">
        <v>1004</v>
      </c>
      <c r="I76" s="215" t="s">
        <v>1858</v>
      </c>
      <c r="J76" s="215" t="s">
        <v>1859</v>
      </c>
      <c r="K76" s="215" t="s">
        <v>1102</v>
      </c>
      <c r="L76" s="215" t="s">
        <v>2465</v>
      </c>
      <c r="AD76" s="217"/>
    </row>
    <row r="77" spans="1:30" s="215" customFormat="1" x14ac:dyDescent="0.25">
      <c r="A77" s="215" t="s">
        <v>138</v>
      </c>
      <c r="B77" s="215">
        <v>6408</v>
      </c>
      <c r="C77" s="215" t="s">
        <v>187</v>
      </c>
      <c r="D77" s="215">
        <v>1464755</v>
      </c>
      <c r="E77" s="215">
        <v>1060</v>
      </c>
      <c r="F77" s="215">
        <v>1274</v>
      </c>
      <c r="G77" s="215">
        <v>1004</v>
      </c>
      <c r="I77" s="215" t="s">
        <v>1860</v>
      </c>
      <c r="J77" s="215" t="s">
        <v>1861</v>
      </c>
      <c r="K77" s="215" t="s">
        <v>1102</v>
      </c>
      <c r="L77" s="215" t="s">
        <v>2466</v>
      </c>
      <c r="AD77" s="217"/>
    </row>
    <row r="78" spans="1:30" s="215" customFormat="1" x14ac:dyDescent="0.25">
      <c r="A78" s="215" t="s">
        <v>138</v>
      </c>
      <c r="B78" s="215">
        <v>6408</v>
      </c>
      <c r="C78" s="215" t="s">
        <v>187</v>
      </c>
      <c r="D78" s="215">
        <v>1464767</v>
      </c>
      <c r="E78" s="215">
        <v>1040</v>
      </c>
      <c r="G78" s="215">
        <v>1004</v>
      </c>
      <c r="I78" s="215" t="s">
        <v>1862</v>
      </c>
      <c r="J78" s="215" t="s">
        <v>1863</v>
      </c>
      <c r="K78" s="215" t="s">
        <v>220</v>
      </c>
      <c r="L78" s="215" t="s">
        <v>1939</v>
      </c>
      <c r="AD78" s="217"/>
    </row>
    <row r="79" spans="1:30" s="215" customFormat="1" x14ac:dyDescent="0.25">
      <c r="A79" s="215" t="s">
        <v>138</v>
      </c>
      <c r="B79" s="215">
        <v>6408</v>
      </c>
      <c r="C79" s="215" t="s">
        <v>187</v>
      </c>
      <c r="D79" s="215">
        <v>1464768</v>
      </c>
      <c r="E79" s="215">
        <v>1020</v>
      </c>
      <c r="F79" s="215">
        <v>1110</v>
      </c>
      <c r="G79" s="215">
        <v>1004</v>
      </c>
      <c r="I79" s="215" t="s">
        <v>1864</v>
      </c>
      <c r="J79" s="215" t="s">
        <v>1865</v>
      </c>
      <c r="K79" s="215" t="s">
        <v>1102</v>
      </c>
      <c r="L79" s="215" t="s">
        <v>2467</v>
      </c>
      <c r="AD79" s="217"/>
    </row>
    <row r="80" spans="1:30" s="215" customFormat="1" x14ac:dyDescent="0.25">
      <c r="A80" s="215" t="s">
        <v>138</v>
      </c>
      <c r="B80" s="215">
        <v>6408</v>
      </c>
      <c r="C80" s="215" t="s">
        <v>187</v>
      </c>
      <c r="D80" s="215">
        <v>1464776</v>
      </c>
      <c r="E80" s="215">
        <v>1020</v>
      </c>
      <c r="F80" s="215">
        <v>1110</v>
      </c>
      <c r="G80" s="215">
        <v>1004</v>
      </c>
      <c r="I80" s="215" t="s">
        <v>1866</v>
      </c>
      <c r="J80" s="215" t="s">
        <v>1867</v>
      </c>
      <c r="K80" s="215" t="s">
        <v>1102</v>
      </c>
      <c r="L80" s="215" t="s">
        <v>2459</v>
      </c>
      <c r="AD80" s="217"/>
    </row>
    <row r="81" spans="1:30" s="215" customFormat="1" x14ac:dyDescent="0.25">
      <c r="A81" s="215" t="s">
        <v>138</v>
      </c>
      <c r="B81" s="215">
        <v>6408</v>
      </c>
      <c r="C81" s="215" t="s">
        <v>187</v>
      </c>
      <c r="D81" s="215">
        <v>3114064</v>
      </c>
      <c r="E81" s="215">
        <v>1020</v>
      </c>
      <c r="F81" s="215">
        <v>1110</v>
      </c>
      <c r="G81" s="215">
        <v>1004</v>
      </c>
      <c r="I81" s="215" t="s">
        <v>1868</v>
      </c>
      <c r="J81" s="215" t="s">
        <v>1869</v>
      </c>
      <c r="K81" s="215" t="s">
        <v>1102</v>
      </c>
      <c r="L81" s="215" t="s">
        <v>2468</v>
      </c>
      <c r="AD81" s="217"/>
    </row>
    <row r="82" spans="1:30" s="215" customFormat="1" x14ac:dyDescent="0.25">
      <c r="A82" s="215" t="s">
        <v>138</v>
      </c>
      <c r="B82" s="215">
        <v>6408</v>
      </c>
      <c r="C82" s="215" t="s">
        <v>187</v>
      </c>
      <c r="D82" s="215">
        <v>3114065</v>
      </c>
      <c r="E82" s="215">
        <v>1020</v>
      </c>
      <c r="F82" s="215">
        <v>1110</v>
      </c>
      <c r="G82" s="215">
        <v>1004</v>
      </c>
      <c r="I82" s="215" t="s">
        <v>1870</v>
      </c>
      <c r="J82" s="215" t="s">
        <v>1871</v>
      </c>
      <c r="K82" s="215" t="s">
        <v>1102</v>
      </c>
      <c r="L82" s="215" t="s">
        <v>2468</v>
      </c>
      <c r="AD82" s="217"/>
    </row>
    <row r="83" spans="1:30" s="215" customFormat="1" x14ac:dyDescent="0.25">
      <c r="A83" s="215" t="s">
        <v>138</v>
      </c>
      <c r="B83" s="215">
        <v>6408</v>
      </c>
      <c r="C83" s="215" t="s">
        <v>187</v>
      </c>
      <c r="D83" s="215">
        <v>3114066</v>
      </c>
      <c r="E83" s="215">
        <v>1020</v>
      </c>
      <c r="F83" s="215">
        <v>1110</v>
      </c>
      <c r="G83" s="215">
        <v>1004</v>
      </c>
      <c r="I83" s="215" t="s">
        <v>1872</v>
      </c>
      <c r="J83" s="215" t="s">
        <v>1873</v>
      </c>
      <c r="K83" s="215" t="s">
        <v>1102</v>
      </c>
      <c r="L83" s="215" t="s">
        <v>2469</v>
      </c>
      <c r="AD83" s="217"/>
    </row>
    <row r="84" spans="1:30" s="215" customFormat="1" x14ac:dyDescent="0.25">
      <c r="A84" s="215" t="s">
        <v>138</v>
      </c>
      <c r="B84" s="215">
        <v>6408</v>
      </c>
      <c r="C84" s="215" t="s">
        <v>187</v>
      </c>
      <c r="D84" s="215">
        <v>3114067</v>
      </c>
      <c r="E84" s="215">
        <v>1020</v>
      </c>
      <c r="F84" s="215">
        <v>1110</v>
      </c>
      <c r="G84" s="215">
        <v>1004</v>
      </c>
      <c r="I84" s="215" t="s">
        <v>1874</v>
      </c>
      <c r="J84" s="215" t="s">
        <v>1875</v>
      </c>
      <c r="K84" s="215" t="s">
        <v>1102</v>
      </c>
      <c r="L84" s="215" t="s">
        <v>2470</v>
      </c>
      <c r="AD84" s="217"/>
    </row>
    <row r="85" spans="1:30" s="215" customFormat="1" x14ac:dyDescent="0.25">
      <c r="A85" s="215" t="s">
        <v>138</v>
      </c>
      <c r="B85" s="215">
        <v>6408</v>
      </c>
      <c r="C85" s="215" t="s">
        <v>187</v>
      </c>
      <c r="D85" s="215">
        <v>3114086</v>
      </c>
      <c r="E85" s="215">
        <v>1020</v>
      </c>
      <c r="F85" s="215">
        <v>1110</v>
      </c>
      <c r="G85" s="215">
        <v>1004</v>
      </c>
      <c r="I85" s="215" t="s">
        <v>1876</v>
      </c>
      <c r="J85" s="215" t="s">
        <v>1877</v>
      </c>
      <c r="K85" s="215" t="s">
        <v>1102</v>
      </c>
      <c r="L85" s="215" t="s">
        <v>2464</v>
      </c>
      <c r="AD85" s="217"/>
    </row>
    <row r="86" spans="1:30" s="215" customFormat="1" x14ac:dyDescent="0.25">
      <c r="A86" s="215" t="s">
        <v>138</v>
      </c>
      <c r="B86" s="215">
        <v>6408</v>
      </c>
      <c r="C86" s="215" t="s">
        <v>187</v>
      </c>
      <c r="D86" s="215">
        <v>190132355</v>
      </c>
      <c r="E86" s="215">
        <v>1020</v>
      </c>
      <c r="F86" s="215">
        <v>1110</v>
      </c>
      <c r="G86" s="215">
        <v>1004</v>
      </c>
      <c r="I86" s="215" t="s">
        <v>1878</v>
      </c>
      <c r="J86" s="215" t="s">
        <v>1879</v>
      </c>
      <c r="K86" s="215" t="s">
        <v>1102</v>
      </c>
      <c r="L86" s="215" t="s">
        <v>2471</v>
      </c>
      <c r="AD86" s="217"/>
    </row>
    <row r="87" spans="1:30" s="215" customFormat="1" x14ac:dyDescent="0.25">
      <c r="A87" s="215" t="s">
        <v>138</v>
      </c>
      <c r="B87" s="215">
        <v>6408</v>
      </c>
      <c r="C87" s="215" t="s">
        <v>187</v>
      </c>
      <c r="D87" s="215">
        <v>190132356</v>
      </c>
      <c r="E87" s="215">
        <v>1020</v>
      </c>
      <c r="F87" s="215">
        <v>1110</v>
      </c>
      <c r="G87" s="215">
        <v>1004</v>
      </c>
      <c r="I87" s="215" t="s">
        <v>1880</v>
      </c>
      <c r="J87" s="215" t="s">
        <v>1881</v>
      </c>
      <c r="K87" s="215" t="s">
        <v>1102</v>
      </c>
      <c r="L87" s="215" t="s">
        <v>2471</v>
      </c>
      <c r="AD87" s="217"/>
    </row>
    <row r="88" spans="1:30" s="215" customFormat="1" x14ac:dyDescent="0.25">
      <c r="A88" s="215" t="s">
        <v>138</v>
      </c>
      <c r="B88" s="215">
        <v>6408</v>
      </c>
      <c r="C88" s="215" t="s">
        <v>187</v>
      </c>
      <c r="D88" s="215">
        <v>190132357</v>
      </c>
      <c r="E88" s="215">
        <v>1020</v>
      </c>
      <c r="F88" s="215">
        <v>1110</v>
      </c>
      <c r="G88" s="215">
        <v>1004</v>
      </c>
      <c r="I88" s="215" t="s">
        <v>1882</v>
      </c>
      <c r="J88" s="215" t="s">
        <v>1883</v>
      </c>
      <c r="K88" s="215" t="s">
        <v>1102</v>
      </c>
      <c r="L88" s="215" t="s">
        <v>2471</v>
      </c>
      <c r="AD88" s="217"/>
    </row>
    <row r="89" spans="1:30" s="215" customFormat="1" x14ac:dyDescent="0.25">
      <c r="A89" s="215" t="s">
        <v>138</v>
      </c>
      <c r="B89" s="215">
        <v>6408</v>
      </c>
      <c r="C89" s="215" t="s">
        <v>187</v>
      </c>
      <c r="D89" s="215">
        <v>190132360</v>
      </c>
      <c r="E89" s="215">
        <v>1020</v>
      </c>
      <c r="F89" s="215">
        <v>1110</v>
      </c>
      <c r="G89" s="215">
        <v>1004</v>
      </c>
      <c r="I89" s="215" t="s">
        <v>1884</v>
      </c>
      <c r="J89" s="215" t="s">
        <v>1885</v>
      </c>
      <c r="K89" s="215" t="s">
        <v>1102</v>
      </c>
      <c r="L89" s="215" t="s">
        <v>2471</v>
      </c>
      <c r="AD89" s="217"/>
    </row>
    <row r="90" spans="1:30" s="215" customFormat="1" x14ac:dyDescent="0.25">
      <c r="A90" s="215" t="s">
        <v>138</v>
      </c>
      <c r="B90" s="215">
        <v>6408</v>
      </c>
      <c r="C90" s="215" t="s">
        <v>187</v>
      </c>
      <c r="D90" s="215">
        <v>190132361</v>
      </c>
      <c r="E90" s="215">
        <v>1020</v>
      </c>
      <c r="F90" s="215">
        <v>1110</v>
      </c>
      <c r="G90" s="215">
        <v>1004</v>
      </c>
      <c r="I90" s="215" t="s">
        <v>1886</v>
      </c>
      <c r="J90" s="215" t="s">
        <v>1887</v>
      </c>
      <c r="K90" s="215" t="s">
        <v>1102</v>
      </c>
      <c r="L90" s="215" t="s">
        <v>2471</v>
      </c>
      <c r="AD90" s="217"/>
    </row>
    <row r="91" spans="1:30" s="215" customFormat="1" x14ac:dyDescent="0.25">
      <c r="A91" s="215" t="s">
        <v>138</v>
      </c>
      <c r="B91" s="215">
        <v>6408</v>
      </c>
      <c r="C91" s="215" t="s">
        <v>187</v>
      </c>
      <c r="D91" s="215">
        <v>190132363</v>
      </c>
      <c r="E91" s="215">
        <v>1020</v>
      </c>
      <c r="F91" s="215">
        <v>1110</v>
      </c>
      <c r="G91" s="215">
        <v>1004</v>
      </c>
      <c r="I91" s="215" t="s">
        <v>1888</v>
      </c>
      <c r="J91" s="215" t="s">
        <v>1889</v>
      </c>
      <c r="K91" s="215" t="s">
        <v>1102</v>
      </c>
      <c r="L91" s="215" t="s">
        <v>2471</v>
      </c>
      <c r="AD91" s="217"/>
    </row>
    <row r="92" spans="1:30" s="215" customFormat="1" x14ac:dyDescent="0.25">
      <c r="A92" s="215" t="s">
        <v>138</v>
      </c>
      <c r="B92" s="215">
        <v>6408</v>
      </c>
      <c r="C92" s="215" t="s">
        <v>187</v>
      </c>
      <c r="D92" s="215">
        <v>190132375</v>
      </c>
      <c r="E92" s="215">
        <v>1020</v>
      </c>
      <c r="F92" s="215">
        <v>1110</v>
      </c>
      <c r="G92" s="215">
        <v>1004</v>
      </c>
      <c r="I92" s="215" t="s">
        <v>1890</v>
      </c>
      <c r="J92" s="215" t="s">
        <v>1891</v>
      </c>
      <c r="K92" s="215" t="s">
        <v>1102</v>
      </c>
      <c r="L92" s="215" t="s">
        <v>2472</v>
      </c>
      <c r="AD92" s="217"/>
    </row>
    <row r="93" spans="1:30" s="215" customFormat="1" x14ac:dyDescent="0.25">
      <c r="A93" s="215" t="s">
        <v>138</v>
      </c>
      <c r="B93" s="215">
        <v>6408</v>
      </c>
      <c r="C93" s="215" t="s">
        <v>187</v>
      </c>
      <c r="D93" s="215">
        <v>190132377</v>
      </c>
      <c r="E93" s="215">
        <v>1020</v>
      </c>
      <c r="F93" s="215">
        <v>1110</v>
      </c>
      <c r="G93" s="215">
        <v>1004</v>
      </c>
      <c r="I93" s="215" t="s">
        <v>1892</v>
      </c>
      <c r="J93" s="215" t="s">
        <v>1893</v>
      </c>
      <c r="K93" s="215" t="s">
        <v>1102</v>
      </c>
      <c r="L93" s="215" t="s">
        <v>2472</v>
      </c>
      <c r="AD93" s="217"/>
    </row>
    <row r="94" spans="1:30" s="215" customFormat="1" x14ac:dyDescent="0.25">
      <c r="A94" s="215" t="s">
        <v>138</v>
      </c>
      <c r="B94" s="215">
        <v>6408</v>
      </c>
      <c r="C94" s="215" t="s">
        <v>187</v>
      </c>
      <c r="D94" s="215">
        <v>190132378</v>
      </c>
      <c r="E94" s="215">
        <v>1020</v>
      </c>
      <c r="F94" s="215">
        <v>1110</v>
      </c>
      <c r="G94" s="215">
        <v>1004</v>
      </c>
      <c r="I94" s="215" t="s">
        <v>1894</v>
      </c>
      <c r="J94" s="215" t="s">
        <v>1895</v>
      </c>
      <c r="K94" s="215" t="s">
        <v>1102</v>
      </c>
      <c r="L94" s="215" t="s">
        <v>2472</v>
      </c>
      <c r="AD94" s="217"/>
    </row>
    <row r="95" spans="1:30" s="215" customFormat="1" x14ac:dyDescent="0.25">
      <c r="A95" s="215" t="s">
        <v>138</v>
      </c>
      <c r="B95" s="215">
        <v>6408</v>
      </c>
      <c r="C95" s="215" t="s">
        <v>187</v>
      </c>
      <c r="D95" s="215">
        <v>190132379</v>
      </c>
      <c r="E95" s="215">
        <v>1020</v>
      </c>
      <c r="F95" s="215">
        <v>1110</v>
      </c>
      <c r="G95" s="215">
        <v>1004</v>
      </c>
      <c r="I95" s="215" t="s">
        <v>1896</v>
      </c>
      <c r="J95" s="215" t="s">
        <v>1897</v>
      </c>
      <c r="K95" s="215" t="s">
        <v>1102</v>
      </c>
      <c r="L95" s="215" t="s">
        <v>2472</v>
      </c>
      <c r="AD95" s="217"/>
    </row>
    <row r="96" spans="1:30" s="215" customFormat="1" x14ac:dyDescent="0.25">
      <c r="A96" s="215" t="s">
        <v>138</v>
      </c>
      <c r="B96" s="215">
        <v>6408</v>
      </c>
      <c r="C96" s="215" t="s">
        <v>187</v>
      </c>
      <c r="D96" s="215">
        <v>190132380</v>
      </c>
      <c r="E96" s="215">
        <v>1020</v>
      </c>
      <c r="F96" s="215">
        <v>1110</v>
      </c>
      <c r="G96" s="215">
        <v>1004</v>
      </c>
      <c r="I96" s="215" t="s">
        <v>1898</v>
      </c>
      <c r="J96" s="215" t="s">
        <v>1899</v>
      </c>
      <c r="K96" s="215" t="s">
        <v>1102</v>
      </c>
      <c r="L96" s="215" t="s">
        <v>2472</v>
      </c>
      <c r="AD96" s="217"/>
    </row>
    <row r="97" spans="1:30" s="215" customFormat="1" x14ac:dyDescent="0.25">
      <c r="A97" s="215" t="s">
        <v>138</v>
      </c>
      <c r="B97" s="215">
        <v>6408</v>
      </c>
      <c r="C97" s="215" t="s">
        <v>187</v>
      </c>
      <c r="D97" s="215">
        <v>190132381</v>
      </c>
      <c r="E97" s="215">
        <v>1020</v>
      </c>
      <c r="F97" s="215">
        <v>1110</v>
      </c>
      <c r="G97" s="215">
        <v>1004</v>
      </c>
      <c r="I97" s="215" t="s">
        <v>1900</v>
      </c>
      <c r="J97" s="215" t="s">
        <v>1901</v>
      </c>
      <c r="K97" s="215" t="s">
        <v>1102</v>
      </c>
      <c r="L97" s="215" t="s">
        <v>2472</v>
      </c>
      <c r="AD97" s="217"/>
    </row>
    <row r="98" spans="1:30" s="215" customFormat="1" x14ac:dyDescent="0.25">
      <c r="A98" s="215" t="s">
        <v>138</v>
      </c>
      <c r="B98" s="215">
        <v>6408</v>
      </c>
      <c r="C98" s="215" t="s">
        <v>187</v>
      </c>
      <c r="D98" s="215">
        <v>190132643</v>
      </c>
      <c r="E98" s="215">
        <v>1020</v>
      </c>
      <c r="F98" s="215">
        <v>1110</v>
      </c>
      <c r="G98" s="215">
        <v>1004</v>
      </c>
      <c r="I98" s="215" t="s">
        <v>1902</v>
      </c>
      <c r="J98" s="215" t="s">
        <v>1903</v>
      </c>
      <c r="K98" s="215" t="s">
        <v>1102</v>
      </c>
      <c r="L98" s="215" t="s">
        <v>2467</v>
      </c>
      <c r="AD98" s="217"/>
    </row>
    <row r="99" spans="1:30" s="215" customFormat="1" x14ac:dyDescent="0.25">
      <c r="A99" s="215" t="s">
        <v>138</v>
      </c>
      <c r="B99" s="215">
        <v>6408</v>
      </c>
      <c r="C99" s="215" t="s">
        <v>187</v>
      </c>
      <c r="D99" s="215">
        <v>190188778</v>
      </c>
      <c r="E99" s="215">
        <v>1020</v>
      </c>
      <c r="F99" s="215">
        <v>1110</v>
      </c>
      <c r="G99" s="215">
        <v>1004</v>
      </c>
      <c r="I99" s="215" t="s">
        <v>1904</v>
      </c>
      <c r="J99" s="215" t="s">
        <v>1905</v>
      </c>
      <c r="K99" s="215" t="s">
        <v>1102</v>
      </c>
      <c r="L99" s="215" t="s">
        <v>2473</v>
      </c>
      <c r="AD99" s="217"/>
    </row>
    <row r="100" spans="1:30" s="215" customFormat="1" x14ac:dyDescent="0.25">
      <c r="A100" s="215" t="s">
        <v>138</v>
      </c>
      <c r="B100" s="215">
        <v>6408</v>
      </c>
      <c r="C100" s="215" t="s">
        <v>187</v>
      </c>
      <c r="D100" s="215">
        <v>190207982</v>
      </c>
      <c r="E100" s="215">
        <v>1060</v>
      </c>
      <c r="G100" s="215">
        <v>1004</v>
      </c>
      <c r="I100" s="215" t="s">
        <v>1906</v>
      </c>
      <c r="J100" s="215" t="s">
        <v>1907</v>
      </c>
      <c r="K100" s="215" t="s">
        <v>1102</v>
      </c>
      <c r="L100" s="215" t="s">
        <v>2474</v>
      </c>
      <c r="AD100" s="217"/>
    </row>
    <row r="101" spans="1:30" s="215" customFormat="1" x14ac:dyDescent="0.25">
      <c r="A101" s="215" t="s">
        <v>138</v>
      </c>
      <c r="B101" s="215">
        <v>6408</v>
      </c>
      <c r="C101" s="215" t="s">
        <v>187</v>
      </c>
      <c r="D101" s="215">
        <v>190854849</v>
      </c>
      <c r="E101" s="215">
        <v>1020</v>
      </c>
      <c r="F101" s="215">
        <v>1110</v>
      </c>
      <c r="G101" s="215">
        <v>1004</v>
      </c>
      <c r="I101" s="215" t="s">
        <v>1908</v>
      </c>
      <c r="J101" s="215" t="s">
        <v>1909</v>
      </c>
      <c r="K101" s="215" t="s">
        <v>1102</v>
      </c>
      <c r="L101" s="215" t="s">
        <v>2468</v>
      </c>
      <c r="AD101" s="217"/>
    </row>
    <row r="102" spans="1:30" s="215" customFormat="1" x14ac:dyDescent="0.25">
      <c r="A102" s="215" t="s">
        <v>138</v>
      </c>
      <c r="B102" s="215">
        <v>6408</v>
      </c>
      <c r="C102" s="215" t="s">
        <v>187</v>
      </c>
      <c r="D102" s="215">
        <v>190854889</v>
      </c>
      <c r="E102" s="215">
        <v>1020</v>
      </c>
      <c r="F102" s="215">
        <v>1110</v>
      </c>
      <c r="G102" s="215">
        <v>1004</v>
      </c>
      <c r="I102" s="215" t="s">
        <v>1910</v>
      </c>
      <c r="J102" s="215" t="s">
        <v>1911</v>
      </c>
      <c r="K102" s="215" t="s">
        <v>1102</v>
      </c>
      <c r="L102" s="215" t="s">
        <v>2475</v>
      </c>
      <c r="AD102" s="217"/>
    </row>
    <row r="103" spans="1:30" s="215" customFormat="1" x14ac:dyDescent="0.25">
      <c r="A103" s="215" t="s">
        <v>138</v>
      </c>
      <c r="B103" s="215">
        <v>6408</v>
      </c>
      <c r="C103" s="215" t="s">
        <v>187</v>
      </c>
      <c r="D103" s="215">
        <v>191615392</v>
      </c>
      <c r="E103" s="215">
        <v>1060</v>
      </c>
      <c r="F103" s="215">
        <v>1251</v>
      </c>
      <c r="G103" s="215">
        <v>1003</v>
      </c>
      <c r="I103" s="215" t="s">
        <v>1912</v>
      </c>
      <c r="J103" s="215" t="s">
        <v>1913</v>
      </c>
      <c r="K103" s="215" t="s">
        <v>1102</v>
      </c>
      <c r="L103" s="215" t="s">
        <v>2476</v>
      </c>
      <c r="AD103" s="217"/>
    </row>
    <row r="104" spans="1:30" s="215" customFormat="1" x14ac:dyDescent="0.25">
      <c r="A104" s="215" t="s">
        <v>138</v>
      </c>
      <c r="B104" s="215">
        <v>6408</v>
      </c>
      <c r="C104" s="215" t="s">
        <v>187</v>
      </c>
      <c r="D104" s="215">
        <v>191615393</v>
      </c>
      <c r="E104" s="215">
        <v>1060</v>
      </c>
      <c r="F104" s="215">
        <v>1251</v>
      </c>
      <c r="G104" s="215">
        <v>1003</v>
      </c>
      <c r="I104" s="215" t="s">
        <v>1914</v>
      </c>
      <c r="J104" s="215" t="s">
        <v>1915</v>
      </c>
      <c r="K104" s="215" t="s">
        <v>1102</v>
      </c>
      <c r="L104" s="215" t="s">
        <v>2476</v>
      </c>
      <c r="AD104" s="217"/>
    </row>
    <row r="105" spans="1:30" s="215" customFormat="1" x14ac:dyDescent="0.25">
      <c r="A105" s="215" t="s">
        <v>138</v>
      </c>
      <c r="B105" s="215">
        <v>6408</v>
      </c>
      <c r="C105" s="215" t="s">
        <v>187</v>
      </c>
      <c r="D105" s="215">
        <v>191712252</v>
      </c>
      <c r="E105" s="215">
        <v>1020</v>
      </c>
      <c r="F105" s="215">
        <v>1110</v>
      </c>
      <c r="G105" s="215">
        <v>1004</v>
      </c>
      <c r="I105" s="215" t="s">
        <v>1916</v>
      </c>
      <c r="J105" s="215" t="s">
        <v>1917</v>
      </c>
      <c r="K105" s="215" t="s">
        <v>1102</v>
      </c>
      <c r="L105" s="215" t="s">
        <v>2477</v>
      </c>
      <c r="AD105" s="217"/>
    </row>
    <row r="106" spans="1:30" s="215" customFormat="1" x14ac:dyDescent="0.25">
      <c r="A106" s="215" t="s">
        <v>138</v>
      </c>
      <c r="B106" s="215">
        <v>6408</v>
      </c>
      <c r="C106" s="215" t="s">
        <v>187</v>
      </c>
      <c r="D106" s="215">
        <v>191712392</v>
      </c>
      <c r="E106" s="215">
        <v>1020</v>
      </c>
      <c r="F106" s="215">
        <v>1110</v>
      </c>
      <c r="G106" s="215">
        <v>1004</v>
      </c>
      <c r="I106" s="215" t="s">
        <v>1918</v>
      </c>
      <c r="J106" s="215" t="s">
        <v>1919</v>
      </c>
      <c r="K106" s="215" t="s">
        <v>1102</v>
      </c>
      <c r="L106" s="215" t="s">
        <v>2477</v>
      </c>
      <c r="AD106" s="217"/>
    </row>
    <row r="107" spans="1:30" s="215" customFormat="1" x14ac:dyDescent="0.25">
      <c r="A107" s="215" t="s">
        <v>138</v>
      </c>
      <c r="B107" s="215">
        <v>6408</v>
      </c>
      <c r="C107" s="215" t="s">
        <v>187</v>
      </c>
      <c r="D107" s="215">
        <v>192022016</v>
      </c>
      <c r="E107" s="215">
        <v>1020</v>
      </c>
      <c r="F107" s="215">
        <v>1122</v>
      </c>
      <c r="G107" s="215">
        <v>1004</v>
      </c>
      <c r="I107" s="215" t="s">
        <v>2367</v>
      </c>
      <c r="J107" s="215" t="s">
        <v>2368</v>
      </c>
      <c r="K107" s="215" t="s">
        <v>220</v>
      </c>
      <c r="L107" s="215" t="s">
        <v>2449</v>
      </c>
      <c r="AD107" s="217"/>
    </row>
    <row r="108" spans="1:30" s="215" customFormat="1" x14ac:dyDescent="0.25">
      <c r="A108" s="215" t="s">
        <v>138</v>
      </c>
      <c r="B108" s="215">
        <v>6408</v>
      </c>
      <c r="C108" s="215" t="s">
        <v>187</v>
      </c>
      <c r="D108" s="215">
        <v>192045091</v>
      </c>
      <c r="E108" s="215">
        <v>1020</v>
      </c>
      <c r="F108" s="215">
        <v>1110</v>
      </c>
      <c r="G108" s="215">
        <v>1004</v>
      </c>
      <c r="I108" s="215" t="s">
        <v>2794</v>
      </c>
      <c r="J108" s="215" t="s">
        <v>2795</v>
      </c>
      <c r="K108" s="215" t="s">
        <v>1102</v>
      </c>
      <c r="L108" s="215" t="s">
        <v>2797</v>
      </c>
      <c r="AD108" s="217"/>
    </row>
    <row r="109" spans="1:30" s="215" customFormat="1" x14ac:dyDescent="0.25">
      <c r="A109" s="215" t="s">
        <v>138</v>
      </c>
      <c r="B109" s="215">
        <v>6413</v>
      </c>
      <c r="C109" s="215" t="s">
        <v>188</v>
      </c>
      <c r="D109" s="215">
        <v>1466311</v>
      </c>
      <c r="E109" s="215">
        <v>1020</v>
      </c>
      <c r="F109" s="215">
        <v>1110</v>
      </c>
      <c r="G109" s="215">
        <v>1004</v>
      </c>
      <c r="I109" s="215" t="s">
        <v>273</v>
      </c>
      <c r="J109" s="215" t="s">
        <v>666</v>
      </c>
      <c r="K109" s="215" t="s">
        <v>220</v>
      </c>
      <c r="L109" s="215" t="s">
        <v>595</v>
      </c>
      <c r="AD109" s="217"/>
    </row>
    <row r="110" spans="1:30" s="215" customFormat="1" x14ac:dyDescent="0.25">
      <c r="A110" s="215" t="s">
        <v>138</v>
      </c>
      <c r="B110" s="215">
        <v>6413</v>
      </c>
      <c r="C110" s="215" t="s">
        <v>188</v>
      </c>
      <c r="D110" s="215">
        <v>190191158</v>
      </c>
      <c r="E110" s="215">
        <v>1080</v>
      </c>
      <c r="F110" s="215">
        <v>1242</v>
      </c>
      <c r="G110" s="215">
        <v>1004</v>
      </c>
      <c r="I110" s="215" t="s">
        <v>274</v>
      </c>
      <c r="J110" s="215" t="s">
        <v>2369</v>
      </c>
      <c r="K110" s="215" t="s">
        <v>221</v>
      </c>
      <c r="L110" s="215" t="s">
        <v>2435</v>
      </c>
      <c r="AD110" s="217"/>
    </row>
    <row r="111" spans="1:30" s="215" customFormat="1" x14ac:dyDescent="0.25">
      <c r="A111" s="215" t="s">
        <v>138</v>
      </c>
      <c r="B111" s="215">
        <v>6413</v>
      </c>
      <c r="C111" s="215" t="s">
        <v>188</v>
      </c>
      <c r="D111" s="215">
        <v>191783993</v>
      </c>
      <c r="E111" s="215">
        <v>1060</v>
      </c>
      <c r="F111" s="215">
        <v>1274</v>
      </c>
      <c r="G111" s="215">
        <v>1004</v>
      </c>
      <c r="I111" s="215" t="s">
        <v>1488</v>
      </c>
      <c r="J111" s="215" t="s">
        <v>1489</v>
      </c>
      <c r="K111" s="215" t="s">
        <v>220</v>
      </c>
      <c r="L111" s="215" t="s">
        <v>1491</v>
      </c>
      <c r="AD111" s="217"/>
    </row>
    <row r="112" spans="1:30" s="215" customFormat="1" x14ac:dyDescent="0.25">
      <c r="A112" s="215" t="s">
        <v>138</v>
      </c>
      <c r="B112" s="215">
        <v>6413</v>
      </c>
      <c r="C112" s="215" t="s">
        <v>188</v>
      </c>
      <c r="D112" s="215">
        <v>191783994</v>
      </c>
      <c r="E112" s="215">
        <v>1060</v>
      </c>
      <c r="F112" s="215">
        <v>1261</v>
      </c>
      <c r="G112" s="215">
        <v>1004</v>
      </c>
      <c r="I112" s="215" t="s">
        <v>1490</v>
      </c>
      <c r="J112" s="215" t="s">
        <v>1965</v>
      </c>
      <c r="K112" s="215" t="s">
        <v>220</v>
      </c>
      <c r="L112" s="215" t="s">
        <v>1992</v>
      </c>
      <c r="AD112" s="217"/>
    </row>
    <row r="113" spans="1:30" s="215" customFormat="1" x14ac:dyDescent="0.25">
      <c r="A113" s="215" t="s">
        <v>138</v>
      </c>
      <c r="B113" s="215">
        <v>6413</v>
      </c>
      <c r="C113" s="215" t="s">
        <v>188</v>
      </c>
      <c r="D113" s="215">
        <v>191792204</v>
      </c>
      <c r="E113" s="215">
        <v>1060</v>
      </c>
      <c r="F113" s="215">
        <v>1252</v>
      </c>
      <c r="G113" s="215">
        <v>1004</v>
      </c>
      <c r="I113" s="215" t="s">
        <v>1103</v>
      </c>
      <c r="J113" s="215" t="s">
        <v>1104</v>
      </c>
      <c r="K113" s="215" t="s">
        <v>220</v>
      </c>
      <c r="L113" s="215" t="s">
        <v>1122</v>
      </c>
      <c r="AD113" s="217"/>
    </row>
    <row r="114" spans="1:30" s="215" customFormat="1" x14ac:dyDescent="0.25">
      <c r="A114" s="215" t="s">
        <v>138</v>
      </c>
      <c r="B114" s="215">
        <v>6413</v>
      </c>
      <c r="C114" s="215" t="s">
        <v>188</v>
      </c>
      <c r="D114" s="215">
        <v>191792219</v>
      </c>
      <c r="E114" s="215">
        <v>1060</v>
      </c>
      <c r="F114" s="215">
        <v>1261</v>
      </c>
      <c r="G114" s="215">
        <v>1004</v>
      </c>
      <c r="I114" s="215" t="s">
        <v>275</v>
      </c>
      <c r="J114" s="215" t="s">
        <v>2370</v>
      </c>
      <c r="K114" s="215" t="s">
        <v>221</v>
      </c>
      <c r="L114" s="215" t="s">
        <v>2436</v>
      </c>
      <c r="AD114" s="217"/>
    </row>
    <row r="115" spans="1:30" s="215" customFormat="1" x14ac:dyDescent="0.25">
      <c r="A115" s="215" t="s">
        <v>138</v>
      </c>
      <c r="B115" s="215">
        <v>6413</v>
      </c>
      <c r="C115" s="215" t="s">
        <v>188</v>
      </c>
      <c r="D115" s="215">
        <v>191792969</v>
      </c>
      <c r="E115" s="215">
        <v>1060</v>
      </c>
      <c r="F115" s="215">
        <v>1242</v>
      </c>
      <c r="G115" s="215">
        <v>1004</v>
      </c>
      <c r="I115" s="215" t="s">
        <v>276</v>
      </c>
      <c r="J115" s="215" t="s">
        <v>667</v>
      </c>
      <c r="K115" s="215" t="s">
        <v>1102</v>
      </c>
      <c r="L115" s="215" t="s">
        <v>2478</v>
      </c>
      <c r="AD115" s="217"/>
    </row>
    <row r="116" spans="1:30" s="215" customFormat="1" x14ac:dyDescent="0.25">
      <c r="A116" s="215" t="s">
        <v>138</v>
      </c>
      <c r="B116" s="215">
        <v>6413</v>
      </c>
      <c r="C116" s="215" t="s">
        <v>188</v>
      </c>
      <c r="D116" s="215">
        <v>191793019</v>
      </c>
      <c r="E116" s="215">
        <v>1060</v>
      </c>
      <c r="F116" s="215">
        <v>1242</v>
      </c>
      <c r="G116" s="215">
        <v>1004</v>
      </c>
      <c r="I116" s="215" t="s">
        <v>1105</v>
      </c>
      <c r="J116" s="215" t="s">
        <v>1106</v>
      </c>
      <c r="K116" s="215" t="s">
        <v>1102</v>
      </c>
      <c r="L116" s="215" t="s">
        <v>2479</v>
      </c>
      <c r="AD116" s="217"/>
    </row>
    <row r="117" spans="1:30" s="215" customFormat="1" x14ac:dyDescent="0.25">
      <c r="A117" s="215" t="s">
        <v>138</v>
      </c>
      <c r="B117" s="215">
        <v>6413</v>
      </c>
      <c r="C117" s="215" t="s">
        <v>188</v>
      </c>
      <c r="D117" s="215">
        <v>191793712</v>
      </c>
      <c r="E117" s="215">
        <v>1060</v>
      </c>
      <c r="F117" s="215">
        <v>1252</v>
      </c>
      <c r="G117" s="215">
        <v>1004</v>
      </c>
      <c r="I117" s="215" t="s">
        <v>1107</v>
      </c>
      <c r="J117" s="215" t="s">
        <v>1108</v>
      </c>
      <c r="K117" s="215" t="s">
        <v>220</v>
      </c>
      <c r="L117" s="215" t="s">
        <v>1123</v>
      </c>
      <c r="AD117" s="217"/>
    </row>
    <row r="118" spans="1:30" s="215" customFormat="1" x14ac:dyDescent="0.25">
      <c r="A118" s="215" t="s">
        <v>138</v>
      </c>
      <c r="B118" s="215">
        <v>6413</v>
      </c>
      <c r="C118" s="215" t="s">
        <v>188</v>
      </c>
      <c r="D118" s="215">
        <v>191793731</v>
      </c>
      <c r="E118" s="215">
        <v>1080</v>
      </c>
      <c r="F118" s="215">
        <v>1242</v>
      </c>
      <c r="G118" s="215">
        <v>1004</v>
      </c>
      <c r="I118" s="215" t="s">
        <v>277</v>
      </c>
      <c r="J118" s="215" t="s">
        <v>2371</v>
      </c>
      <c r="K118" s="215" t="s">
        <v>221</v>
      </c>
      <c r="L118" s="215" t="s">
        <v>2435</v>
      </c>
      <c r="AD118" s="217"/>
    </row>
    <row r="119" spans="1:30" s="215" customFormat="1" x14ac:dyDescent="0.25">
      <c r="A119" s="215" t="s">
        <v>138</v>
      </c>
      <c r="B119" s="215">
        <v>6413</v>
      </c>
      <c r="C119" s="215" t="s">
        <v>188</v>
      </c>
      <c r="D119" s="215">
        <v>191794048</v>
      </c>
      <c r="E119" s="215">
        <v>1080</v>
      </c>
      <c r="F119" s="215">
        <v>1242</v>
      </c>
      <c r="G119" s="215">
        <v>1004</v>
      </c>
      <c r="I119" s="215" t="s">
        <v>2372</v>
      </c>
      <c r="J119" s="215" t="s">
        <v>2373</v>
      </c>
      <c r="K119" s="215" t="s">
        <v>1102</v>
      </c>
      <c r="L119" s="215" t="s">
        <v>2480</v>
      </c>
      <c r="AD119" s="217"/>
    </row>
    <row r="120" spans="1:30" s="215" customFormat="1" x14ac:dyDescent="0.25">
      <c r="A120" s="215" t="s">
        <v>138</v>
      </c>
      <c r="B120" s="215">
        <v>6413</v>
      </c>
      <c r="C120" s="215" t="s">
        <v>188</v>
      </c>
      <c r="D120" s="215">
        <v>191794631</v>
      </c>
      <c r="E120" s="215">
        <v>1060</v>
      </c>
      <c r="F120" s="215">
        <v>1274</v>
      </c>
      <c r="G120" s="215">
        <v>1004</v>
      </c>
      <c r="I120" s="215" t="s">
        <v>1946</v>
      </c>
      <c r="J120" s="215" t="s">
        <v>1947</v>
      </c>
      <c r="K120" s="215" t="s">
        <v>220</v>
      </c>
      <c r="L120" s="215" t="s">
        <v>1958</v>
      </c>
      <c r="AD120" s="217"/>
    </row>
    <row r="121" spans="1:30" s="215" customFormat="1" x14ac:dyDescent="0.25">
      <c r="A121" s="215" t="s">
        <v>138</v>
      </c>
      <c r="B121" s="215">
        <v>6413</v>
      </c>
      <c r="C121" s="215" t="s">
        <v>188</v>
      </c>
      <c r="D121" s="215">
        <v>191955807</v>
      </c>
      <c r="E121" s="215">
        <v>1060</v>
      </c>
      <c r="F121" s="215">
        <v>1271</v>
      </c>
      <c r="G121" s="215">
        <v>1004</v>
      </c>
      <c r="I121" s="215" t="s">
        <v>278</v>
      </c>
      <c r="J121" s="215" t="s">
        <v>668</v>
      </c>
      <c r="K121" s="215" t="s">
        <v>220</v>
      </c>
      <c r="L121" s="215" t="s">
        <v>596</v>
      </c>
      <c r="AD121" s="217"/>
    </row>
    <row r="122" spans="1:30" s="215" customFormat="1" x14ac:dyDescent="0.25">
      <c r="A122" s="215" t="s">
        <v>138</v>
      </c>
      <c r="B122" s="215">
        <v>6413</v>
      </c>
      <c r="C122" s="215" t="s">
        <v>188</v>
      </c>
      <c r="D122" s="215">
        <v>192013431</v>
      </c>
      <c r="E122" s="215">
        <v>1060</v>
      </c>
      <c r="F122" s="215">
        <v>1271</v>
      </c>
      <c r="G122" s="215">
        <v>1004</v>
      </c>
      <c r="I122" s="215" t="s">
        <v>1587</v>
      </c>
      <c r="J122" s="215" t="s">
        <v>1588</v>
      </c>
      <c r="K122" s="215" t="s">
        <v>220</v>
      </c>
      <c r="L122" s="215" t="s">
        <v>1621</v>
      </c>
      <c r="AD122" s="217"/>
    </row>
    <row r="123" spans="1:30" s="215" customFormat="1" x14ac:dyDescent="0.25">
      <c r="A123" s="215" t="s">
        <v>138</v>
      </c>
      <c r="B123" s="215">
        <v>6416</v>
      </c>
      <c r="C123" s="215" t="s">
        <v>189</v>
      </c>
      <c r="D123" s="215">
        <v>1460006</v>
      </c>
      <c r="E123" s="215">
        <v>1020</v>
      </c>
      <c r="F123" s="215">
        <v>1110</v>
      </c>
      <c r="G123" s="215">
        <v>1004</v>
      </c>
      <c r="I123" s="215" t="s">
        <v>1681</v>
      </c>
      <c r="J123" s="215" t="s">
        <v>1682</v>
      </c>
      <c r="K123" s="215" t="s">
        <v>1102</v>
      </c>
      <c r="L123" s="215" t="s">
        <v>2481</v>
      </c>
      <c r="AD123" s="217"/>
    </row>
    <row r="124" spans="1:30" s="215" customFormat="1" x14ac:dyDescent="0.25">
      <c r="A124" s="215" t="s">
        <v>138</v>
      </c>
      <c r="B124" s="215">
        <v>6416</v>
      </c>
      <c r="C124" s="215" t="s">
        <v>189</v>
      </c>
      <c r="D124" s="215">
        <v>1460039</v>
      </c>
      <c r="E124" s="215">
        <v>1030</v>
      </c>
      <c r="F124" s="215">
        <v>1122</v>
      </c>
      <c r="G124" s="215">
        <v>1004</v>
      </c>
      <c r="I124" s="215" t="s">
        <v>1683</v>
      </c>
      <c r="J124" s="215" t="s">
        <v>1684</v>
      </c>
      <c r="K124" s="215" t="s">
        <v>1102</v>
      </c>
      <c r="L124" s="215" t="s">
        <v>2482</v>
      </c>
      <c r="AD124" s="217"/>
    </row>
    <row r="125" spans="1:30" s="215" customFormat="1" x14ac:dyDescent="0.25">
      <c r="A125" s="215" t="s">
        <v>138</v>
      </c>
      <c r="B125" s="215">
        <v>6416</v>
      </c>
      <c r="C125" s="215" t="s">
        <v>189</v>
      </c>
      <c r="D125" s="215">
        <v>1460040</v>
      </c>
      <c r="E125" s="215">
        <v>1020</v>
      </c>
      <c r="F125" s="215">
        <v>1122</v>
      </c>
      <c r="G125" s="215">
        <v>1004</v>
      </c>
      <c r="I125" s="215" t="s">
        <v>1685</v>
      </c>
      <c r="J125" s="215" t="s">
        <v>1686</v>
      </c>
      <c r="K125" s="215" t="s">
        <v>1102</v>
      </c>
      <c r="L125" s="215" t="s">
        <v>2482</v>
      </c>
      <c r="AD125" s="217"/>
    </row>
    <row r="126" spans="1:30" s="215" customFormat="1" x14ac:dyDescent="0.25">
      <c r="A126" s="215" t="s">
        <v>138</v>
      </c>
      <c r="B126" s="215">
        <v>6416</v>
      </c>
      <c r="C126" s="215" t="s">
        <v>189</v>
      </c>
      <c r="D126" s="215">
        <v>1460044</v>
      </c>
      <c r="E126" s="215">
        <v>1030</v>
      </c>
      <c r="F126" s="215">
        <v>1110</v>
      </c>
      <c r="G126" s="215">
        <v>1004</v>
      </c>
      <c r="I126" s="215" t="s">
        <v>1687</v>
      </c>
      <c r="J126" s="215" t="s">
        <v>1688</v>
      </c>
      <c r="K126" s="215" t="s">
        <v>1102</v>
      </c>
      <c r="L126" s="215" t="s">
        <v>2483</v>
      </c>
      <c r="AD126" s="217"/>
    </row>
    <row r="127" spans="1:30" s="215" customFormat="1" x14ac:dyDescent="0.25">
      <c r="A127" s="215" t="s">
        <v>138</v>
      </c>
      <c r="B127" s="215">
        <v>6416</v>
      </c>
      <c r="C127" s="215" t="s">
        <v>189</v>
      </c>
      <c r="D127" s="215">
        <v>1460045</v>
      </c>
      <c r="E127" s="215">
        <v>1030</v>
      </c>
      <c r="F127" s="215">
        <v>1110</v>
      </c>
      <c r="G127" s="215">
        <v>1004</v>
      </c>
      <c r="I127" s="215" t="s">
        <v>1687</v>
      </c>
      <c r="J127" s="215" t="s">
        <v>1688</v>
      </c>
      <c r="K127" s="215" t="s">
        <v>1102</v>
      </c>
      <c r="L127" s="215" t="s">
        <v>2483</v>
      </c>
      <c r="AD127" s="217"/>
    </row>
    <row r="128" spans="1:30" s="215" customFormat="1" x14ac:dyDescent="0.25">
      <c r="A128" s="215" t="s">
        <v>138</v>
      </c>
      <c r="B128" s="215">
        <v>6416</v>
      </c>
      <c r="C128" s="215" t="s">
        <v>189</v>
      </c>
      <c r="D128" s="215">
        <v>1460129</v>
      </c>
      <c r="E128" s="215">
        <v>1020</v>
      </c>
      <c r="F128" s="215">
        <v>1122</v>
      </c>
      <c r="G128" s="215">
        <v>1004</v>
      </c>
      <c r="I128" s="215" t="s">
        <v>1689</v>
      </c>
      <c r="J128" s="215" t="s">
        <v>1690</v>
      </c>
      <c r="K128" s="215" t="s">
        <v>1102</v>
      </c>
      <c r="L128" s="215" t="s">
        <v>2484</v>
      </c>
      <c r="AD128" s="217"/>
    </row>
    <row r="129" spans="1:30" s="215" customFormat="1" x14ac:dyDescent="0.25">
      <c r="A129" s="215" t="s">
        <v>138</v>
      </c>
      <c r="B129" s="215">
        <v>6416</v>
      </c>
      <c r="C129" s="215" t="s">
        <v>189</v>
      </c>
      <c r="D129" s="215">
        <v>1460338</v>
      </c>
      <c r="E129" s="215">
        <v>1060</v>
      </c>
      <c r="G129" s="215">
        <v>1004</v>
      </c>
      <c r="I129" s="215" t="s">
        <v>1691</v>
      </c>
      <c r="J129" s="215" t="s">
        <v>1692</v>
      </c>
      <c r="K129" s="215" t="s">
        <v>1102</v>
      </c>
      <c r="L129" s="215" t="s">
        <v>2485</v>
      </c>
      <c r="AD129" s="217"/>
    </row>
    <row r="130" spans="1:30" s="215" customFormat="1" x14ac:dyDescent="0.25">
      <c r="A130" s="215" t="s">
        <v>138</v>
      </c>
      <c r="B130" s="215">
        <v>6416</v>
      </c>
      <c r="C130" s="215" t="s">
        <v>189</v>
      </c>
      <c r="D130" s="215">
        <v>1460345</v>
      </c>
      <c r="E130" s="215">
        <v>1040</v>
      </c>
      <c r="G130" s="215">
        <v>1004</v>
      </c>
      <c r="I130" s="215" t="s">
        <v>1693</v>
      </c>
      <c r="J130" s="215" t="s">
        <v>1694</v>
      </c>
      <c r="K130" s="215" t="s">
        <v>1102</v>
      </c>
      <c r="L130" s="215" t="s">
        <v>2482</v>
      </c>
      <c r="AD130" s="217"/>
    </row>
    <row r="131" spans="1:30" s="215" customFormat="1" x14ac:dyDescent="0.25">
      <c r="A131" s="215" t="s">
        <v>138</v>
      </c>
      <c r="B131" s="215">
        <v>6416</v>
      </c>
      <c r="C131" s="215" t="s">
        <v>189</v>
      </c>
      <c r="D131" s="215">
        <v>1461359</v>
      </c>
      <c r="E131" s="215">
        <v>1030</v>
      </c>
      <c r="F131" s="215">
        <v>1122</v>
      </c>
      <c r="G131" s="215">
        <v>1004</v>
      </c>
      <c r="I131" s="215" t="s">
        <v>1695</v>
      </c>
      <c r="J131" s="215" t="s">
        <v>1696</v>
      </c>
      <c r="K131" s="215" t="s">
        <v>1102</v>
      </c>
      <c r="L131" s="215" t="s">
        <v>2486</v>
      </c>
      <c r="AD131" s="217"/>
    </row>
    <row r="132" spans="1:30" s="215" customFormat="1" x14ac:dyDescent="0.25">
      <c r="A132" s="215" t="s">
        <v>138</v>
      </c>
      <c r="B132" s="215">
        <v>6416</v>
      </c>
      <c r="C132" s="215" t="s">
        <v>189</v>
      </c>
      <c r="D132" s="215">
        <v>1462617</v>
      </c>
      <c r="E132" s="215">
        <v>1020</v>
      </c>
      <c r="F132" s="215">
        <v>1110</v>
      </c>
      <c r="G132" s="215">
        <v>1004</v>
      </c>
      <c r="I132" s="215" t="s">
        <v>1697</v>
      </c>
      <c r="J132" s="215" t="s">
        <v>1698</v>
      </c>
      <c r="K132" s="215" t="s">
        <v>1102</v>
      </c>
      <c r="L132" s="215" t="s">
        <v>2487</v>
      </c>
      <c r="AD132" s="217"/>
    </row>
    <row r="133" spans="1:30" s="215" customFormat="1" x14ac:dyDescent="0.25">
      <c r="A133" s="215" t="s">
        <v>138</v>
      </c>
      <c r="B133" s="215">
        <v>6416</v>
      </c>
      <c r="C133" s="215" t="s">
        <v>189</v>
      </c>
      <c r="D133" s="215">
        <v>1462626</v>
      </c>
      <c r="E133" s="215">
        <v>1030</v>
      </c>
      <c r="F133" s="215">
        <v>1122</v>
      </c>
      <c r="G133" s="215">
        <v>1004</v>
      </c>
      <c r="I133" s="215" t="s">
        <v>1699</v>
      </c>
      <c r="J133" s="215" t="s">
        <v>1700</v>
      </c>
      <c r="K133" s="215" t="s">
        <v>1102</v>
      </c>
      <c r="L133" s="215" t="s">
        <v>2488</v>
      </c>
      <c r="AD133" s="217"/>
    </row>
    <row r="134" spans="1:30" s="215" customFormat="1" x14ac:dyDescent="0.25">
      <c r="A134" s="215" t="s">
        <v>138</v>
      </c>
      <c r="B134" s="215">
        <v>6416</v>
      </c>
      <c r="C134" s="215" t="s">
        <v>189</v>
      </c>
      <c r="D134" s="215">
        <v>1462830</v>
      </c>
      <c r="E134" s="215">
        <v>1030</v>
      </c>
      <c r="F134" s="215">
        <v>1122</v>
      </c>
      <c r="G134" s="215">
        <v>1004</v>
      </c>
      <c r="I134" s="215" t="s">
        <v>1701</v>
      </c>
      <c r="J134" s="215" t="s">
        <v>1702</v>
      </c>
      <c r="K134" s="215" t="s">
        <v>1102</v>
      </c>
      <c r="L134" s="215" t="s">
        <v>2489</v>
      </c>
      <c r="AD134" s="217"/>
    </row>
    <row r="135" spans="1:30" s="215" customFormat="1" x14ac:dyDescent="0.25">
      <c r="A135" s="215" t="s">
        <v>138</v>
      </c>
      <c r="B135" s="215">
        <v>6416</v>
      </c>
      <c r="C135" s="215" t="s">
        <v>189</v>
      </c>
      <c r="D135" s="215">
        <v>190104157</v>
      </c>
      <c r="E135" s="215">
        <v>1020</v>
      </c>
      <c r="F135" s="215">
        <v>1121</v>
      </c>
      <c r="G135" s="215">
        <v>1004</v>
      </c>
      <c r="I135" s="215" t="s">
        <v>1703</v>
      </c>
      <c r="J135" s="215" t="s">
        <v>1704</v>
      </c>
      <c r="K135" s="215" t="s">
        <v>1102</v>
      </c>
      <c r="L135" s="215" t="s">
        <v>2490</v>
      </c>
      <c r="AD135" s="217"/>
    </row>
    <row r="136" spans="1:30" s="215" customFormat="1" x14ac:dyDescent="0.25">
      <c r="A136" s="215" t="s">
        <v>138</v>
      </c>
      <c r="B136" s="215">
        <v>6416</v>
      </c>
      <c r="C136" s="215" t="s">
        <v>189</v>
      </c>
      <c r="D136" s="215">
        <v>190108578</v>
      </c>
      <c r="E136" s="215">
        <v>1020</v>
      </c>
      <c r="F136" s="215">
        <v>1121</v>
      </c>
      <c r="G136" s="215">
        <v>1004</v>
      </c>
      <c r="I136" s="215" t="s">
        <v>1705</v>
      </c>
      <c r="J136" s="215" t="s">
        <v>1706</v>
      </c>
      <c r="K136" s="215" t="s">
        <v>1102</v>
      </c>
      <c r="L136" s="215" t="s">
        <v>2491</v>
      </c>
      <c r="AD136" s="217"/>
    </row>
    <row r="137" spans="1:30" s="215" customFormat="1" x14ac:dyDescent="0.25">
      <c r="A137" s="215" t="s">
        <v>138</v>
      </c>
      <c r="B137" s="215">
        <v>6416</v>
      </c>
      <c r="C137" s="215" t="s">
        <v>189</v>
      </c>
      <c r="D137" s="215">
        <v>190209881</v>
      </c>
      <c r="E137" s="215">
        <v>1060</v>
      </c>
      <c r="F137" s="215">
        <v>1274</v>
      </c>
      <c r="G137" s="215">
        <v>1004</v>
      </c>
      <c r="I137" s="215" t="s">
        <v>1707</v>
      </c>
      <c r="J137" s="215" t="s">
        <v>1708</v>
      </c>
      <c r="K137" s="215" t="s">
        <v>1102</v>
      </c>
      <c r="L137" s="215" t="s">
        <v>2492</v>
      </c>
      <c r="AD137" s="217"/>
    </row>
    <row r="138" spans="1:30" s="215" customFormat="1" x14ac:dyDescent="0.25">
      <c r="A138" s="215" t="s">
        <v>138</v>
      </c>
      <c r="B138" s="215">
        <v>6416</v>
      </c>
      <c r="C138" s="215" t="s">
        <v>189</v>
      </c>
      <c r="D138" s="215">
        <v>190211567</v>
      </c>
      <c r="E138" s="215">
        <v>1060</v>
      </c>
      <c r="F138" s="215">
        <v>1271</v>
      </c>
      <c r="G138" s="215">
        <v>1004</v>
      </c>
      <c r="I138" s="215" t="s">
        <v>1709</v>
      </c>
      <c r="J138" s="215" t="s">
        <v>1710</v>
      </c>
      <c r="K138" s="215" t="s">
        <v>1102</v>
      </c>
      <c r="L138" s="215" t="s">
        <v>2493</v>
      </c>
      <c r="AD138" s="217"/>
    </row>
    <row r="139" spans="1:30" s="215" customFormat="1" x14ac:dyDescent="0.25">
      <c r="A139" s="215" t="s">
        <v>138</v>
      </c>
      <c r="B139" s="215">
        <v>6416</v>
      </c>
      <c r="C139" s="215" t="s">
        <v>189</v>
      </c>
      <c r="D139" s="215">
        <v>190211568</v>
      </c>
      <c r="E139" s="215">
        <v>1060</v>
      </c>
      <c r="F139" s="215">
        <v>1271</v>
      </c>
      <c r="G139" s="215">
        <v>1004</v>
      </c>
      <c r="I139" s="215" t="s">
        <v>1711</v>
      </c>
      <c r="J139" s="215" t="s">
        <v>1712</v>
      </c>
      <c r="K139" s="215" t="s">
        <v>1102</v>
      </c>
      <c r="L139" s="215" t="s">
        <v>2494</v>
      </c>
      <c r="AD139" s="217"/>
    </row>
    <row r="140" spans="1:30" s="215" customFormat="1" x14ac:dyDescent="0.25">
      <c r="A140" s="215" t="s">
        <v>138</v>
      </c>
      <c r="B140" s="215">
        <v>6416</v>
      </c>
      <c r="C140" s="215" t="s">
        <v>189</v>
      </c>
      <c r="D140" s="215">
        <v>190211569</v>
      </c>
      <c r="E140" s="215">
        <v>1060</v>
      </c>
      <c r="F140" s="215">
        <v>1271</v>
      </c>
      <c r="G140" s="215">
        <v>1004</v>
      </c>
      <c r="I140" s="215" t="s">
        <v>1713</v>
      </c>
      <c r="J140" s="215" t="s">
        <v>1714</v>
      </c>
      <c r="K140" s="215" t="s">
        <v>1102</v>
      </c>
      <c r="L140" s="215" t="s">
        <v>2495</v>
      </c>
      <c r="AD140" s="217"/>
    </row>
    <row r="141" spans="1:30" s="215" customFormat="1" x14ac:dyDescent="0.25">
      <c r="A141" s="215" t="s">
        <v>138</v>
      </c>
      <c r="B141" s="215">
        <v>6416</v>
      </c>
      <c r="C141" s="215" t="s">
        <v>189</v>
      </c>
      <c r="D141" s="215">
        <v>190212249</v>
      </c>
      <c r="E141" s="215">
        <v>1020</v>
      </c>
      <c r="F141" s="215">
        <v>1110</v>
      </c>
      <c r="G141" s="215">
        <v>1004</v>
      </c>
      <c r="I141" s="215" t="s">
        <v>1715</v>
      </c>
      <c r="J141" s="215" t="s">
        <v>1716</v>
      </c>
      <c r="K141" s="215" t="s">
        <v>1102</v>
      </c>
      <c r="L141" s="215" t="s">
        <v>2496</v>
      </c>
      <c r="AD141" s="217"/>
    </row>
    <row r="142" spans="1:30" s="215" customFormat="1" x14ac:dyDescent="0.25">
      <c r="A142" s="215" t="s">
        <v>138</v>
      </c>
      <c r="B142" s="215">
        <v>6416</v>
      </c>
      <c r="C142" s="215" t="s">
        <v>189</v>
      </c>
      <c r="D142" s="215">
        <v>190631030</v>
      </c>
      <c r="E142" s="215">
        <v>1020</v>
      </c>
      <c r="F142" s="215">
        <v>1110</v>
      </c>
      <c r="G142" s="215">
        <v>1004</v>
      </c>
      <c r="I142" s="215" t="s">
        <v>1717</v>
      </c>
      <c r="J142" s="215" t="s">
        <v>1718</v>
      </c>
      <c r="K142" s="215" t="s">
        <v>1102</v>
      </c>
      <c r="L142" s="215" t="s">
        <v>2497</v>
      </c>
      <c r="AD142" s="217"/>
    </row>
    <row r="143" spans="1:30" s="215" customFormat="1" x14ac:dyDescent="0.25">
      <c r="A143" s="215" t="s">
        <v>138</v>
      </c>
      <c r="B143" s="215">
        <v>6416</v>
      </c>
      <c r="C143" s="215" t="s">
        <v>189</v>
      </c>
      <c r="D143" s="215">
        <v>191096650</v>
      </c>
      <c r="E143" s="215">
        <v>1020</v>
      </c>
      <c r="F143" s="215">
        <v>1110</v>
      </c>
      <c r="G143" s="215">
        <v>1004</v>
      </c>
      <c r="I143" s="215" t="s">
        <v>1717</v>
      </c>
      <c r="J143" s="215" t="s">
        <v>1718</v>
      </c>
      <c r="K143" s="215" t="s">
        <v>1102</v>
      </c>
      <c r="L143" s="215" t="s">
        <v>2497</v>
      </c>
      <c r="AD143" s="217"/>
    </row>
    <row r="144" spans="1:30" s="215" customFormat="1" x14ac:dyDescent="0.25">
      <c r="A144" s="215" t="s">
        <v>138</v>
      </c>
      <c r="B144" s="215">
        <v>6416</v>
      </c>
      <c r="C144" s="215" t="s">
        <v>189</v>
      </c>
      <c r="D144" s="215">
        <v>191958547</v>
      </c>
      <c r="E144" s="215">
        <v>1020</v>
      </c>
      <c r="F144" s="215">
        <v>1121</v>
      </c>
      <c r="G144" s="215">
        <v>1003</v>
      </c>
      <c r="I144" s="215" t="s">
        <v>2596</v>
      </c>
      <c r="J144" s="215" t="s">
        <v>2597</v>
      </c>
      <c r="K144" s="215" t="s">
        <v>220</v>
      </c>
      <c r="L144" s="215" t="s">
        <v>2612</v>
      </c>
      <c r="AD144" s="217"/>
    </row>
    <row r="145" spans="1:30" s="215" customFormat="1" x14ac:dyDescent="0.25">
      <c r="A145" s="215" t="s">
        <v>138</v>
      </c>
      <c r="B145" s="215">
        <v>6416</v>
      </c>
      <c r="C145" s="215" t="s">
        <v>189</v>
      </c>
      <c r="D145" s="215">
        <v>191961597</v>
      </c>
      <c r="E145" s="215">
        <v>1020</v>
      </c>
      <c r="F145" s="215">
        <v>1121</v>
      </c>
      <c r="G145" s="215">
        <v>1004</v>
      </c>
      <c r="I145" s="215" t="s">
        <v>2619</v>
      </c>
      <c r="J145" s="215" t="s">
        <v>2620</v>
      </c>
      <c r="K145" s="215" t="s">
        <v>220</v>
      </c>
      <c r="L145" s="215" t="s">
        <v>2633</v>
      </c>
      <c r="AD145" s="217"/>
    </row>
    <row r="146" spans="1:30" s="215" customFormat="1" x14ac:dyDescent="0.25">
      <c r="A146" s="215" t="s">
        <v>138</v>
      </c>
      <c r="B146" s="215">
        <v>6416</v>
      </c>
      <c r="C146" s="215" t="s">
        <v>189</v>
      </c>
      <c r="D146" s="215">
        <v>502336857</v>
      </c>
      <c r="E146" s="215">
        <v>1080</v>
      </c>
      <c r="F146" s="215">
        <v>1242</v>
      </c>
      <c r="G146" s="215">
        <v>1004</v>
      </c>
      <c r="I146" s="215" t="s">
        <v>1410</v>
      </c>
      <c r="J146" s="215" t="s">
        <v>1411</v>
      </c>
      <c r="K146" s="215" t="s">
        <v>221</v>
      </c>
      <c r="L146" s="215" t="s">
        <v>2437</v>
      </c>
      <c r="AD146" s="217"/>
    </row>
    <row r="147" spans="1:30" s="215" customFormat="1" x14ac:dyDescent="0.25">
      <c r="A147" s="215" t="s">
        <v>138</v>
      </c>
      <c r="B147" s="215">
        <v>6416</v>
      </c>
      <c r="C147" s="215" t="s">
        <v>189</v>
      </c>
      <c r="D147" s="215">
        <v>502336859</v>
      </c>
      <c r="E147" s="215">
        <v>1080</v>
      </c>
      <c r="F147" s="215">
        <v>1242</v>
      </c>
      <c r="G147" s="215">
        <v>1004</v>
      </c>
      <c r="I147" s="215" t="s">
        <v>1412</v>
      </c>
      <c r="J147" s="215" t="s">
        <v>1413</v>
      </c>
      <c r="K147" s="215" t="s">
        <v>221</v>
      </c>
      <c r="L147" s="215" t="s">
        <v>2437</v>
      </c>
      <c r="AD147" s="217"/>
    </row>
    <row r="148" spans="1:30" s="215" customFormat="1" x14ac:dyDescent="0.25">
      <c r="A148" s="215" t="s">
        <v>138</v>
      </c>
      <c r="B148" s="215">
        <v>6416</v>
      </c>
      <c r="C148" s="215" t="s">
        <v>189</v>
      </c>
      <c r="D148" s="215">
        <v>502336860</v>
      </c>
      <c r="E148" s="215">
        <v>1080</v>
      </c>
      <c r="F148" s="215">
        <v>1274</v>
      </c>
      <c r="G148" s="215">
        <v>1004</v>
      </c>
      <c r="I148" s="215" t="s">
        <v>1414</v>
      </c>
      <c r="J148" s="215" t="s">
        <v>1415</v>
      </c>
      <c r="K148" s="215" t="s">
        <v>221</v>
      </c>
      <c r="L148" s="215" t="s">
        <v>2438</v>
      </c>
      <c r="AD148" s="217"/>
    </row>
    <row r="149" spans="1:30" s="215" customFormat="1" x14ac:dyDescent="0.25">
      <c r="A149" s="215" t="s">
        <v>138</v>
      </c>
      <c r="B149" s="215">
        <v>6416</v>
      </c>
      <c r="C149" s="215" t="s">
        <v>189</v>
      </c>
      <c r="D149" s="215">
        <v>502336861</v>
      </c>
      <c r="E149" s="215">
        <v>1080</v>
      </c>
      <c r="F149" s="215">
        <v>1274</v>
      </c>
      <c r="G149" s="215">
        <v>1004</v>
      </c>
      <c r="I149" s="215" t="s">
        <v>1416</v>
      </c>
      <c r="J149" s="215" t="s">
        <v>1417</v>
      </c>
      <c r="K149" s="215" t="s">
        <v>221</v>
      </c>
      <c r="L149" s="215" t="s">
        <v>2438</v>
      </c>
      <c r="AD149" s="217"/>
    </row>
    <row r="150" spans="1:30" s="215" customFormat="1" x14ac:dyDescent="0.25">
      <c r="A150" s="215" t="s">
        <v>138</v>
      </c>
      <c r="B150" s="215">
        <v>6416</v>
      </c>
      <c r="C150" s="215" t="s">
        <v>189</v>
      </c>
      <c r="D150" s="215">
        <v>502336867</v>
      </c>
      <c r="E150" s="215">
        <v>1080</v>
      </c>
      <c r="F150" s="215">
        <v>1242</v>
      </c>
      <c r="G150" s="215">
        <v>1004</v>
      </c>
      <c r="I150" s="215" t="s">
        <v>1418</v>
      </c>
      <c r="J150" s="215" t="s">
        <v>1419</v>
      </c>
      <c r="K150" s="215" t="s">
        <v>221</v>
      </c>
      <c r="L150" s="215" t="s">
        <v>2437</v>
      </c>
      <c r="AD150" s="217"/>
    </row>
    <row r="151" spans="1:30" s="215" customFormat="1" x14ac:dyDescent="0.25">
      <c r="A151" s="215" t="s">
        <v>138</v>
      </c>
      <c r="B151" s="215">
        <v>6416</v>
      </c>
      <c r="C151" s="215" t="s">
        <v>189</v>
      </c>
      <c r="D151" s="215">
        <v>502337526</v>
      </c>
      <c r="E151" s="215">
        <v>1060</v>
      </c>
      <c r="F151" s="215">
        <v>1274</v>
      </c>
      <c r="G151" s="215">
        <v>1004</v>
      </c>
      <c r="I151" s="215" t="s">
        <v>2100</v>
      </c>
      <c r="J151" s="215" t="s">
        <v>2101</v>
      </c>
      <c r="K151" s="215" t="s">
        <v>220</v>
      </c>
      <c r="L151" s="215" t="s">
        <v>2114</v>
      </c>
      <c r="AD151" s="217"/>
    </row>
    <row r="152" spans="1:30" s="215" customFormat="1" x14ac:dyDescent="0.25">
      <c r="A152" s="215" t="s">
        <v>138</v>
      </c>
      <c r="B152" s="215">
        <v>6416</v>
      </c>
      <c r="C152" s="215" t="s">
        <v>189</v>
      </c>
      <c r="D152" s="215">
        <v>502337674</v>
      </c>
      <c r="E152" s="215">
        <v>1060</v>
      </c>
      <c r="F152" s="215">
        <v>1271</v>
      </c>
      <c r="G152" s="215">
        <v>1004</v>
      </c>
      <c r="I152" s="215" t="s">
        <v>2811</v>
      </c>
      <c r="J152" s="215" t="s">
        <v>2812</v>
      </c>
      <c r="K152" s="215" t="s">
        <v>220</v>
      </c>
      <c r="L152" s="215" t="s">
        <v>2823</v>
      </c>
      <c r="AD152" s="217"/>
    </row>
    <row r="153" spans="1:30" s="215" customFormat="1" x14ac:dyDescent="0.25">
      <c r="A153" s="215" t="s">
        <v>138</v>
      </c>
      <c r="B153" s="215">
        <v>6416</v>
      </c>
      <c r="C153" s="215" t="s">
        <v>189</v>
      </c>
      <c r="D153" s="215">
        <v>502337783</v>
      </c>
      <c r="E153" s="215">
        <v>1060</v>
      </c>
      <c r="F153" s="215">
        <v>1252</v>
      </c>
      <c r="G153" s="215">
        <v>1004</v>
      </c>
      <c r="I153" s="215" t="s">
        <v>2621</v>
      </c>
      <c r="J153" s="215" t="s">
        <v>2622</v>
      </c>
      <c r="K153" s="215" t="s">
        <v>220</v>
      </c>
      <c r="L153" s="215" t="s">
        <v>2634</v>
      </c>
      <c r="AD153" s="217"/>
    </row>
    <row r="154" spans="1:30" s="215" customFormat="1" x14ac:dyDescent="0.25">
      <c r="A154" s="215" t="s">
        <v>138</v>
      </c>
      <c r="B154" s="215">
        <v>6416</v>
      </c>
      <c r="C154" s="215" t="s">
        <v>189</v>
      </c>
      <c r="D154" s="215">
        <v>502337879</v>
      </c>
      <c r="E154" s="215">
        <v>1060</v>
      </c>
      <c r="F154" s="215">
        <v>1274</v>
      </c>
      <c r="G154" s="215">
        <v>1004</v>
      </c>
      <c r="I154" s="215" t="s">
        <v>2813</v>
      </c>
      <c r="J154" s="215" t="s">
        <v>2814</v>
      </c>
      <c r="K154" s="215" t="s">
        <v>220</v>
      </c>
      <c r="L154" s="215" t="s">
        <v>2824</v>
      </c>
      <c r="AD154" s="217"/>
    </row>
    <row r="155" spans="1:30" s="215" customFormat="1" x14ac:dyDescent="0.25">
      <c r="A155" s="215" t="s">
        <v>138</v>
      </c>
      <c r="B155" s="215">
        <v>6416</v>
      </c>
      <c r="C155" s="215" t="s">
        <v>189</v>
      </c>
      <c r="D155" s="215">
        <v>502337905</v>
      </c>
      <c r="E155" s="215">
        <v>1060</v>
      </c>
      <c r="F155" s="215">
        <v>1271</v>
      </c>
      <c r="G155" s="215">
        <v>1004</v>
      </c>
      <c r="I155" s="215" t="s">
        <v>2815</v>
      </c>
      <c r="J155" s="215" t="s">
        <v>2816</v>
      </c>
      <c r="K155" s="215" t="s">
        <v>220</v>
      </c>
      <c r="L155" s="215" t="s">
        <v>2825</v>
      </c>
      <c r="AD155" s="217"/>
    </row>
    <row r="156" spans="1:30" s="215" customFormat="1" x14ac:dyDescent="0.25">
      <c r="A156" s="215" t="s">
        <v>138</v>
      </c>
      <c r="B156" s="215">
        <v>6416</v>
      </c>
      <c r="C156" s="215" t="s">
        <v>189</v>
      </c>
      <c r="D156" s="215">
        <v>502365804</v>
      </c>
      <c r="E156" s="215">
        <v>1080</v>
      </c>
      <c r="F156" s="215">
        <v>1242</v>
      </c>
      <c r="G156" s="215">
        <v>1004</v>
      </c>
      <c r="I156" s="215" t="s">
        <v>2374</v>
      </c>
      <c r="J156" s="215" t="s">
        <v>2375</v>
      </c>
      <c r="K156" s="215" t="s">
        <v>1102</v>
      </c>
      <c r="L156" s="215" t="s">
        <v>2498</v>
      </c>
      <c r="AD156" s="217"/>
    </row>
    <row r="157" spans="1:30" s="215" customFormat="1" x14ac:dyDescent="0.25">
      <c r="A157" s="215" t="s">
        <v>138</v>
      </c>
      <c r="B157" s="215">
        <v>6417</v>
      </c>
      <c r="C157" s="215" t="s">
        <v>190</v>
      </c>
      <c r="D157" s="215">
        <v>1465162</v>
      </c>
      <c r="E157" s="215">
        <v>1020</v>
      </c>
      <c r="F157" s="215">
        <v>1110</v>
      </c>
      <c r="G157" s="215">
        <v>1004</v>
      </c>
      <c r="I157" s="215" t="s">
        <v>279</v>
      </c>
      <c r="J157" s="215" t="s">
        <v>669</v>
      </c>
      <c r="K157" s="215" t="s">
        <v>1102</v>
      </c>
      <c r="L157" s="215" t="s">
        <v>2499</v>
      </c>
      <c r="AD157" s="217"/>
    </row>
    <row r="158" spans="1:30" s="215" customFormat="1" x14ac:dyDescent="0.25">
      <c r="A158" s="215" t="s">
        <v>138</v>
      </c>
      <c r="B158" s="215">
        <v>6417</v>
      </c>
      <c r="C158" s="215" t="s">
        <v>190</v>
      </c>
      <c r="D158" s="215">
        <v>1466626</v>
      </c>
      <c r="E158" s="215">
        <v>1060</v>
      </c>
      <c r="G158" s="215">
        <v>1004</v>
      </c>
      <c r="I158" s="215" t="s">
        <v>1352</v>
      </c>
      <c r="J158" s="215" t="s">
        <v>1353</v>
      </c>
      <c r="K158" s="215" t="s">
        <v>220</v>
      </c>
      <c r="L158" s="215" t="s">
        <v>1357</v>
      </c>
      <c r="AD158" s="217"/>
    </row>
    <row r="159" spans="1:30" s="215" customFormat="1" x14ac:dyDescent="0.25">
      <c r="A159" s="215" t="s">
        <v>138</v>
      </c>
      <c r="B159" s="215">
        <v>6417</v>
      </c>
      <c r="C159" s="215" t="s">
        <v>190</v>
      </c>
      <c r="D159" s="215">
        <v>1466985</v>
      </c>
      <c r="E159" s="215">
        <v>1020</v>
      </c>
      <c r="F159" s="215">
        <v>1110</v>
      </c>
      <c r="G159" s="215">
        <v>1004</v>
      </c>
      <c r="I159" s="215" t="s">
        <v>2376</v>
      </c>
      <c r="J159" s="215" t="s">
        <v>2377</v>
      </c>
      <c r="K159" s="215" t="s">
        <v>220</v>
      </c>
      <c r="L159" s="215" t="s">
        <v>2450</v>
      </c>
      <c r="AD159" s="217"/>
    </row>
    <row r="160" spans="1:30" s="215" customFormat="1" x14ac:dyDescent="0.25">
      <c r="A160" s="215" t="s">
        <v>138</v>
      </c>
      <c r="B160" s="215">
        <v>6417</v>
      </c>
      <c r="C160" s="215" t="s">
        <v>190</v>
      </c>
      <c r="D160" s="215">
        <v>9016253</v>
      </c>
      <c r="E160" s="215">
        <v>1030</v>
      </c>
      <c r="F160" s="215">
        <v>1110</v>
      </c>
      <c r="G160" s="215">
        <v>1004</v>
      </c>
      <c r="I160" s="215" t="s">
        <v>2927</v>
      </c>
      <c r="J160" s="215" t="s">
        <v>2928</v>
      </c>
      <c r="K160" s="215" t="s">
        <v>220</v>
      </c>
      <c r="L160" s="215" t="s">
        <v>2982</v>
      </c>
      <c r="AD160" s="217"/>
    </row>
    <row r="161" spans="1:30" s="215" customFormat="1" x14ac:dyDescent="0.25">
      <c r="A161" s="215" t="s">
        <v>138</v>
      </c>
      <c r="B161" s="215">
        <v>6417</v>
      </c>
      <c r="C161" s="215" t="s">
        <v>190</v>
      </c>
      <c r="D161" s="215">
        <v>190077114</v>
      </c>
      <c r="E161" s="215">
        <v>1020</v>
      </c>
      <c r="F161" s="215">
        <v>1110</v>
      </c>
      <c r="G161" s="215">
        <v>1004</v>
      </c>
      <c r="I161" s="215" t="s">
        <v>280</v>
      </c>
      <c r="J161" s="215" t="s">
        <v>670</v>
      </c>
      <c r="K161" s="215" t="s">
        <v>220</v>
      </c>
      <c r="L161" s="215" t="s">
        <v>597</v>
      </c>
      <c r="AD161" s="217"/>
    </row>
    <row r="162" spans="1:30" s="215" customFormat="1" x14ac:dyDescent="0.25">
      <c r="A162" s="215" t="s">
        <v>138</v>
      </c>
      <c r="B162" s="215">
        <v>6417</v>
      </c>
      <c r="C162" s="215" t="s">
        <v>190</v>
      </c>
      <c r="D162" s="215">
        <v>190174926</v>
      </c>
      <c r="E162" s="215">
        <v>1040</v>
      </c>
      <c r="G162" s="215">
        <v>1004</v>
      </c>
      <c r="I162" s="215" t="s">
        <v>281</v>
      </c>
      <c r="J162" s="215" t="s">
        <v>671</v>
      </c>
      <c r="K162" s="215" t="s">
        <v>1102</v>
      </c>
      <c r="L162" s="215" t="s">
        <v>2500</v>
      </c>
      <c r="AD162" s="217"/>
    </row>
    <row r="163" spans="1:30" s="215" customFormat="1" x14ac:dyDescent="0.25">
      <c r="A163" s="215" t="s">
        <v>138</v>
      </c>
      <c r="B163" s="215">
        <v>6417</v>
      </c>
      <c r="C163" s="215" t="s">
        <v>190</v>
      </c>
      <c r="D163" s="215">
        <v>191597571</v>
      </c>
      <c r="E163" s="215">
        <v>1060</v>
      </c>
      <c r="F163" s="215">
        <v>1252</v>
      </c>
      <c r="G163" s="215">
        <v>1004</v>
      </c>
      <c r="I163" s="215" t="s">
        <v>282</v>
      </c>
      <c r="J163" s="215" t="s">
        <v>672</v>
      </c>
      <c r="K163" s="215" t="s">
        <v>220</v>
      </c>
      <c r="L163" s="215" t="s">
        <v>598</v>
      </c>
      <c r="AD163" s="217"/>
    </row>
    <row r="164" spans="1:30" s="215" customFormat="1" x14ac:dyDescent="0.25">
      <c r="A164" s="215" t="s">
        <v>138</v>
      </c>
      <c r="B164" s="215">
        <v>6417</v>
      </c>
      <c r="C164" s="215" t="s">
        <v>190</v>
      </c>
      <c r="D164" s="215">
        <v>191754554</v>
      </c>
      <c r="E164" s="215">
        <v>1020</v>
      </c>
      <c r="F164" s="215">
        <v>1122</v>
      </c>
      <c r="G164" s="215">
        <v>1004</v>
      </c>
      <c r="I164" s="215" t="s">
        <v>2826</v>
      </c>
      <c r="J164" s="215" t="s">
        <v>2827</v>
      </c>
      <c r="K164" s="215" t="s">
        <v>1102</v>
      </c>
      <c r="L164" s="215" t="s">
        <v>2840</v>
      </c>
      <c r="AD164" s="217"/>
    </row>
    <row r="165" spans="1:30" s="215" customFormat="1" x14ac:dyDescent="0.25">
      <c r="A165" s="215" t="s">
        <v>138</v>
      </c>
      <c r="B165" s="215">
        <v>6417</v>
      </c>
      <c r="C165" s="215" t="s">
        <v>190</v>
      </c>
      <c r="D165" s="215">
        <v>191815374</v>
      </c>
      <c r="E165" s="215">
        <v>1020</v>
      </c>
      <c r="F165" s="215">
        <v>1110</v>
      </c>
      <c r="G165" s="215">
        <v>1004</v>
      </c>
      <c r="I165" s="215" t="s">
        <v>1920</v>
      </c>
      <c r="J165" s="215" t="s">
        <v>2378</v>
      </c>
      <c r="K165" s="215" t="s">
        <v>221</v>
      </c>
      <c r="L165" s="215" t="s">
        <v>2439</v>
      </c>
      <c r="AD165" s="217"/>
    </row>
    <row r="166" spans="1:30" s="215" customFormat="1" x14ac:dyDescent="0.25">
      <c r="A166" s="215" t="s">
        <v>138</v>
      </c>
      <c r="B166" s="215">
        <v>6417</v>
      </c>
      <c r="C166" s="215" t="s">
        <v>190</v>
      </c>
      <c r="D166" s="215">
        <v>191815375</v>
      </c>
      <c r="E166" s="215">
        <v>1020</v>
      </c>
      <c r="F166" s="215">
        <v>1110</v>
      </c>
      <c r="G166" s="215">
        <v>1004</v>
      </c>
      <c r="I166" s="215" t="s">
        <v>1921</v>
      </c>
      <c r="J166" s="215" t="s">
        <v>2379</v>
      </c>
      <c r="K166" s="215" t="s">
        <v>221</v>
      </c>
      <c r="L166" s="215" t="s">
        <v>2439</v>
      </c>
      <c r="AD166" s="217"/>
    </row>
    <row r="167" spans="1:30" s="215" customFormat="1" x14ac:dyDescent="0.25">
      <c r="A167" s="215" t="s">
        <v>138</v>
      </c>
      <c r="B167" s="215">
        <v>6417</v>
      </c>
      <c r="C167" s="215" t="s">
        <v>190</v>
      </c>
      <c r="D167" s="215">
        <v>191815378</v>
      </c>
      <c r="E167" s="215">
        <v>1020</v>
      </c>
      <c r="F167" s="215">
        <v>1110</v>
      </c>
      <c r="G167" s="215">
        <v>1004</v>
      </c>
      <c r="I167" s="215" t="s">
        <v>1922</v>
      </c>
      <c r="J167" s="215" t="s">
        <v>1923</v>
      </c>
      <c r="K167" s="215" t="s">
        <v>220</v>
      </c>
      <c r="L167" s="215" t="s">
        <v>1940</v>
      </c>
      <c r="AD167" s="217"/>
    </row>
    <row r="168" spans="1:30" s="215" customFormat="1" x14ac:dyDescent="0.25">
      <c r="A168" s="215" t="s">
        <v>138</v>
      </c>
      <c r="B168" s="215">
        <v>6417</v>
      </c>
      <c r="C168" s="215" t="s">
        <v>190</v>
      </c>
      <c r="D168" s="215">
        <v>191815379</v>
      </c>
      <c r="E168" s="215">
        <v>1020</v>
      </c>
      <c r="F168" s="215">
        <v>1110</v>
      </c>
      <c r="G168" s="215">
        <v>1004</v>
      </c>
      <c r="I168" s="215" t="s">
        <v>1924</v>
      </c>
      <c r="J168" s="215" t="s">
        <v>1925</v>
      </c>
      <c r="K168" s="215" t="s">
        <v>220</v>
      </c>
      <c r="L168" s="215" t="s">
        <v>1941</v>
      </c>
      <c r="AD168" s="217"/>
    </row>
    <row r="169" spans="1:30" s="215" customFormat="1" x14ac:dyDescent="0.25">
      <c r="A169" s="215" t="s">
        <v>138</v>
      </c>
      <c r="B169" s="215">
        <v>6417</v>
      </c>
      <c r="C169" s="215" t="s">
        <v>190</v>
      </c>
      <c r="D169" s="215">
        <v>191815380</v>
      </c>
      <c r="E169" s="215">
        <v>1020</v>
      </c>
      <c r="F169" s="215">
        <v>1110</v>
      </c>
      <c r="G169" s="215">
        <v>1004</v>
      </c>
      <c r="I169" s="215" t="s">
        <v>1926</v>
      </c>
      <c r="J169" s="215" t="s">
        <v>1927</v>
      </c>
      <c r="K169" s="215" t="s">
        <v>220</v>
      </c>
      <c r="L169" s="215" t="s">
        <v>1942</v>
      </c>
      <c r="AD169" s="217"/>
    </row>
    <row r="170" spans="1:30" s="215" customFormat="1" x14ac:dyDescent="0.25">
      <c r="A170" s="215" t="s">
        <v>138</v>
      </c>
      <c r="B170" s="215">
        <v>6417</v>
      </c>
      <c r="C170" s="215" t="s">
        <v>190</v>
      </c>
      <c r="D170" s="215">
        <v>191815382</v>
      </c>
      <c r="E170" s="215">
        <v>1020</v>
      </c>
      <c r="F170" s="215">
        <v>1110</v>
      </c>
      <c r="G170" s="215">
        <v>1004</v>
      </c>
      <c r="I170" s="215" t="s">
        <v>1928</v>
      </c>
      <c r="J170" s="215" t="s">
        <v>1929</v>
      </c>
      <c r="K170" s="215" t="s">
        <v>220</v>
      </c>
      <c r="L170" s="215" t="s">
        <v>1943</v>
      </c>
      <c r="AD170" s="217"/>
    </row>
    <row r="171" spans="1:30" s="215" customFormat="1" x14ac:dyDescent="0.25">
      <c r="A171" s="215" t="s">
        <v>138</v>
      </c>
      <c r="B171" s="215">
        <v>6417</v>
      </c>
      <c r="C171" s="215" t="s">
        <v>190</v>
      </c>
      <c r="D171" s="215">
        <v>191815383</v>
      </c>
      <c r="E171" s="215">
        <v>1020</v>
      </c>
      <c r="F171" s="215">
        <v>1110</v>
      </c>
      <c r="G171" s="215">
        <v>1004</v>
      </c>
      <c r="I171" s="215" t="s">
        <v>1930</v>
      </c>
      <c r="J171" s="215" t="s">
        <v>1931</v>
      </c>
      <c r="K171" s="215" t="s">
        <v>220</v>
      </c>
      <c r="L171" s="215" t="s">
        <v>1944</v>
      </c>
      <c r="AD171" s="217"/>
    </row>
    <row r="172" spans="1:30" s="215" customFormat="1" x14ac:dyDescent="0.25">
      <c r="A172" s="215" t="s">
        <v>138</v>
      </c>
      <c r="B172" s="215">
        <v>6417</v>
      </c>
      <c r="C172" s="215" t="s">
        <v>190</v>
      </c>
      <c r="D172" s="215">
        <v>191950518</v>
      </c>
      <c r="E172" s="215">
        <v>1020</v>
      </c>
      <c r="F172" s="215">
        <v>1110</v>
      </c>
      <c r="G172" s="215">
        <v>1004</v>
      </c>
      <c r="I172" s="215" t="s">
        <v>2102</v>
      </c>
      <c r="J172" s="215" t="s">
        <v>2103</v>
      </c>
      <c r="K172" s="215" t="s">
        <v>220</v>
      </c>
      <c r="L172" s="215" t="s">
        <v>2115</v>
      </c>
      <c r="AD172" s="217"/>
    </row>
    <row r="173" spans="1:30" s="215" customFormat="1" x14ac:dyDescent="0.25">
      <c r="A173" s="215" t="s">
        <v>138</v>
      </c>
      <c r="B173" s="215">
        <v>6417</v>
      </c>
      <c r="C173" s="215" t="s">
        <v>190</v>
      </c>
      <c r="D173" s="215">
        <v>191956067</v>
      </c>
      <c r="E173" s="215">
        <v>1020</v>
      </c>
      <c r="F173" s="215">
        <v>1122</v>
      </c>
      <c r="G173" s="215">
        <v>1004</v>
      </c>
      <c r="I173" s="215" t="s">
        <v>2828</v>
      </c>
      <c r="J173" s="215" t="s">
        <v>2829</v>
      </c>
      <c r="K173" s="215" t="s">
        <v>220</v>
      </c>
      <c r="L173" s="215" t="s">
        <v>2834</v>
      </c>
      <c r="AD173" s="217"/>
    </row>
    <row r="174" spans="1:30" s="215" customFormat="1" x14ac:dyDescent="0.25">
      <c r="A174" s="215" t="s">
        <v>138</v>
      </c>
      <c r="B174" s="215">
        <v>6417</v>
      </c>
      <c r="C174" s="215" t="s">
        <v>190</v>
      </c>
      <c r="D174" s="215">
        <v>191980682</v>
      </c>
      <c r="E174" s="215">
        <v>1020</v>
      </c>
      <c r="F174" s="215">
        <v>1110</v>
      </c>
      <c r="G174" s="215">
        <v>1004</v>
      </c>
      <c r="I174" s="215" t="s">
        <v>2143</v>
      </c>
      <c r="J174" s="215" t="s">
        <v>2144</v>
      </c>
      <c r="K174" s="215" t="s">
        <v>220</v>
      </c>
      <c r="L174" s="215" t="s">
        <v>2147</v>
      </c>
      <c r="AD174" s="217"/>
    </row>
    <row r="175" spans="1:30" s="215" customFormat="1" x14ac:dyDescent="0.25">
      <c r="A175" s="215" t="s">
        <v>138</v>
      </c>
      <c r="B175" s="215">
        <v>6417</v>
      </c>
      <c r="C175" s="215" t="s">
        <v>190</v>
      </c>
      <c r="D175" s="215">
        <v>192028130</v>
      </c>
      <c r="E175" s="215">
        <v>1020</v>
      </c>
      <c r="F175" s="215">
        <v>1122</v>
      </c>
      <c r="G175" s="215">
        <v>1003</v>
      </c>
      <c r="I175" s="215" t="s">
        <v>2131</v>
      </c>
      <c r="J175" s="215" t="s">
        <v>2132</v>
      </c>
      <c r="K175" s="215" t="s">
        <v>220</v>
      </c>
      <c r="L175" s="215" t="s">
        <v>2139</v>
      </c>
      <c r="AD175" s="217"/>
    </row>
    <row r="176" spans="1:30" s="215" customFormat="1" x14ac:dyDescent="0.25">
      <c r="A176" s="215" t="s">
        <v>138</v>
      </c>
      <c r="B176" s="215">
        <v>6417</v>
      </c>
      <c r="C176" s="215" t="s">
        <v>190</v>
      </c>
      <c r="D176" s="215">
        <v>192028146</v>
      </c>
      <c r="E176" s="215">
        <v>1020</v>
      </c>
      <c r="F176" s="215">
        <v>1110</v>
      </c>
      <c r="G176" s="215">
        <v>1003</v>
      </c>
      <c r="I176" s="215" t="s">
        <v>2133</v>
      </c>
      <c r="J176" s="215" t="s">
        <v>2134</v>
      </c>
      <c r="K176" s="215" t="s">
        <v>220</v>
      </c>
      <c r="L176" s="215" t="s">
        <v>2140</v>
      </c>
      <c r="AD176" s="217"/>
    </row>
    <row r="177" spans="1:30" s="215" customFormat="1" x14ac:dyDescent="0.25">
      <c r="A177" s="215" t="s">
        <v>138</v>
      </c>
      <c r="B177" s="215">
        <v>6417</v>
      </c>
      <c r="C177" s="215" t="s">
        <v>190</v>
      </c>
      <c r="D177" s="215">
        <v>192028150</v>
      </c>
      <c r="E177" s="215">
        <v>1020</v>
      </c>
      <c r="F177" s="215">
        <v>1110</v>
      </c>
      <c r="G177" s="215">
        <v>1003</v>
      </c>
      <c r="I177" s="215" t="s">
        <v>2135</v>
      </c>
      <c r="J177" s="215" t="s">
        <v>2136</v>
      </c>
      <c r="K177" s="215" t="s">
        <v>220</v>
      </c>
      <c r="L177" s="215" t="s">
        <v>2141</v>
      </c>
      <c r="AD177" s="217"/>
    </row>
    <row r="178" spans="1:30" s="215" customFormat="1" x14ac:dyDescent="0.25">
      <c r="A178" s="215" t="s">
        <v>138</v>
      </c>
      <c r="B178" s="215">
        <v>6417</v>
      </c>
      <c r="C178" s="215" t="s">
        <v>190</v>
      </c>
      <c r="D178" s="215">
        <v>192028152</v>
      </c>
      <c r="E178" s="215">
        <v>1020</v>
      </c>
      <c r="F178" s="215">
        <v>1110</v>
      </c>
      <c r="G178" s="215">
        <v>1003</v>
      </c>
      <c r="I178" s="215" t="s">
        <v>2137</v>
      </c>
      <c r="J178" s="215" t="s">
        <v>2138</v>
      </c>
      <c r="K178" s="215" t="s">
        <v>220</v>
      </c>
      <c r="L178" s="215" t="s">
        <v>2142</v>
      </c>
      <c r="AD178" s="217"/>
    </row>
    <row r="179" spans="1:30" s="215" customFormat="1" x14ac:dyDescent="0.25">
      <c r="A179" s="215" t="s">
        <v>138</v>
      </c>
      <c r="B179" s="215">
        <v>6417</v>
      </c>
      <c r="C179" s="215" t="s">
        <v>190</v>
      </c>
      <c r="D179" s="215">
        <v>502366404</v>
      </c>
      <c r="E179" s="215">
        <v>1080</v>
      </c>
      <c r="F179" s="215">
        <v>1242</v>
      </c>
      <c r="G179" s="215">
        <v>1004</v>
      </c>
      <c r="I179" s="215" t="s">
        <v>2742</v>
      </c>
      <c r="J179" s="215" t="s">
        <v>2743</v>
      </c>
      <c r="K179" s="215" t="s">
        <v>1102</v>
      </c>
      <c r="L179" s="215" t="s">
        <v>2757</v>
      </c>
      <c r="AD179" s="217"/>
    </row>
    <row r="180" spans="1:30" s="215" customFormat="1" x14ac:dyDescent="0.25">
      <c r="A180" s="215" t="s">
        <v>138</v>
      </c>
      <c r="B180" s="215">
        <v>6417</v>
      </c>
      <c r="C180" s="215" t="s">
        <v>190</v>
      </c>
      <c r="D180" s="215">
        <v>502366426</v>
      </c>
      <c r="E180" s="215">
        <v>1080</v>
      </c>
      <c r="F180" s="215">
        <v>1242</v>
      </c>
      <c r="G180" s="215">
        <v>1004</v>
      </c>
      <c r="I180" s="215" t="s">
        <v>2744</v>
      </c>
      <c r="J180" s="215" t="s">
        <v>2745</v>
      </c>
      <c r="K180" s="215" t="s">
        <v>1102</v>
      </c>
      <c r="L180" s="215" t="s">
        <v>2758</v>
      </c>
      <c r="AD180" s="217"/>
    </row>
    <row r="181" spans="1:30" s="215" customFormat="1" x14ac:dyDescent="0.25">
      <c r="A181" s="215" t="s">
        <v>138</v>
      </c>
      <c r="B181" s="215">
        <v>6417</v>
      </c>
      <c r="C181" s="215" t="s">
        <v>190</v>
      </c>
      <c r="D181" s="215">
        <v>502367046</v>
      </c>
      <c r="E181" s="215">
        <v>1060</v>
      </c>
      <c r="F181" s="215">
        <v>1274</v>
      </c>
      <c r="G181" s="215">
        <v>1004</v>
      </c>
      <c r="I181" s="215" t="s">
        <v>2990</v>
      </c>
      <c r="J181" s="215" t="s">
        <v>2991</v>
      </c>
      <c r="K181" s="215" t="s">
        <v>220</v>
      </c>
      <c r="L181" s="215" t="s">
        <v>3548</v>
      </c>
      <c r="AD181" s="217"/>
    </row>
    <row r="182" spans="1:30" s="215" customFormat="1" x14ac:dyDescent="0.25">
      <c r="A182" s="215" t="s">
        <v>138</v>
      </c>
      <c r="B182" s="215">
        <v>6417</v>
      </c>
      <c r="C182" s="215" t="s">
        <v>190</v>
      </c>
      <c r="D182" s="215">
        <v>502367385</v>
      </c>
      <c r="E182" s="215">
        <v>1060</v>
      </c>
      <c r="F182" s="215">
        <v>1274</v>
      </c>
      <c r="G182" s="215">
        <v>1004</v>
      </c>
      <c r="I182" s="215" t="s">
        <v>2929</v>
      </c>
      <c r="J182" s="215" t="s">
        <v>2930</v>
      </c>
      <c r="K182" s="215" t="s">
        <v>220</v>
      </c>
      <c r="L182" s="215" t="s">
        <v>2983</v>
      </c>
      <c r="AD182" s="217"/>
    </row>
    <row r="183" spans="1:30" s="215" customFormat="1" x14ac:dyDescent="0.25">
      <c r="A183" s="215" t="s">
        <v>138</v>
      </c>
      <c r="B183" s="215">
        <v>6417</v>
      </c>
      <c r="C183" s="215" t="s">
        <v>190</v>
      </c>
      <c r="D183" s="215">
        <v>502367577</v>
      </c>
      <c r="E183" s="215">
        <v>1060</v>
      </c>
      <c r="F183" s="215">
        <v>1242</v>
      </c>
      <c r="G183" s="215">
        <v>1004</v>
      </c>
      <c r="I183" s="215" t="s">
        <v>2931</v>
      </c>
      <c r="J183" s="215" t="s">
        <v>2932</v>
      </c>
      <c r="K183" s="215" t="s">
        <v>220</v>
      </c>
      <c r="L183" s="215" t="s">
        <v>2984</v>
      </c>
      <c r="AD183" s="217"/>
    </row>
    <row r="184" spans="1:30" s="215" customFormat="1" x14ac:dyDescent="0.25">
      <c r="A184" s="215" t="s">
        <v>138</v>
      </c>
      <c r="B184" s="215">
        <v>6421</v>
      </c>
      <c r="C184" s="215" t="s">
        <v>191</v>
      </c>
      <c r="D184" s="215">
        <v>190820629</v>
      </c>
      <c r="E184" s="215">
        <v>1020</v>
      </c>
      <c r="F184" s="215">
        <v>1110</v>
      </c>
      <c r="G184" s="215">
        <v>1004</v>
      </c>
      <c r="I184" s="215" t="s">
        <v>283</v>
      </c>
      <c r="J184" s="215" t="s">
        <v>673</v>
      </c>
      <c r="K184" s="215" t="s">
        <v>220</v>
      </c>
      <c r="L184" s="215" t="s">
        <v>599</v>
      </c>
      <c r="AD184" s="217"/>
    </row>
    <row r="185" spans="1:30" s="215" customFormat="1" x14ac:dyDescent="0.25">
      <c r="A185" s="215" t="s">
        <v>138</v>
      </c>
      <c r="B185" s="215">
        <v>6421</v>
      </c>
      <c r="C185" s="215" t="s">
        <v>191</v>
      </c>
      <c r="D185" s="215">
        <v>190820649</v>
      </c>
      <c r="E185" s="215">
        <v>1020</v>
      </c>
      <c r="F185" s="215">
        <v>1110</v>
      </c>
      <c r="G185" s="215">
        <v>1004</v>
      </c>
      <c r="I185" s="215" t="s">
        <v>284</v>
      </c>
      <c r="J185" s="215" t="s">
        <v>674</v>
      </c>
      <c r="K185" s="215" t="s">
        <v>220</v>
      </c>
      <c r="L185" s="215" t="s">
        <v>600</v>
      </c>
      <c r="AD185" s="217"/>
    </row>
    <row r="186" spans="1:30" s="215" customFormat="1" x14ac:dyDescent="0.25">
      <c r="A186" s="215" t="s">
        <v>138</v>
      </c>
      <c r="B186" s="215">
        <v>6421</v>
      </c>
      <c r="C186" s="215" t="s">
        <v>191</v>
      </c>
      <c r="D186" s="215">
        <v>191705178</v>
      </c>
      <c r="E186" s="215">
        <v>1020</v>
      </c>
      <c r="F186" s="215">
        <v>1122</v>
      </c>
      <c r="G186" s="215">
        <v>1004</v>
      </c>
      <c r="I186" s="215" t="s">
        <v>2049</v>
      </c>
      <c r="J186" s="215" t="s">
        <v>2050</v>
      </c>
      <c r="K186" s="215" t="s">
        <v>220</v>
      </c>
      <c r="L186" s="215" t="s">
        <v>2057</v>
      </c>
      <c r="AD186" s="217"/>
    </row>
    <row r="187" spans="1:30" s="215" customFormat="1" x14ac:dyDescent="0.25">
      <c r="A187" s="215" t="s">
        <v>138</v>
      </c>
      <c r="B187" s="215">
        <v>6421</v>
      </c>
      <c r="C187" s="215" t="s">
        <v>191</v>
      </c>
      <c r="D187" s="215">
        <v>191705183</v>
      </c>
      <c r="E187" s="215">
        <v>1020</v>
      </c>
      <c r="F187" s="215">
        <v>1122</v>
      </c>
      <c r="G187" s="215">
        <v>1004</v>
      </c>
      <c r="I187" s="215" t="s">
        <v>2051</v>
      </c>
      <c r="J187" s="215" t="s">
        <v>2052</v>
      </c>
      <c r="K187" s="215" t="s">
        <v>220</v>
      </c>
      <c r="L187" s="215" t="s">
        <v>2058</v>
      </c>
      <c r="AD187" s="217"/>
    </row>
    <row r="188" spans="1:30" s="215" customFormat="1" x14ac:dyDescent="0.25">
      <c r="A188" s="215" t="s">
        <v>138</v>
      </c>
      <c r="B188" s="215">
        <v>6421</v>
      </c>
      <c r="C188" s="215" t="s">
        <v>191</v>
      </c>
      <c r="D188" s="215">
        <v>191705186</v>
      </c>
      <c r="E188" s="215">
        <v>1020</v>
      </c>
      <c r="F188" s="215">
        <v>1122</v>
      </c>
      <c r="G188" s="215">
        <v>1004</v>
      </c>
      <c r="I188" s="215" t="s">
        <v>2053</v>
      </c>
      <c r="J188" s="215" t="s">
        <v>2054</v>
      </c>
      <c r="K188" s="215" t="s">
        <v>220</v>
      </c>
      <c r="L188" s="215" t="s">
        <v>2059</v>
      </c>
      <c r="AD188" s="217"/>
    </row>
    <row r="189" spans="1:30" s="215" customFormat="1" x14ac:dyDescent="0.25">
      <c r="A189" s="215" t="s">
        <v>138</v>
      </c>
      <c r="B189" s="215">
        <v>6421</v>
      </c>
      <c r="C189" s="215" t="s">
        <v>191</v>
      </c>
      <c r="D189" s="215">
        <v>191705188</v>
      </c>
      <c r="E189" s="215">
        <v>1020</v>
      </c>
      <c r="F189" s="215">
        <v>1122</v>
      </c>
      <c r="G189" s="215">
        <v>1004</v>
      </c>
      <c r="I189" s="215" t="s">
        <v>1471</v>
      </c>
      <c r="J189" s="215" t="s">
        <v>1472</v>
      </c>
      <c r="K189" s="215" t="s">
        <v>220</v>
      </c>
      <c r="L189" s="215" t="s">
        <v>1479</v>
      </c>
      <c r="AD189" s="217"/>
    </row>
    <row r="190" spans="1:30" s="215" customFormat="1" x14ac:dyDescent="0.25">
      <c r="A190" s="215" t="s">
        <v>138</v>
      </c>
      <c r="B190" s="215">
        <v>6421</v>
      </c>
      <c r="C190" s="215" t="s">
        <v>191</v>
      </c>
      <c r="D190" s="215">
        <v>191705374</v>
      </c>
      <c r="E190" s="215">
        <v>1020</v>
      </c>
      <c r="F190" s="215">
        <v>1122</v>
      </c>
      <c r="G190" s="215">
        <v>1004</v>
      </c>
      <c r="I190" s="215" t="s">
        <v>1473</v>
      </c>
      <c r="J190" s="215" t="s">
        <v>1474</v>
      </c>
      <c r="K190" s="215" t="s">
        <v>220</v>
      </c>
      <c r="L190" s="215" t="s">
        <v>1480</v>
      </c>
      <c r="AD190" s="217"/>
    </row>
    <row r="191" spans="1:30" s="215" customFormat="1" x14ac:dyDescent="0.25">
      <c r="A191" s="215" t="s">
        <v>138</v>
      </c>
      <c r="B191" s="215">
        <v>6421</v>
      </c>
      <c r="C191" s="215" t="s">
        <v>191</v>
      </c>
      <c r="D191" s="215">
        <v>191849915</v>
      </c>
      <c r="E191" s="215">
        <v>1020</v>
      </c>
      <c r="F191" s="215">
        <v>1122</v>
      </c>
      <c r="G191" s="215">
        <v>1004</v>
      </c>
      <c r="I191" s="215" t="s">
        <v>1492</v>
      </c>
      <c r="J191" s="215" t="s">
        <v>1493</v>
      </c>
      <c r="K191" s="215" t="s">
        <v>220</v>
      </c>
      <c r="L191" s="215" t="s">
        <v>2060</v>
      </c>
      <c r="AD191" s="217"/>
    </row>
    <row r="192" spans="1:30" s="215" customFormat="1" x14ac:dyDescent="0.25">
      <c r="A192" s="215" t="s">
        <v>138</v>
      </c>
      <c r="B192" s="215">
        <v>6421</v>
      </c>
      <c r="C192" s="215" t="s">
        <v>191</v>
      </c>
      <c r="D192" s="215">
        <v>191963244</v>
      </c>
      <c r="E192" s="215">
        <v>1020</v>
      </c>
      <c r="F192" s="215">
        <v>1110</v>
      </c>
      <c r="G192" s="215">
        <v>1004</v>
      </c>
      <c r="I192" s="215" t="s">
        <v>1635</v>
      </c>
      <c r="J192" s="215" t="s">
        <v>1636</v>
      </c>
      <c r="K192" s="215" t="s">
        <v>220</v>
      </c>
      <c r="L192" s="215" t="s">
        <v>1645</v>
      </c>
      <c r="AD192" s="217"/>
    </row>
    <row r="193" spans="1:30" s="215" customFormat="1" x14ac:dyDescent="0.25">
      <c r="A193" s="215" t="s">
        <v>138</v>
      </c>
      <c r="B193" s="215">
        <v>6421</v>
      </c>
      <c r="C193" s="215" t="s">
        <v>191</v>
      </c>
      <c r="D193" s="215">
        <v>191963252</v>
      </c>
      <c r="E193" s="215">
        <v>1020</v>
      </c>
      <c r="F193" s="215">
        <v>1122</v>
      </c>
      <c r="G193" s="215">
        <v>1004</v>
      </c>
      <c r="I193" s="215" t="s">
        <v>2344</v>
      </c>
      <c r="J193" s="215" t="s">
        <v>2345</v>
      </c>
      <c r="K193" s="215" t="s">
        <v>220</v>
      </c>
      <c r="L193" s="215" t="s">
        <v>2361</v>
      </c>
      <c r="AD193" s="217"/>
    </row>
    <row r="194" spans="1:30" s="215" customFormat="1" x14ac:dyDescent="0.25">
      <c r="A194" s="215" t="s">
        <v>138</v>
      </c>
      <c r="B194" s="215">
        <v>6421</v>
      </c>
      <c r="C194" s="215" t="s">
        <v>191</v>
      </c>
      <c r="D194" s="215">
        <v>191986564</v>
      </c>
      <c r="E194" s="215">
        <v>1020</v>
      </c>
      <c r="F194" s="215">
        <v>1110</v>
      </c>
      <c r="G194" s="215">
        <v>1004</v>
      </c>
      <c r="I194" s="215" t="s">
        <v>637</v>
      </c>
      <c r="J194" s="215" t="s">
        <v>675</v>
      </c>
      <c r="K194" s="215" t="s">
        <v>220</v>
      </c>
      <c r="L194" s="215" t="s">
        <v>665</v>
      </c>
      <c r="AD194" s="217"/>
    </row>
    <row r="195" spans="1:30" s="215" customFormat="1" x14ac:dyDescent="0.25">
      <c r="A195" s="215" t="s">
        <v>138</v>
      </c>
      <c r="B195" s="215">
        <v>6421</v>
      </c>
      <c r="C195" s="215" t="s">
        <v>191</v>
      </c>
      <c r="D195" s="215">
        <v>191994996</v>
      </c>
      <c r="E195" s="215">
        <v>1060</v>
      </c>
      <c r="F195" s="215">
        <v>1274</v>
      </c>
      <c r="G195" s="215">
        <v>1004</v>
      </c>
      <c r="I195" s="215" t="s">
        <v>1475</v>
      </c>
      <c r="J195" s="215" t="s">
        <v>1476</v>
      </c>
      <c r="K195" s="215" t="s">
        <v>220</v>
      </c>
      <c r="L195" s="215" t="s">
        <v>1481</v>
      </c>
      <c r="AD195" s="217"/>
    </row>
    <row r="196" spans="1:30" s="215" customFormat="1" x14ac:dyDescent="0.25">
      <c r="A196" s="215" t="s">
        <v>138</v>
      </c>
      <c r="B196" s="215">
        <v>6421</v>
      </c>
      <c r="C196" s="215" t="s">
        <v>191</v>
      </c>
      <c r="D196" s="215">
        <v>192007017</v>
      </c>
      <c r="E196" s="215">
        <v>1060</v>
      </c>
      <c r="F196" s="215">
        <v>1274</v>
      </c>
      <c r="G196" s="215">
        <v>1004</v>
      </c>
      <c r="I196" s="215" t="s">
        <v>1494</v>
      </c>
      <c r="J196" s="215" t="s">
        <v>1495</v>
      </c>
      <c r="K196" s="215" t="s">
        <v>1102</v>
      </c>
      <c r="L196" s="215" t="s">
        <v>2501</v>
      </c>
      <c r="AD196" s="217"/>
    </row>
    <row r="197" spans="1:30" s="215" customFormat="1" x14ac:dyDescent="0.25">
      <c r="A197" s="215" t="s">
        <v>138</v>
      </c>
      <c r="B197" s="215">
        <v>6421</v>
      </c>
      <c r="C197" s="215" t="s">
        <v>191</v>
      </c>
      <c r="D197" s="215">
        <v>502329673</v>
      </c>
      <c r="E197" s="215">
        <v>1060</v>
      </c>
      <c r="F197" s="215">
        <v>1252</v>
      </c>
      <c r="G197" s="215">
        <v>1004</v>
      </c>
      <c r="I197" s="215" t="s">
        <v>2042</v>
      </c>
      <c r="J197" s="215" t="s">
        <v>2043</v>
      </c>
      <c r="K197" s="215" t="s">
        <v>220</v>
      </c>
      <c r="L197" s="215" t="s">
        <v>2047</v>
      </c>
      <c r="AD197" s="217"/>
    </row>
    <row r="198" spans="1:30" s="215" customFormat="1" x14ac:dyDescent="0.25">
      <c r="A198" s="215" t="s">
        <v>138</v>
      </c>
      <c r="B198" s="215">
        <v>6421</v>
      </c>
      <c r="C198" s="215" t="s">
        <v>191</v>
      </c>
      <c r="D198" s="215">
        <v>502329877</v>
      </c>
      <c r="E198" s="215">
        <v>1060</v>
      </c>
      <c r="F198" s="215">
        <v>1271</v>
      </c>
      <c r="G198" s="215">
        <v>1004</v>
      </c>
      <c r="I198" s="215" t="s">
        <v>2149</v>
      </c>
      <c r="J198" s="215" t="s">
        <v>2150</v>
      </c>
      <c r="K198" s="215" t="s">
        <v>220</v>
      </c>
      <c r="L198" s="215" t="s">
        <v>2166</v>
      </c>
      <c r="AD198" s="217"/>
    </row>
    <row r="199" spans="1:30" s="215" customFormat="1" x14ac:dyDescent="0.25">
      <c r="A199" s="215" t="s">
        <v>138</v>
      </c>
      <c r="B199" s="215">
        <v>6421</v>
      </c>
      <c r="C199" s="215" t="s">
        <v>191</v>
      </c>
      <c r="D199" s="215">
        <v>502329989</v>
      </c>
      <c r="E199" s="215">
        <v>1060</v>
      </c>
      <c r="G199" s="215">
        <v>1004</v>
      </c>
      <c r="I199" s="215" t="s">
        <v>1395</v>
      </c>
      <c r="J199" s="215" t="s">
        <v>1396</v>
      </c>
      <c r="K199" s="215" t="s">
        <v>220</v>
      </c>
      <c r="L199" s="215" t="s">
        <v>1407</v>
      </c>
      <c r="AD199" s="217"/>
    </row>
    <row r="200" spans="1:30" s="215" customFormat="1" x14ac:dyDescent="0.25">
      <c r="A200" s="215" t="s">
        <v>138</v>
      </c>
      <c r="B200" s="215">
        <v>6421</v>
      </c>
      <c r="C200" s="215" t="s">
        <v>191</v>
      </c>
      <c r="D200" s="215">
        <v>502330018</v>
      </c>
      <c r="E200" s="215">
        <v>1060</v>
      </c>
      <c r="F200" s="215">
        <v>1242</v>
      </c>
      <c r="G200" s="215">
        <v>1004</v>
      </c>
      <c r="I200" s="215" t="s">
        <v>1397</v>
      </c>
      <c r="J200" s="215" t="s">
        <v>1398</v>
      </c>
      <c r="K200" s="215" t="s">
        <v>220</v>
      </c>
      <c r="L200" s="215" t="s">
        <v>1408</v>
      </c>
      <c r="AD200" s="217"/>
    </row>
    <row r="201" spans="1:30" s="215" customFormat="1" x14ac:dyDescent="0.25">
      <c r="A201" s="215" t="s">
        <v>138</v>
      </c>
      <c r="B201" s="215">
        <v>6421</v>
      </c>
      <c r="C201" s="215" t="s">
        <v>191</v>
      </c>
      <c r="D201" s="215">
        <v>502330077</v>
      </c>
      <c r="E201" s="215">
        <v>1060</v>
      </c>
      <c r="F201" s="215">
        <v>1274</v>
      </c>
      <c r="G201" s="215">
        <v>1004</v>
      </c>
      <c r="I201" s="215" t="s">
        <v>1538</v>
      </c>
      <c r="J201" s="215" t="s">
        <v>1539</v>
      </c>
      <c r="K201" s="215" t="s">
        <v>220</v>
      </c>
      <c r="L201" s="215" t="s">
        <v>1546</v>
      </c>
      <c r="AD201" s="217"/>
    </row>
    <row r="202" spans="1:30" s="215" customFormat="1" x14ac:dyDescent="0.25">
      <c r="A202" s="215" t="s">
        <v>138</v>
      </c>
      <c r="B202" s="215">
        <v>6421</v>
      </c>
      <c r="C202" s="215" t="s">
        <v>191</v>
      </c>
      <c r="D202" s="215">
        <v>502330088</v>
      </c>
      <c r="E202" s="215">
        <v>1060</v>
      </c>
      <c r="F202" s="215">
        <v>1252</v>
      </c>
      <c r="G202" s="215">
        <v>1004</v>
      </c>
      <c r="I202" s="215" t="s">
        <v>2300</v>
      </c>
      <c r="J202" s="215" t="s">
        <v>2301</v>
      </c>
      <c r="K202" s="215" t="s">
        <v>220</v>
      </c>
      <c r="L202" s="215" t="s">
        <v>2314</v>
      </c>
      <c r="AD202" s="217"/>
    </row>
    <row r="203" spans="1:30" s="215" customFormat="1" x14ac:dyDescent="0.25">
      <c r="A203" s="215" t="s">
        <v>138</v>
      </c>
      <c r="B203" s="215">
        <v>6421</v>
      </c>
      <c r="C203" s="215" t="s">
        <v>191</v>
      </c>
      <c r="D203" s="215">
        <v>502330089</v>
      </c>
      <c r="E203" s="215">
        <v>1060</v>
      </c>
      <c r="F203" s="215">
        <v>1242</v>
      </c>
      <c r="G203" s="215">
        <v>1004</v>
      </c>
      <c r="I203" s="215" t="s">
        <v>2302</v>
      </c>
      <c r="J203" s="215" t="s">
        <v>2303</v>
      </c>
      <c r="K203" s="215" t="s">
        <v>220</v>
      </c>
      <c r="L203" s="215" t="s">
        <v>2315</v>
      </c>
      <c r="AD203" s="217"/>
    </row>
    <row r="204" spans="1:30" s="215" customFormat="1" x14ac:dyDescent="0.25">
      <c r="A204" s="215" t="s">
        <v>138</v>
      </c>
      <c r="B204" s="215">
        <v>6421</v>
      </c>
      <c r="C204" s="215" t="s">
        <v>191</v>
      </c>
      <c r="D204" s="215">
        <v>502330379</v>
      </c>
      <c r="E204" s="215">
        <v>1060</v>
      </c>
      <c r="F204" s="215">
        <v>1242</v>
      </c>
      <c r="G204" s="215">
        <v>1004</v>
      </c>
      <c r="I204" s="215" t="s">
        <v>2327</v>
      </c>
      <c r="J204" s="215" t="s">
        <v>2328</v>
      </c>
      <c r="K204" s="215" t="s">
        <v>220</v>
      </c>
      <c r="L204" s="215" t="s">
        <v>2339</v>
      </c>
      <c r="AD204" s="217"/>
    </row>
    <row r="205" spans="1:30" s="215" customFormat="1" x14ac:dyDescent="0.25">
      <c r="A205" s="215" t="s">
        <v>138</v>
      </c>
      <c r="B205" s="215">
        <v>6421</v>
      </c>
      <c r="C205" s="215" t="s">
        <v>191</v>
      </c>
      <c r="D205" s="215">
        <v>502331107</v>
      </c>
      <c r="E205" s="215">
        <v>1060</v>
      </c>
      <c r="F205" s="215">
        <v>1274</v>
      </c>
      <c r="G205" s="215">
        <v>1004</v>
      </c>
      <c r="I205" s="215" t="s">
        <v>1549</v>
      </c>
      <c r="J205" s="215" t="s">
        <v>1550</v>
      </c>
      <c r="K205" s="215" t="s">
        <v>220</v>
      </c>
      <c r="L205" s="215" t="s">
        <v>1553</v>
      </c>
      <c r="AD205" s="217"/>
    </row>
    <row r="206" spans="1:30" s="215" customFormat="1" x14ac:dyDescent="0.25">
      <c r="A206" s="215" t="s">
        <v>138</v>
      </c>
      <c r="B206" s="215">
        <v>6421</v>
      </c>
      <c r="C206" s="215" t="s">
        <v>191</v>
      </c>
      <c r="D206" s="215">
        <v>502331118</v>
      </c>
      <c r="E206" s="215">
        <v>1060</v>
      </c>
      <c r="F206" s="215">
        <v>1274</v>
      </c>
      <c r="G206" s="215">
        <v>1004</v>
      </c>
      <c r="I206" s="215" t="s">
        <v>1555</v>
      </c>
      <c r="J206" s="215" t="s">
        <v>1556</v>
      </c>
      <c r="K206" s="215" t="s">
        <v>220</v>
      </c>
      <c r="L206" s="215" t="s">
        <v>1567</v>
      </c>
      <c r="AD206" s="217"/>
    </row>
    <row r="207" spans="1:30" s="215" customFormat="1" x14ac:dyDescent="0.25">
      <c r="A207" s="215" t="s">
        <v>138</v>
      </c>
      <c r="B207" s="215">
        <v>6421</v>
      </c>
      <c r="C207" s="215" t="s">
        <v>191</v>
      </c>
      <c r="D207" s="215">
        <v>502331156</v>
      </c>
      <c r="E207" s="215">
        <v>1060</v>
      </c>
      <c r="F207" s="215">
        <v>1274</v>
      </c>
      <c r="G207" s="215">
        <v>1004</v>
      </c>
      <c r="I207" s="215" t="s">
        <v>1637</v>
      </c>
      <c r="J207" s="215" t="s">
        <v>1638</v>
      </c>
      <c r="K207" s="215" t="s">
        <v>220</v>
      </c>
      <c r="L207" s="215" t="s">
        <v>1646</v>
      </c>
      <c r="AD207" s="217"/>
    </row>
    <row r="208" spans="1:30" s="215" customFormat="1" x14ac:dyDescent="0.25">
      <c r="A208" s="215" t="s">
        <v>138</v>
      </c>
      <c r="B208" s="215">
        <v>6421</v>
      </c>
      <c r="C208" s="215" t="s">
        <v>191</v>
      </c>
      <c r="D208" s="215">
        <v>502331202</v>
      </c>
      <c r="E208" s="215">
        <v>1060</v>
      </c>
      <c r="F208" s="215">
        <v>1242</v>
      </c>
      <c r="G208" s="215">
        <v>1004</v>
      </c>
      <c r="I208" s="215" t="s">
        <v>1540</v>
      </c>
      <c r="J208" s="215" t="s">
        <v>1541</v>
      </c>
      <c r="K208" s="215" t="s">
        <v>220</v>
      </c>
      <c r="L208" s="215" t="s">
        <v>1547</v>
      </c>
      <c r="AD208" s="217"/>
    </row>
    <row r="209" spans="1:30" s="215" customFormat="1" x14ac:dyDescent="0.25">
      <c r="A209" s="215" t="s">
        <v>138</v>
      </c>
      <c r="B209" s="215">
        <v>6421</v>
      </c>
      <c r="C209" s="215" t="s">
        <v>191</v>
      </c>
      <c r="D209" s="215">
        <v>502331451</v>
      </c>
      <c r="E209" s="215">
        <v>1060</v>
      </c>
      <c r="F209" s="215">
        <v>1274</v>
      </c>
      <c r="G209" s="215">
        <v>1004</v>
      </c>
      <c r="I209" s="215" t="s">
        <v>2598</v>
      </c>
      <c r="J209" s="215" t="s">
        <v>2599</v>
      </c>
      <c r="K209" s="215" t="s">
        <v>220</v>
      </c>
      <c r="L209" s="215" t="s">
        <v>2613</v>
      </c>
      <c r="AD209" s="217"/>
    </row>
    <row r="210" spans="1:30" s="215" customFormat="1" x14ac:dyDescent="0.25">
      <c r="A210" s="215" t="s">
        <v>138</v>
      </c>
      <c r="B210" s="215">
        <v>6421</v>
      </c>
      <c r="C210" s="215" t="s">
        <v>191</v>
      </c>
      <c r="D210" s="215">
        <v>502331483</v>
      </c>
      <c r="E210" s="215">
        <v>1060</v>
      </c>
      <c r="F210" s="215">
        <v>1274</v>
      </c>
      <c r="G210" s="215">
        <v>1004</v>
      </c>
      <c r="I210" s="215" t="s">
        <v>1948</v>
      </c>
      <c r="J210" s="215" t="s">
        <v>1949</v>
      </c>
      <c r="K210" s="215" t="s">
        <v>220</v>
      </c>
      <c r="L210" s="215" t="s">
        <v>1959</v>
      </c>
      <c r="AD210" s="217"/>
    </row>
    <row r="211" spans="1:30" s="215" customFormat="1" x14ac:dyDescent="0.25">
      <c r="A211" s="215" t="s">
        <v>138</v>
      </c>
      <c r="B211" s="215">
        <v>6421</v>
      </c>
      <c r="C211" s="215" t="s">
        <v>191</v>
      </c>
      <c r="D211" s="215">
        <v>502331616</v>
      </c>
      <c r="E211" s="215">
        <v>1060</v>
      </c>
      <c r="F211" s="215">
        <v>1274</v>
      </c>
      <c r="G211" s="215">
        <v>1004</v>
      </c>
      <c r="I211" s="215" t="s">
        <v>1574</v>
      </c>
      <c r="J211" s="215" t="s">
        <v>1575</v>
      </c>
      <c r="K211" s="215" t="s">
        <v>220</v>
      </c>
      <c r="L211" s="215" t="s">
        <v>1582</v>
      </c>
      <c r="AD211" s="217"/>
    </row>
    <row r="212" spans="1:30" s="215" customFormat="1" x14ac:dyDescent="0.25">
      <c r="A212" s="215" t="s">
        <v>138</v>
      </c>
      <c r="B212" s="215">
        <v>6421</v>
      </c>
      <c r="C212" s="215" t="s">
        <v>191</v>
      </c>
      <c r="D212" s="215">
        <v>502331639</v>
      </c>
      <c r="E212" s="215">
        <v>1060</v>
      </c>
      <c r="F212" s="215">
        <v>1263</v>
      </c>
      <c r="G212" s="215">
        <v>1004</v>
      </c>
      <c r="I212" s="215" t="s">
        <v>1477</v>
      </c>
      <c r="J212" s="215" t="s">
        <v>1478</v>
      </c>
      <c r="K212" s="215" t="s">
        <v>220</v>
      </c>
      <c r="L212" s="215" t="s">
        <v>1482</v>
      </c>
      <c r="AD212" s="217"/>
    </row>
    <row r="213" spans="1:30" s="215" customFormat="1" x14ac:dyDescent="0.25">
      <c r="A213" s="215" t="s">
        <v>138</v>
      </c>
      <c r="B213" s="215">
        <v>6421</v>
      </c>
      <c r="C213" s="215" t="s">
        <v>191</v>
      </c>
      <c r="D213" s="215">
        <v>502331672</v>
      </c>
      <c r="E213" s="215">
        <v>1060</v>
      </c>
      <c r="F213" s="215">
        <v>1271</v>
      </c>
      <c r="G213" s="215">
        <v>1004</v>
      </c>
      <c r="I213" s="215" t="s">
        <v>1639</v>
      </c>
      <c r="J213" s="215" t="s">
        <v>1640</v>
      </c>
      <c r="K213" s="215" t="s">
        <v>220</v>
      </c>
      <c r="L213" s="215" t="s">
        <v>1647</v>
      </c>
      <c r="AD213" s="217"/>
    </row>
    <row r="214" spans="1:30" s="215" customFormat="1" x14ac:dyDescent="0.25">
      <c r="A214" s="215" t="s">
        <v>138</v>
      </c>
      <c r="B214" s="215">
        <v>6421</v>
      </c>
      <c r="C214" s="215" t="s">
        <v>191</v>
      </c>
      <c r="D214" s="215">
        <v>502332293</v>
      </c>
      <c r="E214" s="215">
        <v>1060</v>
      </c>
      <c r="F214" s="215">
        <v>1274</v>
      </c>
      <c r="G214" s="215">
        <v>1004</v>
      </c>
      <c r="I214" s="215" t="s">
        <v>2044</v>
      </c>
      <c r="J214" s="215" t="s">
        <v>2045</v>
      </c>
      <c r="K214" s="215" t="s">
        <v>220</v>
      </c>
      <c r="L214" s="215" t="s">
        <v>2048</v>
      </c>
      <c r="AD214" s="217"/>
    </row>
    <row r="215" spans="1:30" s="215" customFormat="1" x14ac:dyDescent="0.25">
      <c r="A215" s="215" t="s">
        <v>138</v>
      </c>
      <c r="B215" s="215">
        <v>6421</v>
      </c>
      <c r="C215" s="215" t="s">
        <v>191</v>
      </c>
      <c r="D215" s="215">
        <v>502332398</v>
      </c>
      <c r="E215" s="215">
        <v>1060</v>
      </c>
      <c r="F215" s="215">
        <v>1274</v>
      </c>
      <c r="G215" s="215">
        <v>1004</v>
      </c>
      <c r="I215" s="215" t="s">
        <v>1950</v>
      </c>
      <c r="J215" s="215" t="s">
        <v>1951</v>
      </c>
      <c r="K215" s="215" t="s">
        <v>220</v>
      </c>
      <c r="L215" s="215" t="s">
        <v>1960</v>
      </c>
      <c r="AD215" s="217"/>
    </row>
    <row r="216" spans="1:30" s="215" customFormat="1" x14ac:dyDescent="0.25">
      <c r="A216" s="215" t="s">
        <v>138</v>
      </c>
      <c r="B216" s="215">
        <v>6421</v>
      </c>
      <c r="C216" s="215" t="s">
        <v>191</v>
      </c>
      <c r="D216" s="215">
        <v>502332466</v>
      </c>
      <c r="E216" s="215">
        <v>1060</v>
      </c>
      <c r="F216" s="215">
        <v>1242</v>
      </c>
      <c r="G216" s="215">
        <v>1004</v>
      </c>
      <c r="I216" s="215" t="s">
        <v>2830</v>
      </c>
      <c r="J216" s="215" t="s">
        <v>2831</v>
      </c>
      <c r="K216" s="215" t="s">
        <v>220</v>
      </c>
      <c r="L216" s="215" t="s">
        <v>2835</v>
      </c>
      <c r="AD216" s="217"/>
    </row>
    <row r="217" spans="1:30" s="215" customFormat="1" x14ac:dyDescent="0.25">
      <c r="A217" s="215" t="s">
        <v>138</v>
      </c>
      <c r="B217" s="215">
        <v>6421</v>
      </c>
      <c r="C217" s="215" t="s">
        <v>191</v>
      </c>
      <c r="D217" s="215">
        <v>502332467</v>
      </c>
      <c r="E217" s="215">
        <v>1060</v>
      </c>
      <c r="F217" s="215">
        <v>1242</v>
      </c>
      <c r="G217" s="215">
        <v>1004</v>
      </c>
      <c r="I217" s="215" t="s">
        <v>2832</v>
      </c>
      <c r="J217" s="215" t="s">
        <v>2833</v>
      </c>
      <c r="K217" s="215" t="s">
        <v>220</v>
      </c>
      <c r="L217" s="215" t="s">
        <v>2836</v>
      </c>
      <c r="AD217" s="217"/>
    </row>
    <row r="218" spans="1:30" s="215" customFormat="1" x14ac:dyDescent="0.25">
      <c r="A218" s="215" t="s">
        <v>138</v>
      </c>
      <c r="B218" s="215">
        <v>6421</v>
      </c>
      <c r="C218" s="215" t="s">
        <v>191</v>
      </c>
      <c r="D218" s="215">
        <v>502332538</v>
      </c>
      <c r="E218" s="215">
        <v>1060</v>
      </c>
      <c r="F218" s="215">
        <v>1242</v>
      </c>
      <c r="G218" s="215">
        <v>1004</v>
      </c>
      <c r="I218" s="215" t="s">
        <v>1420</v>
      </c>
      <c r="J218" s="215" t="s">
        <v>1421</v>
      </c>
      <c r="K218" s="215" t="s">
        <v>220</v>
      </c>
      <c r="L218" s="215" t="s">
        <v>1446</v>
      </c>
      <c r="AD218" s="217"/>
    </row>
    <row r="219" spans="1:30" s="215" customFormat="1" x14ac:dyDescent="0.25">
      <c r="A219" s="215" t="s">
        <v>138</v>
      </c>
      <c r="B219" s="215">
        <v>6421</v>
      </c>
      <c r="C219" s="215" t="s">
        <v>191</v>
      </c>
      <c r="D219" s="215">
        <v>504167233</v>
      </c>
      <c r="E219" s="215">
        <v>1060</v>
      </c>
      <c r="F219" s="215">
        <v>1274</v>
      </c>
      <c r="G219" s="215">
        <v>1004</v>
      </c>
      <c r="I219" s="215" t="s">
        <v>1952</v>
      </c>
      <c r="J219" s="215" t="s">
        <v>1953</v>
      </c>
      <c r="K219" s="215" t="s">
        <v>220</v>
      </c>
      <c r="L219" s="215" t="s">
        <v>1961</v>
      </c>
      <c r="AD219" s="217"/>
    </row>
    <row r="220" spans="1:30" s="215" customFormat="1" x14ac:dyDescent="0.25">
      <c r="A220" s="215" t="s">
        <v>138</v>
      </c>
      <c r="B220" s="215">
        <v>6423</v>
      </c>
      <c r="C220" s="215" t="s">
        <v>193</v>
      </c>
      <c r="D220" s="215">
        <v>191854602</v>
      </c>
      <c r="E220" s="215">
        <v>1060</v>
      </c>
      <c r="F220" s="215">
        <v>1242</v>
      </c>
      <c r="G220" s="215">
        <v>1004</v>
      </c>
      <c r="I220" s="215" t="s">
        <v>285</v>
      </c>
      <c r="J220" s="215" t="s">
        <v>676</v>
      </c>
      <c r="K220" s="215" t="s">
        <v>1102</v>
      </c>
      <c r="L220" s="215" t="s">
        <v>2502</v>
      </c>
      <c r="AD220" s="217"/>
    </row>
    <row r="221" spans="1:30" s="215" customFormat="1" x14ac:dyDescent="0.25">
      <c r="A221" s="215" t="s">
        <v>138</v>
      </c>
      <c r="B221" s="215">
        <v>6423</v>
      </c>
      <c r="C221" s="215" t="s">
        <v>193</v>
      </c>
      <c r="D221" s="215">
        <v>191978026</v>
      </c>
      <c r="E221" s="215">
        <v>1020</v>
      </c>
      <c r="F221" s="215">
        <v>1110</v>
      </c>
      <c r="G221" s="215">
        <v>1004</v>
      </c>
      <c r="I221" s="215" t="s">
        <v>1422</v>
      </c>
      <c r="J221" s="215" t="s">
        <v>1423</v>
      </c>
      <c r="K221" s="215" t="s">
        <v>220</v>
      </c>
      <c r="L221" s="215" t="s">
        <v>1583</v>
      </c>
      <c r="AD221" s="217"/>
    </row>
    <row r="222" spans="1:30" s="215" customFormat="1" x14ac:dyDescent="0.25">
      <c r="A222" s="215" t="s">
        <v>138</v>
      </c>
      <c r="B222" s="215">
        <v>6423</v>
      </c>
      <c r="C222" s="215" t="s">
        <v>193</v>
      </c>
      <c r="D222" s="215">
        <v>192008400</v>
      </c>
      <c r="E222" s="215">
        <v>1020</v>
      </c>
      <c r="F222" s="215">
        <v>1110</v>
      </c>
      <c r="G222" s="215">
        <v>1004</v>
      </c>
      <c r="I222" s="215" t="s">
        <v>2780</v>
      </c>
      <c r="J222" s="215" t="s">
        <v>2781</v>
      </c>
      <c r="K222" s="215" t="s">
        <v>220</v>
      </c>
      <c r="L222" s="215" t="s">
        <v>2789</v>
      </c>
      <c r="AD222" s="217"/>
    </row>
    <row r="223" spans="1:30" s="215" customFormat="1" x14ac:dyDescent="0.25">
      <c r="A223" s="215" t="s">
        <v>138</v>
      </c>
      <c r="B223" s="215">
        <v>6423</v>
      </c>
      <c r="C223" s="215" t="s">
        <v>193</v>
      </c>
      <c r="D223" s="215">
        <v>192019072</v>
      </c>
      <c r="E223" s="215">
        <v>1060</v>
      </c>
      <c r="F223" s="215">
        <v>1252</v>
      </c>
      <c r="G223" s="215">
        <v>1003</v>
      </c>
      <c r="I223" s="215" t="s">
        <v>1966</v>
      </c>
      <c r="J223" s="215" t="s">
        <v>1967</v>
      </c>
      <c r="K223" s="215" t="s">
        <v>220</v>
      </c>
      <c r="L223" s="215" t="s">
        <v>1993</v>
      </c>
      <c r="AD223" s="217"/>
    </row>
    <row r="224" spans="1:30" s="215" customFormat="1" x14ac:dyDescent="0.25">
      <c r="A224" s="215" t="s">
        <v>138</v>
      </c>
      <c r="B224" s="215">
        <v>6423</v>
      </c>
      <c r="C224" s="215" t="s">
        <v>193</v>
      </c>
      <c r="D224" s="215">
        <v>504160070</v>
      </c>
      <c r="E224" s="215">
        <v>1060</v>
      </c>
      <c r="F224" s="215">
        <v>1274</v>
      </c>
      <c r="G224" s="215">
        <v>1004</v>
      </c>
      <c r="I224" s="215" t="s">
        <v>1719</v>
      </c>
      <c r="J224" s="215" t="s">
        <v>1720</v>
      </c>
      <c r="K224" s="215" t="s">
        <v>220</v>
      </c>
      <c r="L224" s="215" t="s">
        <v>1785</v>
      </c>
      <c r="AD224" s="217"/>
    </row>
    <row r="225" spans="1:30" s="215" customFormat="1" x14ac:dyDescent="0.25">
      <c r="A225" s="215" t="s">
        <v>138</v>
      </c>
      <c r="B225" s="215">
        <v>6423</v>
      </c>
      <c r="C225" s="215" t="s">
        <v>193</v>
      </c>
      <c r="D225" s="215">
        <v>504170022</v>
      </c>
      <c r="E225" s="215">
        <v>1080</v>
      </c>
      <c r="F225" s="215">
        <v>1242</v>
      </c>
      <c r="G225" s="215">
        <v>1004</v>
      </c>
      <c r="I225" s="215" t="s">
        <v>2380</v>
      </c>
      <c r="J225" s="215" t="s">
        <v>2381</v>
      </c>
      <c r="K225" s="215" t="s">
        <v>1102</v>
      </c>
      <c r="L225" s="215" t="s">
        <v>2503</v>
      </c>
      <c r="AD225" s="217"/>
    </row>
    <row r="226" spans="1:30" s="215" customFormat="1" x14ac:dyDescent="0.25">
      <c r="A226" s="215" t="s">
        <v>138</v>
      </c>
      <c r="B226" s="215">
        <v>6432</v>
      </c>
      <c r="C226" s="215" t="s">
        <v>194</v>
      </c>
      <c r="D226" s="215">
        <v>1473614</v>
      </c>
      <c r="E226" s="215">
        <v>1040</v>
      </c>
      <c r="G226" s="215">
        <v>1004</v>
      </c>
      <c r="I226" s="215" t="s">
        <v>286</v>
      </c>
      <c r="J226" s="215" t="s">
        <v>677</v>
      </c>
      <c r="K226" s="215" t="s">
        <v>1102</v>
      </c>
      <c r="L226" s="215" t="s">
        <v>2504</v>
      </c>
      <c r="AD226" s="217"/>
    </row>
    <row r="227" spans="1:30" s="215" customFormat="1" x14ac:dyDescent="0.25">
      <c r="A227" s="215" t="s">
        <v>138</v>
      </c>
      <c r="B227" s="215">
        <v>6432</v>
      </c>
      <c r="C227" s="215" t="s">
        <v>194</v>
      </c>
      <c r="D227" s="215">
        <v>3167164</v>
      </c>
      <c r="E227" s="215">
        <v>1030</v>
      </c>
      <c r="F227" s="215">
        <v>1110</v>
      </c>
      <c r="G227" s="215">
        <v>1004</v>
      </c>
      <c r="I227" s="215" t="s">
        <v>287</v>
      </c>
      <c r="J227" s="215" t="s">
        <v>678</v>
      </c>
      <c r="K227" s="215" t="s">
        <v>1102</v>
      </c>
      <c r="L227" s="215" t="s">
        <v>2505</v>
      </c>
      <c r="AD227" s="217"/>
    </row>
    <row r="228" spans="1:30" s="215" customFormat="1" x14ac:dyDescent="0.25">
      <c r="A228" s="215" t="s">
        <v>138</v>
      </c>
      <c r="B228" s="215">
        <v>6432</v>
      </c>
      <c r="C228" s="215" t="s">
        <v>194</v>
      </c>
      <c r="D228" s="215">
        <v>190183925</v>
      </c>
      <c r="E228" s="215">
        <v>1020</v>
      </c>
      <c r="F228" s="215">
        <v>1110</v>
      </c>
      <c r="G228" s="215">
        <v>1004</v>
      </c>
      <c r="I228" s="215" t="s">
        <v>288</v>
      </c>
      <c r="J228" s="215" t="s">
        <v>679</v>
      </c>
      <c r="K228" s="215" t="s">
        <v>1102</v>
      </c>
      <c r="L228" s="215" t="s">
        <v>2506</v>
      </c>
      <c r="AD228" s="217"/>
    </row>
    <row r="229" spans="1:30" s="215" customFormat="1" x14ac:dyDescent="0.25">
      <c r="A229" s="215" t="s">
        <v>138</v>
      </c>
      <c r="B229" s="215">
        <v>6432</v>
      </c>
      <c r="C229" s="215" t="s">
        <v>194</v>
      </c>
      <c r="D229" s="215">
        <v>190285148</v>
      </c>
      <c r="E229" s="215">
        <v>1020</v>
      </c>
      <c r="F229" s="215">
        <v>1110</v>
      </c>
      <c r="G229" s="215">
        <v>1004</v>
      </c>
      <c r="I229" s="215" t="s">
        <v>289</v>
      </c>
      <c r="J229" s="215" t="s">
        <v>680</v>
      </c>
      <c r="K229" s="215" t="s">
        <v>220</v>
      </c>
      <c r="L229" s="215" t="s">
        <v>601</v>
      </c>
      <c r="AD229" s="217"/>
    </row>
    <row r="230" spans="1:30" s="215" customFormat="1" x14ac:dyDescent="0.25">
      <c r="A230" s="215" t="s">
        <v>138</v>
      </c>
      <c r="B230" s="215">
        <v>6432</v>
      </c>
      <c r="C230" s="215" t="s">
        <v>194</v>
      </c>
      <c r="D230" s="215">
        <v>190295809</v>
      </c>
      <c r="E230" s="215">
        <v>1060</v>
      </c>
      <c r="F230" s="215">
        <v>1271</v>
      </c>
      <c r="G230" s="215">
        <v>1004</v>
      </c>
      <c r="I230" s="215" t="s">
        <v>290</v>
      </c>
      <c r="J230" s="215" t="s">
        <v>681</v>
      </c>
      <c r="K230" s="215" t="s">
        <v>1102</v>
      </c>
      <c r="L230" s="215" t="s">
        <v>2507</v>
      </c>
      <c r="AD230" s="217"/>
    </row>
    <row r="231" spans="1:30" s="215" customFormat="1" x14ac:dyDescent="0.25">
      <c r="A231" s="215" t="s">
        <v>138</v>
      </c>
      <c r="B231" s="215">
        <v>6432</v>
      </c>
      <c r="C231" s="215" t="s">
        <v>194</v>
      </c>
      <c r="D231" s="215">
        <v>191144290</v>
      </c>
      <c r="E231" s="215">
        <v>1040</v>
      </c>
      <c r="G231" s="215">
        <v>1004</v>
      </c>
      <c r="I231" s="215" t="s">
        <v>291</v>
      </c>
      <c r="J231" s="215" t="s">
        <v>682</v>
      </c>
      <c r="K231" s="215" t="s">
        <v>1102</v>
      </c>
      <c r="L231" s="215" t="s">
        <v>2508</v>
      </c>
      <c r="AD231" s="217"/>
    </row>
    <row r="232" spans="1:30" s="215" customFormat="1" x14ac:dyDescent="0.25">
      <c r="A232" s="215" t="s">
        <v>138</v>
      </c>
      <c r="B232" s="215">
        <v>6432</v>
      </c>
      <c r="C232" s="215" t="s">
        <v>194</v>
      </c>
      <c r="D232" s="215">
        <v>191973452</v>
      </c>
      <c r="E232" s="215">
        <v>1020</v>
      </c>
      <c r="F232" s="215">
        <v>1110</v>
      </c>
      <c r="G232" s="215">
        <v>1004</v>
      </c>
      <c r="I232" s="215" t="s">
        <v>292</v>
      </c>
      <c r="J232" s="215" t="s">
        <v>683</v>
      </c>
      <c r="K232" s="215" t="s">
        <v>1102</v>
      </c>
      <c r="L232" s="215" t="s">
        <v>2509</v>
      </c>
      <c r="AD232" s="217"/>
    </row>
    <row r="233" spans="1:30" s="215" customFormat="1" x14ac:dyDescent="0.25">
      <c r="A233" s="215" t="s">
        <v>138</v>
      </c>
      <c r="B233" s="215">
        <v>6432</v>
      </c>
      <c r="C233" s="215" t="s">
        <v>194</v>
      </c>
      <c r="D233" s="215">
        <v>504161360</v>
      </c>
      <c r="E233" s="215">
        <v>1060</v>
      </c>
      <c r="F233" s="215">
        <v>1274</v>
      </c>
      <c r="G233" s="215">
        <v>1004</v>
      </c>
      <c r="I233" s="215" t="s">
        <v>2092</v>
      </c>
      <c r="J233" s="215" t="s">
        <v>2093</v>
      </c>
      <c r="K233" s="215" t="s">
        <v>220</v>
      </c>
      <c r="L233" s="215" t="s">
        <v>2096</v>
      </c>
      <c r="AD233" s="217"/>
    </row>
    <row r="234" spans="1:30" s="215" customFormat="1" x14ac:dyDescent="0.25">
      <c r="A234" s="215" t="s">
        <v>138</v>
      </c>
      <c r="B234" s="215">
        <v>6432</v>
      </c>
      <c r="C234" s="215" t="s">
        <v>194</v>
      </c>
      <c r="D234" s="215">
        <v>504161399</v>
      </c>
      <c r="E234" s="215">
        <v>1060</v>
      </c>
      <c r="F234" s="215">
        <v>1271</v>
      </c>
      <c r="G234" s="215">
        <v>1004</v>
      </c>
      <c r="I234" s="215" t="s">
        <v>2024</v>
      </c>
      <c r="J234" s="215" t="s">
        <v>2025</v>
      </c>
      <c r="K234" s="215" t="s">
        <v>220</v>
      </c>
      <c r="L234" s="215" t="s">
        <v>2032</v>
      </c>
      <c r="AD234" s="217"/>
    </row>
    <row r="235" spans="1:30" s="215" customFormat="1" x14ac:dyDescent="0.25">
      <c r="A235" s="215" t="s">
        <v>138</v>
      </c>
      <c r="B235" s="215">
        <v>6433</v>
      </c>
      <c r="C235" s="215" t="s">
        <v>195</v>
      </c>
      <c r="D235" s="215">
        <v>502353905</v>
      </c>
      <c r="E235" s="215">
        <v>1060</v>
      </c>
      <c r="F235" s="215">
        <v>1271</v>
      </c>
      <c r="G235" s="215">
        <v>1004</v>
      </c>
      <c r="I235" s="215" t="s">
        <v>2036</v>
      </c>
      <c r="J235" s="215" t="s">
        <v>2037</v>
      </c>
      <c r="K235" s="215" t="s">
        <v>1102</v>
      </c>
      <c r="L235" s="215" t="s">
        <v>2510</v>
      </c>
      <c r="AD235" s="217"/>
    </row>
    <row r="236" spans="1:30" s="215" customFormat="1" x14ac:dyDescent="0.25">
      <c r="A236" s="215" t="s">
        <v>138</v>
      </c>
      <c r="B236" s="215">
        <v>6433</v>
      </c>
      <c r="C236" s="215" t="s">
        <v>195</v>
      </c>
      <c r="D236" s="215">
        <v>502353922</v>
      </c>
      <c r="E236" s="215">
        <v>1060</v>
      </c>
      <c r="F236" s="215">
        <v>1271</v>
      </c>
      <c r="G236" s="215">
        <v>1004</v>
      </c>
      <c r="I236" s="215" t="s">
        <v>1463</v>
      </c>
      <c r="J236" s="215" t="s">
        <v>1464</v>
      </c>
      <c r="K236" s="215" t="s">
        <v>1102</v>
      </c>
      <c r="L236" s="215" t="s">
        <v>2511</v>
      </c>
      <c r="AD236" s="217"/>
    </row>
    <row r="237" spans="1:30" s="215" customFormat="1" x14ac:dyDescent="0.25">
      <c r="A237" s="215" t="s">
        <v>138</v>
      </c>
      <c r="B237" s="215">
        <v>6434</v>
      </c>
      <c r="C237" s="215" t="s">
        <v>196</v>
      </c>
      <c r="D237" s="215">
        <v>191919258</v>
      </c>
      <c r="E237" s="215">
        <v>1060</v>
      </c>
      <c r="F237" s="215">
        <v>1242</v>
      </c>
      <c r="G237" s="215">
        <v>1003</v>
      </c>
      <c r="I237" s="215" t="s">
        <v>1641</v>
      </c>
      <c r="J237" s="215" t="s">
        <v>2382</v>
      </c>
      <c r="K237" s="215" t="s">
        <v>221</v>
      </c>
      <c r="L237" s="215" t="s">
        <v>2440</v>
      </c>
      <c r="AD237" s="217"/>
    </row>
    <row r="238" spans="1:30" s="215" customFormat="1" x14ac:dyDescent="0.25">
      <c r="A238" s="215" t="s">
        <v>138</v>
      </c>
      <c r="B238" s="215">
        <v>6434</v>
      </c>
      <c r="C238" s="215" t="s">
        <v>196</v>
      </c>
      <c r="D238" s="215">
        <v>191919307</v>
      </c>
      <c r="E238" s="215">
        <v>1020</v>
      </c>
      <c r="F238" s="215">
        <v>1110</v>
      </c>
      <c r="G238" s="215">
        <v>1004</v>
      </c>
      <c r="I238" s="215" t="s">
        <v>1642</v>
      </c>
      <c r="J238" s="215" t="s">
        <v>1643</v>
      </c>
      <c r="K238" s="215" t="s">
        <v>220</v>
      </c>
      <c r="L238" s="215" t="s">
        <v>1648</v>
      </c>
      <c r="AD238" s="217"/>
    </row>
    <row r="239" spans="1:30" s="215" customFormat="1" x14ac:dyDescent="0.25">
      <c r="A239" s="215" t="s">
        <v>138</v>
      </c>
      <c r="B239" s="215">
        <v>6434</v>
      </c>
      <c r="C239" s="215" t="s">
        <v>196</v>
      </c>
      <c r="D239" s="215">
        <v>191919312</v>
      </c>
      <c r="E239" s="215">
        <v>1020</v>
      </c>
      <c r="F239" s="215">
        <v>1110</v>
      </c>
      <c r="G239" s="215">
        <v>1004</v>
      </c>
      <c r="I239" s="215" t="s">
        <v>2346</v>
      </c>
      <c r="J239" s="215" t="s">
        <v>2347</v>
      </c>
      <c r="K239" s="215" t="s">
        <v>220</v>
      </c>
      <c r="L239" s="215" t="s">
        <v>2362</v>
      </c>
      <c r="AD239" s="217"/>
    </row>
    <row r="240" spans="1:30" s="215" customFormat="1" x14ac:dyDescent="0.25">
      <c r="A240" s="215" t="s">
        <v>138</v>
      </c>
      <c r="B240" s="215">
        <v>6434</v>
      </c>
      <c r="C240" s="215" t="s">
        <v>196</v>
      </c>
      <c r="D240" s="215">
        <v>191989165</v>
      </c>
      <c r="E240" s="215">
        <v>1060</v>
      </c>
      <c r="F240" s="215">
        <v>1271</v>
      </c>
      <c r="G240" s="215">
        <v>1004</v>
      </c>
      <c r="I240" s="215" t="s">
        <v>2782</v>
      </c>
      <c r="J240" s="215" t="s">
        <v>2783</v>
      </c>
      <c r="K240" s="215" t="s">
        <v>220</v>
      </c>
      <c r="L240" s="215" t="s">
        <v>2790</v>
      </c>
      <c r="AD240" s="217"/>
    </row>
    <row r="241" spans="1:30" s="215" customFormat="1" x14ac:dyDescent="0.25">
      <c r="A241" s="215" t="s">
        <v>138</v>
      </c>
      <c r="B241" s="215">
        <v>6434</v>
      </c>
      <c r="C241" s="215" t="s">
        <v>196</v>
      </c>
      <c r="D241" s="215">
        <v>502307259</v>
      </c>
      <c r="E241" s="215">
        <v>1060</v>
      </c>
      <c r="F241" s="215">
        <v>1242</v>
      </c>
      <c r="G241" s="215">
        <v>1004</v>
      </c>
      <c r="I241" s="215" t="s">
        <v>1109</v>
      </c>
      <c r="J241" s="215" t="s">
        <v>1110</v>
      </c>
      <c r="K241" s="215" t="s">
        <v>1102</v>
      </c>
      <c r="L241" s="215" t="s">
        <v>2512</v>
      </c>
      <c r="AD241" s="217"/>
    </row>
    <row r="242" spans="1:30" s="215" customFormat="1" x14ac:dyDescent="0.25">
      <c r="A242" s="215" t="s">
        <v>138</v>
      </c>
      <c r="B242" s="215">
        <v>6434</v>
      </c>
      <c r="C242" s="215" t="s">
        <v>196</v>
      </c>
      <c r="D242" s="215">
        <v>502307301</v>
      </c>
      <c r="E242" s="215">
        <v>1060</v>
      </c>
      <c r="F242" s="215">
        <v>1242</v>
      </c>
      <c r="G242" s="215">
        <v>1004</v>
      </c>
      <c r="I242" s="215" t="s">
        <v>1644</v>
      </c>
      <c r="J242" s="215" t="s">
        <v>2383</v>
      </c>
      <c r="K242" s="215" t="s">
        <v>221</v>
      </c>
      <c r="L242" s="215" t="s">
        <v>2441</v>
      </c>
      <c r="AD242" s="217"/>
    </row>
    <row r="243" spans="1:30" s="215" customFormat="1" x14ac:dyDescent="0.25">
      <c r="A243" s="215" t="s">
        <v>138</v>
      </c>
      <c r="B243" s="215">
        <v>6435</v>
      </c>
      <c r="C243" s="215" t="s">
        <v>197</v>
      </c>
      <c r="D243" s="215">
        <v>191276431</v>
      </c>
      <c r="E243" s="215">
        <v>1060</v>
      </c>
      <c r="F243" s="215">
        <v>1271</v>
      </c>
      <c r="G243" s="215">
        <v>1004</v>
      </c>
      <c r="I243" s="215" t="s">
        <v>293</v>
      </c>
      <c r="J243" s="215" t="s">
        <v>684</v>
      </c>
      <c r="K243" s="215" t="s">
        <v>1102</v>
      </c>
      <c r="L243" s="215" t="s">
        <v>2513</v>
      </c>
      <c r="AD243" s="217"/>
    </row>
    <row r="244" spans="1:30" s="215" customFormat="1" x14ac:dyDescent="0.25">
      <c r="A244" s="215" t="s">
        <v>138</v>
      </c>
      <c r="B244" s="215">
        <v>6435</v>
      </c>
      <c r="C244" s="215" t="s">
        <v>197</v>
      </c>
      <c r="D244" s="215">
        <v>191896124</v>
      </c>
      <c r="E244" s="215">
        <v>1060</v>
      </c>
      <c r="F244" s="215">
        <v>1242</v>
      </c>
      <c r="G244" s="215">
        <v>1004</v>
      </c>
      <c r="I244" s="215" t="s">
        <v>1399</v>
      </c>
      <c r="J244" s="215" t="s">
        <v>1400</v>
      </c>
      <c r="K244" s="215" t="s">
        <v>220</v>
      </c>
      <c r="L244" s="215" t="s">
        <v>602</v>
      </c>
      <c r="AD244" s="217"/>
    </row>
    <row r="245" spans="1:30" s="215" customFormat="1" x14ac:dyDescent="0.25">
      <c r="A245" s="215" t="s">
        <v>138</v>
      </c>
      <c r="B245" s="215">
        <v>6435</v>
      </c>
      <c r="C245" s="215" t="s">
        <v>197</v>
      </c>
      <c r="D245" s="215">
        <v>191992961</v>
      </c>
      <c r="E245" s="215">
        <v>1020</v>
      </c>
      <c r="F245" s="215">
        <v>1110</v>
      </c>
      <c r="G245" s="215">
        <v>1004</v>
      </c>
      <c r="I245" s="215" t="s">
        <v>2065</v>
      </c>
      <c r="J245" s="215" t="s">
        <v>2066</v>
      </c>
      <c r="K245" s="215" t="s">
        <v>220</v>
      </c>
      <c r="L245" s="215" t="s">
        <v>2796</v>
      </c>
      <c r="AD245" s="217"/>
    </row>
    <row r="246" spans="1:30" s="215" customFormat="1" x14ac:dyDescent="0.25">
      <c r="A246" s="215" t="s">
        <v>138</v>
      </c>
      <c r="B246" s="215">
        <v>6435</v>
      </c>
      <c r="C246" s="215" t="s">
        <v>197</v>
      </c>
      <c r="D246" s="215">
        <v>192024483</v>
      </c>
      <c r="E246" s="215">
        <v>1020</v>
      </c>
      <c r="F246" s="215">
        <v>1110</v>
      </c>
      <c r="G246" s="215">
        <v>1003</v>
      </c>
      <c r="I246" s="215" t="s">
        <v>2067</v>
      </c>
      <c r="J246" s="215" t="s">
        <v>2068</v>
      </c>
      <c r="K246" s="215" t="s">
        <v>220</v>
      </c>
      <c r="L246" s="215" t="s">
        <v>2084</v>
      </c>
      <c r="AD246" s="217"/>
    </row>
    <row r="247" spans="1:30" s="215" customFormat="1" x14ac:dyDescent="0.25">
      <c r="A247" s="215" t="s">
        <v>138</v>
      </c>
      <c r="B247" s="215">
        <v>6435</v>
      </c>
      <c r="C247" s="215" t="s">
        <v>197</v>
      </c>
      <c r="D247" s="215">
        <v>192024484</v>
      </c>
      <c r="E247" s="215">
        <v>1020</v>
      </c>
      <c r="F247" s="215">
        <v>1110</v>
      </c>
      <c r="G247" s="215">
        <v>1003</v>
      </c>
      <c r="I247" s="215" t="s">
        <v>2069</v>
      </c>
      <c r="J247" s="215" t="s">
        <v>2070</v>
      </c>
      <c r="K247" s="215" t="s">
        <v>220</v>
      </c>
      <c r="L247" s="215" t="s">
        <v>2085</v>
      </c>
      <c r="AD247" s="217"/>
    </row>
    <row r="248" spans="1:30" s="215" customFormat="1" x14ac:dyDescent="0.25">
      <c r="A248" s="215" t="s">
        <v>138</v>
      </c>
      <c r="B248" s="215">
        <v>6435</v>
      </c>
      <c r="C248" s="215" t="s">
        <v>197</v>
      </c>
      <c r="D248" s="215">
        <v>192024485</v>
      </c>
      <c r="E248" s="215">
        <v>1020</v>
      </c>
      <c r="F248" s="215">
        <v>1110</v>
      </c>
      <c r="G248" s="215">
        <v>1003</v>
      </c>
      <c r="I248" s="215" t="s">
        <v>2071</v>
      </c>
      <c r="J248" s="215" t="s">
        <v>2072</v>
      </c>
      <c r="K248" s="215" t="s">
        <v>220</v>
      </c>
      <c r="L248" s="215" t="s">
        <v>2086</v>
      </c>
      <c r="AD248" s="217"/>
    </row>
    <row r="249" spans="1:30" s="215" customFormat="1" x14ac:dyDescent="0.25">
      <c r="A249" s="215" t="s">
        <v>138</v>
      </c>
      <c r="B249" s="215">
        <v>6435</v>
      </c>
      <c r="C249" s="215" t="s">
        <v>197</v>
      </c>
      <c r="D249" s="215">
        <v>192032298</v>
      </c>
      <c r="E249" s="215">
        <v>1020</v>
      </c>
      <c r="F249" s="215">
        <v>1110</v>
      </c>
      <c r="G249" s="215">
        <v>1004</v>
      </c>
      <c r="I249" s="215" t="s">
        <v>2304</v>
      </c>
      <c r="J249" s="215" t="s">
        <v>2305</v>
      </c>
      <c r="K249" s="215" t="s">
        <v>220</v>
      </c>
      <c r="L249" s="215" t="s">
        <v>2316</v>
      </c>
      <c r="AD249" s="217"/>
    </row>
    <row r="250" spans="1:30" s="215" customFormat="1" x14ac:dyDescent="0.25">
      <c r="A250" s="215" t="s">
        <v>138</v>
      </c>
      <c r="B250" s="215">
        <v>6436</v>
      </c>
      <c r="C250" s="215" t="s">
        <v>198</v>
      </c>
      <c r="D250" s="215">
        <v>1474168</v>
      </c>
      <c r="E250" s="215">
        <v>1030</v>
      </c>
      <c r="F250" s="215">
        <v>1110</v>
      </c>
      <c r="G250" s="215">
        <v>1004</v>
      </c>
      <c r="I250" s="215" t="s">
        <v>294</v>
      </c>
      <c r="J250" s="215" t="s">
        <v>685</v>
      </c>
      <c r="K250" s="215" t="s">
        <v>1102</v>
      </c>
      <c r="L250" s="215" t="s">
        <v>1128</v>
      </c>
      <c r="AD250" s="217"/>
    </row>
    <row r="251" spans="1:30" s="215" customFormat="1" x14ac:dyDescent="0.25">
      <c r="A251" s="215" t="s">
        <v>138</v>
      </c>
      <c r="B251" s="215">
        <v>6436</v>
      </c>
      <c r="C251" s="215" t="s">
        <v>198</v>
      </c>
      <c r="D251" s="215">
        <v>1474393</v>
      </c>
      <c r="E251" s="215">
        <v>1030</v>
      </c>
      <c r="F251" s="215">
        <v>1110</v>
      </c>
      <c r="G251" s="215">
        <v>1004</v>
      </c>
      <c r="I251" s="215" t="s">
        <v>295</v>
      </c>
      <c r="J251" s="215" t="s">
        <v>686</v>
      </c>
      <c r="K251" s="215" t="s">
        <v>1102</v>
      </c>
      <c r="L251" s="215" t="s">
        <v>1129</v>
      </c>
      <c r="AD251" s="217"/>
    </row>
    <row r="252" spans="1:30" s="215" customFormat="1" x14ac:dyDescent="0.25">
      <c r="A252" s="215" t="s">
        <v>138</v>
      </c>
      <c r="B252" s="215">
        <v>6436</v>
      </c>
      <c r="C252" s="215" t="s">
        <v>198</v>
      </c>
      <c r="D252" s="215">
        <v>1474517</v>
      </c>
      <c r="E252" s="215">
        <v>1020</v>
      </c>
      <c r="F252" s="215">
        <v>1121</v>
      </c>
      <c r="G252" s="215">
        <v>1004</v>
      </c>
      <c r="I252" s="215" t="s">
        <v>296</v>
      </c>
      <c r="J252" s="215" t="s">
        <v>687</v>
      </c>
      <c r="K252" s="215" t="s">
        <v>1102</v>
      </c>
      <c r="L252" s="215" t="s">
        <v>1130</v>
      </c>
      <c r="AD252" s="217"/>
    </row>
    <row r="253" spans="1:30" s="215" customFormat="1" x14ac:dyDescent="0.25">
      <c r="A253" s="215" t="s">
        <v>138</v>
      </c>
      <c r="B253" s="215">
        <v>6436</v>
      </c>
      <c r="C253" s="215" t="s">
        <v>198</v>
      </c>
      <c r="D253" s="215">
        <v>1474518</v>
      </c>
      <c r="E253" s="215">
        <v>1020</v>
      </c>
      <c r="F253" s="215">
        <v>1122</v>
      </c>
      <c r="G253" s="215">
        <v>1004</v>
      </c>
      <c r="I253" s="215" t="s">
        <v>296</v>
      </c>
      <c r="J253" s="215" t="s">
        <v>687</v>
      </c>
      <c r="K253" s="215" t="s">
        <v>1102</v>
      </c>
      <c r="L253" s="215" t="s">
        <v>1130</v>
      </c>
      <c r="AD253" s="217"/>
    </row>
    <row r="254" spans="1:30" s="215" customFormat="1" x14ac:dyDescent="0.25">
      <c r="A254" s="215" t="s">
        <v>138</v>
      </c>
      <c r="B254" s="215">
        <v>6436</v>
      </c>
      <c r="C254" s="215" t="s">
        <v>198</v>
      </c>
      <c r="D254" s="215">
        <v>1474552</v>
      </c>
      <c r="E254" s="215">
        <v>1030</v>
      </c>
      <c r="F254" s="215">
        <v>1122</v>
      </c>
      <c r="G254" s="215">
        <v>1004</v>
      </c>
      <c r="I254" s="215" t="s">
        <v>688</v>
      </c>
      <c r="J254" s="215" t="s">
        <v>689</v>
      </c>
      <c r="K254" s="215" t="s">
        <v>1102</v>
      </c>
      <c r="L254" s="215" t="s">
        <v>1131</v>
      </c>
      <c r="AD254" s="217"/>
    </row>
    <row r="255" spans="1:30" s="215" customFormat="1" x14ac:dyDescent="0.25">
      <c r="A255" s="215" t="s">
        <v>138</v>
      </c>
      <c r="B255" s="215">
        <v>6436</v>
      </c>
      <c r="C255" s="215" t="s">
        <v>198</v>
      </c>
      <c r="D255" s="215">
        <v>1474598</v>
      </c>
      <c r="E255" s="215">
        <v>1030</v>
      </c>
      <c r="F255" s="215">
        <v>1122</v>
      </c>
      <c r="G255" s="215">
        <v>1004</v>
      </c>
      <c r="I255" s="215" t="s">
        <v>297</v>
      </c>
      <c r="J255" s="215" t="s">
        <v>690</v>
      </c>
      <c r="K255" s="215" t="s">
        <v>1102</v>
      </c>
      <c r="L255" s="215" t="s">
        <v>1132</v>
      </c>
      <c r="AD255" s="217"/>
    </row>
    <row r="256" spans="1:30" s="215" customFormat="1" x14ac:dyDescent="0.25">
      <c r="A256" s="215" t="s">
        <v>138</v>
      </c>
      <c r="B256" s="215">
        <v>6436</v>
      </c>
      <c r="C256" s="215" t="s">
        <v>198</v>
      </c>
      <c r="D256" s="215">
        <v>1474621</v>
      </c>
      <c r="E256" s="215">
        <v>1020</v>
      </c>
      <c r="F256" s="215">
        <v>1122</v>
      </c>
      <c r="G256" s="215">
        <v>1004</v>
      </c>
      <c r="I256" s="215" t="s">
        <v>298</v>
      </c>
      <c r="J256" s="215" t="s">
        <v>691</v>
      </c>
      <c r="K256" s="215" t="s">
        <v>1102</v>
      </c>
      <c r="L256" s="215" t="s">
        <v>1133</v>
      </c>
      <c r="AD256" s="217"/>
    </row>
    <row r="257" spans="1:30" s="215" customFormat="1" x14ac:dyDescent="0.25">
      <c r="A257" s="215" t="s">
        <v>138</v>
      </c>
      <c r="B257" s="215">
        <v>6436</v>
      </c>
      <c r="C257" s="215" t="s">
        <v>198</v>
      </c>
      <c r="D257" s="215">
        <v>1474977</v>
      </c>
      <c r="E257" s="215">
        <v>1040</v>
      </c>
      <c r="G257" s="215">
        <v>1004</v>
      </c>
      <c r="I257" s="215" t="s">
        <v>299</v>
      </c>
      <c r="J257" s="215" t="s">
        <v>692</v>
      </c>
      <c r="K257" s="215" t="s">
        <v>1102</v>
      </c>
      <c r="L257" s="215" t="s">
        <v>1134</v>
      </c>
      <c r="AD257" s="217"/>
    </row>
    <row r="258" spans="1:30" s="215" customFormat="1" x14ac:dyDescent="0.25">
      <c r="A258" s="215" t="s">
        <v>138</v>
      </c>
      <c r="B258" s="215">
        <v>6436</v>
      </c>
      <c r="C258" s="215" t="s">
        <v>198</v>
      </c>
      <c r="D258" s="215">
        <v>1474993</v>
      </c>
      <c r="E258" s="215">
        <v>1040</v>
      </c>
      <c r="G258" s="215">
        <v>1004</v>
      </c>
      <c r="I258" s="215" t="s">
        <v>300</v>
      </c>
      <c r="J258" s="215" t="s">
        <v>693</v>
      </c>
      <c r="K258" s="215" t="s">
        <v>1102</v>
      </c>
      <c r="L258" s="215" t="s">
        <v>1135</v>
      </c>
      <c r="AD258" s="217"/>
    </row>
    <row r="259" spans="1:30" s="215" customFormat="1" x14ac:dyDescent="0.25">
      <c r="A259" s="215" t="s">
        <v>138</v>
      </c>
      <c r="B259" s="215">
        <v>6436</v>
      </c>
      <c r="C259" s="215" t="s">
        <v>198</v>
      </c>
      <c r="D259" s="215">
        <v>1475017</v>
      </c>
      <c r="E259" s="215">
        <v>1020</v>
      </c>
      <c r="F259" s="215">
        <v>1122</v>
      </c>
      <c r="G259" s="215">
        <v>1004</v>
      </c>
      <c r="I259" s="215" t="s">
        <v>301</v>
      </c>
      <c r="J259" s="215" t="s">
        <v>694</v>
      </c>
      <c r="K259" s="215" t="s">
        <v>1102</v>
      </c>
      <c r="L259" s="215" t="s">
        <v>1136</v>
      </c>
      <c r="AD259" s="217"/>
    </row>
    <row r="260" spans="1:30" s="215" customFormat="1" x14ac:dyDescent="0.25">
      <c r="A260" s="215" t="s">
        <v>138</v>
      </c>
      <c r="B260" s="215">
        <v>6436</v>
      </c>
      <c r="C260" s="215" t="s">
        <v>198</v>
      </c>
      <c r="D260" s="215">
        <v>1475210</v>
      </c>
      <c r="E260" s="215">
        <v>1040</v>
      </c>
      <c r="G260" s="215">
        <v>1004</v>
      </c>
      <c r="I260" s="215" t="s">
        <v>302</v>
      </c>
      <c r="J260" s="215" t="s">
        <v>695</v>
      </c>
      <c r="K260" s="215" t="s">
        <v>1102</v>
      </c>
      <c r="L260" s="215" t="s">
        <v>1137</v>
      </c>
      <c r="AD260" s="217"/>
    </row>
    <row r="261" spans="1:30" s="215" customFormat="1" x14ac:dyDescent="0.25">
      <c r="A261" s="215" t="s">
        <v>138</v>
      </c>
      <c r="B261" s="215">
        <v>6436</v>
      </c>
      <c r="C261" s="215" t="s">
        <v>198</v>
      </c>
      <c r="D261" s="215">
        <v>1475232</v>
      </c>
      <c r="E261" s="215">
        <v>1020</v>
      </c>
      <c r="F261" s="215">
        <v>1122</v>
      </c>
      <c r="G261" s="215">
        <v>1004</v>
      </c>
      <c r="I261" s="215" t="s">
        <v>303</v>
      </c>
      <c r="J261" s="215" t="s">
        <v>696</v>
      </c>
      <c r="K261" s="215" t="s">
        <v>1102</v>
      </c>
      <c r="L261" s="215" t="s">
        <v>1138</v>
      </c>
      <c r="AD261" s="217"/>
    </row>
    <row r="262" spans="1:30" s="215" customFormat="1" x14ac:dyDescent="0.25">
      <c r="A262" s="215" t="s">
        <v>138</v>
      </c>
      <c r="B262" s="215">
        <v>6436</v>
      </c>
      <c r="C262" s="215" t="s">
        <v>198</v>
      </c>
      <c r="D262" s="215">
        <v>1475254</v>
      </c>
      <c r="E262" s="215">
        <v>1040</v>
      </c>
      <c r="G262" s="215">
        <v>1004</v>
      </c>
      <c r="I262" s="215" t="s">
        <v>304</v>
      </c>
      <c r="J262" s="215" t="s">
        <v>697</v>
      </c>
      <c r="K262" s="215" t="s">
        <v>1102</v>
      </c>
      <c r="L262" s="215" t="s">
        <v>1139</v>
      </c>
      <c r="AD262" s="217"/>
    </row>
    <row r="263" spans="1:30" s="215" customFormat="1" x14ac:dyDescent="0.25">
      <c r="A263" s="215" t="s">
        <v>138</v>
      </c>
      <c r="B263" s="215">
        <v>6436</v>
      </c>
      <c r="C263" s="215" t="s">
        <v>198</v>
      </c>
      <c r="D263" s="215">
        <v>1475313</v>
      </c>
      <c r="E263" s="215">
        <v>1020</v>
      </c>
      <c r="F263" s="215">
        <v>1122</v>
      </c>
      <c r="G263" s="215">
        <v>1004</v>
      </c>
      <c r="I263" s="215" t="s">
        <v>305</v>
      </c>
      <c r="J263" s="215" t="s">
        <v>698</v>
      </c>
      <c r="K263" s="215" t="s">
        <v>1102</v>
      </c>
      <c r="L263" s="215" t="s">
        <v>1140</v>
      </c>
      <c r="AD263" s="217"/>
    </row>
    <row r="264" spans="1:30" s="215" customFormat="1" x14ac:dyDescent="0.25">
      <c r="A264" s="215" t="s">
        <v>138</v>
      </c>
      <c r="B264" s="215">
        <v>6436</v>
      </c>
      <c r="C264" s="215" t="s">
        <v>198</v>
      </c>
      <c r="D264" s="215">
        <v>1475530</v>
      </c>
      <c r="E264" s="215">
        <v>1040</v>
      </c>
      <c r="F264" s="215">
        <v>1211</v>
      </c>
      <c r="G264" s="215">
        <v>1004</v>
      </c>
      <c r="I264" s="215" t="s">
        <v>306</v>
      </c>
      <c r="J264" s="215" t="s">
        <v>699</v>
      </c>
      <c r="K264" s="215" t="s">
        <v>1102</v>
      </c>
      <c r="L264" s="215" t="s">
        <v>1141</v>
      </c>
      <c r="AD264" s="217"/>
    </row>
    <row r="265" spans="1:30" s="215" customFormat="1" x14ac:dyDescent="0.25">
      <c r="A265" s="215" t="s">
        <v>138</v>
      </c>
      <c r="B265" s="215">
        <v>6436</v>
      </c>
      <c r="C265" s="215" t="s">
        <v>198</v>
      </c>
      <c r="D265" s="215">
        <v>1475531</v>
      </c>
      <c r="E265" s="215">
        <v>1020</v>
      </c>
      <c r="F265" s="215">
        <v>1122</v>
      </c>
      <c r="G265" s="215">
        <v>1004</v>
      </c>
      <c r="I265" s="215" t="s">
        <v>306</v>
      </c>
      <c r="J265" s="215" t="s">
        <v>699</v>
      </c>
      <c r="K265" s="215" t="s">
        <v>1102</v>
      </c>
      <c r="L265" s="215" t="s">
        <v>1141</v>
      </c>
      <c r="AD265" s="217"/>
    </row>
    <row r="266" spans="1:30" s="215" customFormat="1" x14ac:dyDescent="0.25">
      <c r="A266" s="215" t="s">
        <v>138</v>
      </c>
      <c r="B266" s="215">
        <v>6436</v>
      </c>
      <c r="C266" s="215" t="s">
        <v>198</v>
      </c>
      <c r="D266" s="215">
        <v>1475534</v>
      </c>
      <c r="E266" s="215">
        <v>1060</v>
      </c>
      <c r="G266" s="215">
        <v>1004</v>
      </c>
      <c r="I266" s="215" t="s">
        <v>307</v>
      </c>
      <c r="J266" s="215" t="s">
        <v>700</v>
      </c>
      <c r="K266" s="215" t="s">
        <v>1102</v>
      </c>
      <c r="L266" s="215" t="s">
        <v>1142</v>
      </c>
      <c r="AD266" s="217"/>
    </row>
    <row r="267" spans="1:30" s="215" customFormat="1" x14ac:dyDescent="0.25">
      <c r="A267" s="215" t="s">
        <v>138</v>
      </c>
      <c r="B267" s="215">
        <v>6436</v>
      </c>
      <c r="C267" s="215" t="s">
        <v>198</v>
      </c>
      <c r="D267" s="215">
        <v>1475555</v>
      </c>
      <c r="E267" s="215">
        <v>1060</v>
      </c>
      <c r="G267" s="215">
        <v>1004</v>
      </c>
      <c r="I267" s="215" t="s">
        <v>308</v>
      </c>
      <c r="J267" s="215" t="s">
        <v>701</v>
      </c>
      <c r="K267" s="215" t="s">
        <v>1102</v>
      </c>
      <c r="L267" s="215" t="s">
        <v>1143</v>
      </c>
      <c r="AD267" s="217"/>
    </row>
    <row r="268" spans="1:30" s="215" customFormat="1" x14ac:dyDescent="0.25">
      <c r="A268" s="215" t="s">
        <v>138</v>
      </c>
      <c r="B268" s="215">
        <v>6436</v>
      </c>
      <c r="C268" s="215" t="s">
        <v>198</v>
      </c>
      <c r="D268" s="215">
        <v>1475563</v>
      </c>
      <c r="E268" s="215">
        <v>1060</v>
      </c>
      <c r="G268" s="215">
        <v>1004</v>
      </c>
      <c r="I268" s="215" t="s">
        <v>303</v>
      </c>
      <c r="J268" s="215" t="s">
        <v>696</v>
      </c>
      <c r="K268" s="215" t="s">
        <v>1102</v>
      </c>
      <c r="L268" s="215" t="s">
        <v>1138</v>
      </c>
      <c r="AD268" s="217"/>
    </row>
    <row r="269" spans="1:30" s="215" customFormat="1" x14ac:dyDescent="0.25">
      <c r="A269" s="215" t="s">
        <v>138</v>
      </c>
      <c r="B269" s="215">
        <v>6436</v>
      </c>
      <c r="C269" s="215" t="s">
        <v>198</v>
      </c>
      <c r="D269" s="215">
        <v>1475570</v>
      </c>
      <c r="E269" s="215">
        <v>1060</v>
      </c>
      <c r="G269" s="215">
        <v>1004</v>
      </c>
      <c r="I269" s="215" t="s">
        <v>702</v>
      </c>
      <c r="J269" s="215" t="s">
        <v>703</v>
      </c>
      <c r="K269" s="215" t="s">
        <v>1102</v>
      </c>
      <c r="L269" s="215" t="s">
        <v>1131</v>
      </c>
      <c r="AD269" s="217"/>
    </row>
    <row r="270" spans="1:30" s="215" customFormat="1" x14ac:dyDescent="0.25">
      <c r="A270" s="215" t="s">
        <v>138</v>
      </c>
      <c r="B270" s="215">
        <v>6436</v>
      </c>
      <c r="C270" s="215" t="s">
        <v>198</v>
      </c>
      <c r="D270" s="215">
        <v>1475582</v>
      </c>
      <c r="E270" s="215">
        <v>1060</v>
      </c>
      <c r="F270" s="215">
        <v>1251</v>
      </c>
      <c r="G270" s="215">
        <v>1004</v>
      </c>
      <c r="I270" s="215" t="s">
        <v>1343</v>
      </c>
      <c r="J270" s="215" t="s">
        <v>1344</v>
      </c>
      <c r="K270" s="215" t="s">
        <v>221</v>
      </c>
      <c r="L270" s="215" t="s">
        <v>1351</v>
      </c>
      <c r="AD270" s="217"/>
    </row>
    <row r="271" spans="1:30" s="215" customFormat="1" x14ac:dyDescent="0.25">
      <c r="A271" s="215" t="s">
        <v>138</v>
      </c>
      <c r="B271" s="215">
        <v>6436</v>
      </c>
      <c r="C271" s="215" t="s">
        <v>198</v>
      </c>
      <c r="D271" s="215">
        <v>1475601</v>
      </c>
      <c r="E271" s="215">
        <v>1060</v>
      </c>
      <c r="F271" s="215">
        <v>1251</v>
      </c>
      <c r="G271" s="215">
        <v>1004</v>
      </c>
      <c r="I271" s="215" t="s">
        <v>309</v>
      </c>
      <c r="J271" s="215" t="s">
        <v>704</v>
      </c>
      <c r="K271" s="215" t="s">
        <v>221</v>
      </c>
      <c r="L271" s="215" t="s">
        <v>1351</v>
      </c>
      <c r="AD271" s="217"/>
    </row>
    <row r="272" spans="1:30" s="215" customFormat="1" x14ac:dyDescent="0.25">
      <c r="A272" s="215" t="s">
        <v>138</v>
      </c>
      <c r="B272" s="215">
        <v>6436</v>
      </c>
      <c r="C272" s="215" t="s">
        <v>198</v>
      </c>
      <c r="D272" s="215">
        <v>1475620</v>
      </c>
      <c r="E272" s="215">
        <v>1060</v>
      </c>
      <c r="G272" s="215">
        <v>1004</v>
      </c>
      <c r="I272" s="215" t="s">
        <v>310</v>
      </c>
      <c r="J272" s="215" t="s">
        <v>705</v>
      </c>
      <c r="K272" s="215" t="s">
        <v>1102</v>
      </c>
      <c r="L272" s="215" t="s">
        <v>1144</v>
      </c>
      <c r="AD272" s="217"/>
    </row>
    <row r="273" spans="1:30" s="215" customFormat="1" x14ac:dyDescent="0.25">
      <c r="A273" s="215" t="s">
        <v>138</v>
      </c>
      <c r="B273" s="215">
        <v>6436</v>
      </c>
      <c r="C273" s="215" t="s">
        <v>198</v>
      </c>
      <c r="D273" s="215">
        <v>1475633</v>
      </c>
      <c r="E273" s="215">
        <v>1060</v>
      </c>
      <c r="G273" s="215">
        <v>1004</v>
      </c>
      <c r="I273" s="215" t="s">
        <v>706</v>
      </c>
      <c r="J273" s="215" t="s">
        <v>707</v>
      </c>
      <c r="K273" s="215" t="s">
        <v>1102</v>
      </c>
      <c r="L273" s="215" t="s">
        <v>1131</v>
      </c>
      <c r="AD273" s="217"/>
    </row>
    <row r="274" spans="1:30" s="215" customFormat="1" x14ac:dyDescent="0.25">
      <c r="A274" s="215" t="s">
        <v>138</v>
      </c>
      <c r="B274" s="215">
        <v>6436</v>
      </c>
      <c r="C274" s="215" t="s">
        <v>198</v>
      </c>
      <c r="D274" s="215">
        <v>1475643</v>
      </c>
      <c r="E274" s="215">
        <v>1060</v>
      </c>
      <c r="G274" s="215">
        <v>1004</v>
      </c>
      <c r="I274" s="215" t="s">
        <v>311</v>
      </c>
      <c r="J274" s="215" t="s">
        <v>708</v>
      </c>
      <c r="K274" s="215" t="s">
        <v>1102</v>
      </c>
      <c r="L274" s="215" t="s">
        <v>1145</v>
      </c>
      <c r="AD274" s="217"/>
    </row>
    <row r="275" spans="1:30" s="215" customFormat="1" x14ac:dyDescent="0.25">
      <c r="A275" s="215" t="s">
        <v>138</v>
      </c>
      <c r="B275" s="215">
        <v>6436</v>
      </c>
      <c r="C275" s="215" t="s">
        <v>198</v>
      </c>
      <c r="D275" s="215">
        <v>1475678</v>
      </c>
      <c r="E275" s="215">
        <v>1060</v>
      </c>
      <c r="G275" s="215">
        <v>1004</v>
      </c>
      <c r="I275" s="215" t="s">
        <v>312</v>
      </c>
      <c r="J275" s="215" t="s">
        <v>709</v>
      </c>
      <c r="K275" s="215" t="s">
        <v>1102</v>
      </c>
      <c r="L275" s="215" t="s">
        <v>1146</v>
      </c>
      <c r="AD275" s="217"/>
    </row>
    <row r="276" spans="1:30" s="215" customFormat="1" x14ac:dyDescent="0.25">
      <c r="A276" s="215" t="s">
        <v>138</v>
      </c>
      <c r="B276" s="215">
        <v>6436</v>
      </c>
      <c r="C276" s="215" t="s">
        <v>198</v>
      </c>
      <c r="D276" s="215">
        <v>3131225</v>
      </c>
      <c r="E276" s="215">
        <v>1030</v>
      </c>
      <c r="F276" s="215">
        <v>1122</v>
      </c>
      <c r="G276" s="215">
        <v>1004</v>
      </c>
      <c r="I276" s="215" t="s">
        <v>313</v>
      </c>
      <c r="J276" s="215" t="s">
        <v>710</v>
      </c>
      <c r="K276" s="215" t="s">
        <v>1102</v>
      </c>
      <c r="L276" s="215" t="s">
        <v>1147</v>
      </c>
      <c r="AD276" s="217"/>
    </row>
    <row r="277" spans="1:30" s="215" customFormat="1" x14ac:dyDescent="0.25">
      <c r="A277" s="215" t="s">
        <v>138</v>
      </c>
      <c r="B277" s="215">
        <v>6436</v>
      </c>
      <c r="C277" s="215" t="s">
        <v>198</v>
      </c>
      <c r="D277" s="215">
        <v>9016309</v>
      </c>
      <c r="E277" s="215">
        <v>1060</v>
      </c>
      <c r="G277" s="215">
        <v>1004</v>
      </c>
      <c r="I277" s="215" t="s">
        <v>314</v>
      </c>
      <c r="J277" s="215" t="s">
        <v>711</v>
      </c>
      <c r="K277" s="215" t="s">
        <v>1102</v>
      </c>
      <c r="L277" s="215" t="s">
        <v>1148</v>
      </c>
      <c r="AD277" s="217"/>
    </row>
    <row r="278" spans="1:30" s="215" customFormat="1" x14ac:dyDescent="0.25">
      <c r="A278" s="215" t="s">
        <v>138</v>
      </c>
      <c r="B278" s="215">
        <v>6436</v>
      </c>
      <c r="C278" s="215" t="s">
        <v>198</v>
      </c>
      <c r="D278" s="215">
        <v>9035836</v>
      </c>
      <c r="E278" s="215">
        <v>1060</v>
      </c>
      <c r="F278" s="215">
        <v>1110</v>
      </c>
      <c r="G278" s="215">
        <v>1004</v>
      </c>
      <c r="I278" s="215" t="s">
        <v>315</v>
      </c>
      <c r="J278" s="215" t="s">
        <v>712</v>
      </c>
      <c r="K278" s="215" t="s">
        <v>221</v>
      </c>
      <c r="L278" s="215" t="s">
        <v>3837</v>
      </c>
      <c r="AD278" s="217"/>
    </row>
    <row r="279" spans="1:30" s="215" customFormat="1" x14ac:dyDescent="0.25">
      <c r="A279" s="215" t="s">
        <v>138</v>
      </c>
      <c r="B279" s="215">
        <v>6436</v>
      </c>
      <c r="C279" s="215" t="s">
        <v>198</v>
      </c>
      <c r="D279" s="215">
        <v>9081190</v>
      </c>
      <c r="E279" s="215">
        <v>1060</v>
      </c>
      <c r="G279" s="215">
        <v>1004</v>
      </c>
      <c r="I279" s="215" t="s">
        <v>713</v>
      </c>
      <c r="J279" s="215" t="s">
        <v>714</v>
      </c>
      <c r="K279" s="215" t="s">
        <v>1102</v>
      </c>
      <c r="L279" s="215" t="s">
        <v>1131</v>
      </c>
      <c r="AD279" s="217"/>
    </row>
    <row r="280" spans="1:30" s="215" customFormat="1" x14ac:dyDescent="0.25">
      <c r="A280" s="215" t="s">
        <v>138</v>
      </c>
      <c r="B280" s="215">
        <v>6436</v>
      </c>
      <c r="C280" s="215" t="s">
        <v>198</v>
      </c>
      <c r="D280" s="215">
        <v>190188598</v>
      </c>
      <c r="E280" s="215">
        <v>1060</v>
      </c>
      <c r="F280" s="215">
        <v>1274</v>
      </c>
      <c r="G280" s="215">
        <v>1004</v>
      </c>
      <c r="I280" s="215" t="s">
        <v>316</v>
      </c>
      <c r="J280" s="215" t="s">
        <v>715</v>
      </c>
      <c r="K280" s="215" t="s">
        <v>1102</v>
      </c>
      <c r="L280" s="215" t="s">
        <v>1149</v>
      </c>
      <c r="AD280" s="217"/>
    </row>
    <row r="281" spans="1:30" s="215" customFormat="1" x14ac:dyDescent="0.25">
      <c r="A281" s="215" t="s">
        <v>138</v>
      </c>
      <c r="B281" s="215">
        <v>6436</v>
      </c>
      <c r="C281" s="215" t="s">
        <v>198</v>
      </c>
      <c r="D281" s="215">
        <v>190213400</v>
      </c>
      <c r="E281" s="215">
        <v>1020</v>
      </c>
      <c r="F281" s="215">
        <v>1110</v>
      </c>
      <c r="G281" s="215">
        <v>1004</v>
      </c>
      <c r="I281" s="215" t="s">
        <v>1721</v>
      </c>
      <c r="J281" s="215" t="s">
        <v>1722</v>
      </c>
      <c r="K281" s="215" t="s">
        <v>220</v>
      </c>
      <c r="L281" s="215" t="s">
        <v>1786</v>
      </c>
      <c r="AD281" s="217"/>
    </row>
    <row r="282" spans="1:30" s="215" customFormat="1" x14ac:dyDescent="0.25">
      <c r="A282" s="215" t="s">
        <v>138</v>
      </c>
      <c r="B282" s="215">
        <v>6436</v>
      </c>
      <c r="C282" s="215" t="s">
        <v>198</v>
      </c>
      <c r="D282" s="215">
        <v>190213472</v>
      </c>
      <c r="E282" s="215">
        <v>1020</v>
      </c>
      <c r="F282" s="215">
        <v>1110</v>
      </c>
      <c r="G282" s="215">
        <v>1004</v>
      </c>
      <c r="I282" s="215" t="s">
        <v>315</v>
      </c>
      <c r="J282" s="215" t="s">
        <v>712</v>
      </c>
      <c r="K282" s="215" t="s">
        <v>221</v>
      </c>
      <c r="L282" s="215" t="s">
        <v>3837</v>
      </c>
      <c r="AD282" s="217"/>
    </row>
    <row r="283" spans="1:30" s="215" customFormat="1" x14ac:dyDescent="0.25">
      <c r="A283" s="215" t="s">
        <v>138</v>
      </c>
      <c r="B283" s="215">
        <v>6436</v>
      </c>
      <c r="C283" s="215" t="s">
        <v>198</v>
      </c>
      <c r="D283" s="215">
        <v>190927509</v>
      </c>
      <c r="E283" s="215">
        <v>1060</v>
      </c>
      <c r="F283" s="215">
        <v>1251</v>
      </c>
      <c r="G283" s="215">
        <v>1004</v>
      </c>
      <c r="I283" s="215" t="s">
        <v>309</v>
      </c>
      <c r="J283" s="215" t="s">
        <v>704</v>
      </c>
      <c r="K283" s="215" t="s">
        <v>221</v>
      </c>
      <c r="L283" s="215" t="s">
        <v>1351</v>
      </c>
      <c r="AD283" s="217"/>
    </row>
    <row r="284" spans="1:30" s="215" customFormat="1" x14ac:dyDescent="0.25">
      <c r="A284" s="215" t="s">
        <v>138</v>
      </c>
      <c r="B284" s="215">
        <v>6436</v>
      </c>
      <c r="C284" s="215" t="s">
        <v>198</v>
      </c>
      <c r="D284" s="215">
        <v>190927551</v>
      </c>
      <c r="E284" s="215">
        <v>1060</v>
      </c>
      <c r="F284" s="215">
        <v>1251</v>
      </c>
      <c r="G284" s="215">
        <v>1004</v>
      </c>
      <c r="I284" s="215" t="s">
        <v>309</v>
      </c>
      <c r="J284" s="215" t="s">
        <v>704</v>
      </c>
      <c r="K284" s="215" t="s">
        <v>221</v>
      </c>
      <c r="L284" s="215" t="s">
        <v>1351</v>
      </c>
      <c r="AD284" s="217"/>
    </row>
    <row r="285" spans="1:30" s="215" customFormat="1" x14ac:dyDescent="0.25">
      <c r="A285" s="215" t="s">
        <v>138</v>
      </c>
      <c r="B285" s="215">
        <v>6436</v>
      </c>
      <c r="C285" s="215" t="s">
        <v>198</v>
      </c>
      <c r="D285" s="215">
        <v>190927552</v>
      </c>
      <c r="E285" s="215">
        <v>1060</v>
      </c>
      <c r="F285" s="215">
        <v>1251</v>
      </c>
      <c r="G285" s="215">
        <v>1004</v>
      </c>
      <c r="I285" s="215" t="s">
        <v>309</v>
      </c>
      <c r="J285" s="215" t="s">
        <v>704</v>
      </c>
      <c r="K285" s="215" t="s">
        <v>221</v>
      </c>
      <c r="L285" s="215" t="s">
        <v>1351</v>
      </c>
      <c r="AD285" s="217"/>
    </row>
    <row r="286" spans="1:30" s="215" customFormat="1" x14ac:dyDescent="0.25">
      <c r="A286" s="215" t="s">
        <v>138</v>
      </c>
      <c r="B286" s="215">
        <v>6436</v>
      </c>
      <c r="C286" s="215" t="s">
        <v>198</v>
      </c>
      <c r="D286" s="215">
        <v>190927554</v>
      </c>
      <c r="E286" s="215">
        <v>1060</v>
      </c>
      <c r="F286" s="215">
        <v>1251</v>
      </c>
      <c r="G286" s="215">
        <v>1004</v>
      </c>
      <c r="I286" s="215" t="s">
        <v>309</v>
      </c>
      <c r="J286" s="215" t="s">
        <v>704</v>
      </c>
      <c r="K286" s="215" t="s">
        <v>221</v>
      </c>
      <c r="L286" s="215" t="s">
        <v>1351</v>
      </c>
      <c r="AD286" s="217"/>
    </row>
    <row r="287" spans="1:30" s="215" customFormat="1" x14ac:dyDescent="0.25">
      <c r="A287" s="215" t="s">
        <v>138</v>
      </c>
      <c r="B287" s="215">
        <v>6436</v>
      </c>
      <c r="C287" s="215" t="s">
        <v>198</v>
      </c>
      <c r="D287" s="215">
        <v>191422810</v>
      </c>
      <c r="E287" s="215">
        <v>1020</v>
      </c>
      <c r="F287" s="215">
        <v>1110</v>
      </c>
      <c r="G287" s="215">
        <v>1004</v>
      </c>
      <c r="I287" s="215" t="s">
        <v>3831</v>
      </c>
      <c r="J287" s="215" t="s">
        <v>3832</v>
      </c>
      <c r="K287" s="215" t="s">
        <v>220</v>
      </c>
      <c r="L287" s="215" t="s">
        <v>3838</v>
      </c>
      <c r="AD287" s="217"/>
    </row>
    <row r="288" spans="1:30" s="215" customFormat="1" x14ac:dyDescent="0.25">
      <c r="A288" s="215" t="s">
        <v>138</v>
      </c>
      <c r="B288" s="215">
        <v>6436</v>
      </c>
      <c r="C288" s="215" t="s">
        <v>198</v>
      </c>
      <c r="D288" s="215">
        <v>191752835</v>
      </c>
      <c r="E288" s="215">
        <v>1020</v>
      </c>
      <c r="F288" s="215">
        <v>1110</v>
      </c>
      <c r="G288" s="215">
        <v>1004</v>
      </c>
      <c r="I288" s="215" t="s">
        <v>317</v>
      </c>
      <c r="J288" s="215" t="s">
        <v>716</v>
      </c>
      <c r="K288" s="215" t="s">
        <v>220</v>
      </c>
      <c r="L288" s="215" t="s">
        <v>603</v>
      </c>
      <c r="AD288" s="217"/>
    </row>
    <row r="289" spans="1:30" s="215" customFormat="1" x14ac:dyDescent="0.25">
      <c r="A289" s="215" t="s">
        <v>138</v>
      </c>
      <c r="B289" s="215">
        <v>6436</v>
      </c>
      <c r="C289" s="215" t="s">
        <v>198</v>
      </c>
      <c r="D289" s="215">
        <v>191752836</v>
      </c>
      <c r="E289" s="215">
        <v>1020</v>
      </c>
      <c r="F289" s="215">
        <v>1110</v>
      </c>
      <c r="G289" s="215">
        <v>1004</v>
      </c>
      <c r="I289" s="215" t="s">
        <v>318</v>
      </c>
      <c r="J289" s="215" t="s">
        <v>717</v>
      </c>
      <c r="K289" s="215" t="s">
        <v>220</v>
      </c>
      <c r="L289" s="215" t="s">
        <v>604</v>
      </c>
      <c r="AD289" s="217"/>
    </row>
    <row r="290" spans="1:30" s="215" customFormat="1" x14ac:dyDescent="0.25">
      <c r="A290" s="215" t="s">
        <v>138</v>
      </c>
      <c r="B290" s="215">
        <v>6436</v>
      </c>
      <c r="C290" s="215" t="s">
        <v>198</v>
      </c>
      <c r="D290" s="215">
        <v>191752839</v>
      </c>
      <c r="E290" s="215">
        <v>1020</v>
      </c>
      <c r="F290" s="215">
        <v>1110</v>
      </c>
      <c r="G290" s="215">
        <v>1004</v>
      </c>
      <c r="I290" s="215" t="s">
        <v>319</v>
      </c>
      <c r="J290" s="215" t="s">
        <v>718</v>
      </c>
      <c r="K290" s="215" t="s">
        <v>220</v>
      </c>
      <c r="L290" s="215" t="s">
        <v>605</v>
      </c>
      <c r="AD290" s="217"/>
    </row>
    <row r="291" spans="1:30" s="215" customFormat="1" x14ac:dyDescent="0.25">
      <c r="A291" s="215" t="s">
        <v>138</v>
      </c>
      <c r="B291" s="215">
        <v>6436</v>
      </c>
      <c r="C291" s="215" t="s">
        <v>198</v>
      </c>
      <c r="D291" s="215">
        <v>191955718</v>
      </c>
      <c r="E291" s="215">
        <v>1080</v>
      </c>
      <c r="F291" s="215">
        <v>1252</v>
      </c>
      <c r="G291" s="215">
        <v>1004</v>
      </c>
      <c r="I291" s="215" t="s">
        <v>1468</v>
      </c>
      <c r="J291" s="215" t="s">
        <v>1469</v>
      </c>
      <c r="K291" s="215" t="s">
        <v>1102</v>
      </c>
      <c r="L291" s="215" t="s">
        <v>1470</v>
      </c>
      <c r="AD291" s="217"/>
    </row>
    <row r="292" spans="1:30" s="215" customFormat="1" x14ac:dyDescent="0.25">
      <c r="A292" s="215" t="s">
        <v>138</v>
      </c>
      <c r="B292" s="215">
        <v>6436</v>
      </c>
      <c r="C292" s="215" t="s">
        <v>198</v>
      </c>
      <c r="D292" s="215">
        <v>191957937</v>
      </c>
      <c r="E292" s="215">
        <v>1020</v>
      </c>
      <c r="F292" s="215">
        <v>1110</v>
      </c>
      <c r="G292" s="215">
        <v>1004</v>
      </c>
      <c r="I292" s="215" t="s">
        <v>588</v>
      </c>
      <c r="J292" s="215" t="s">
        <v>719</v>
      </c>
      <c r="K292" s="215" t="s">
        <v>220</v>
      </c>
      <c r="L292" s="215" t="s">
        <v>606</v>
      </c>
      <c r="AD292" s="217"/>
    </row>
    <row r="293" spans="1:30" s="215" customFormat="1" x14ac:dyDescent="0.25">
      <c r="A293" s="215" t="s">
        <v>138</v>
      </c>
      <c r="B293" s="215">
        <v>6436</v>
      </c>
      <c r="C293" s="215" t="s">
        <v>198</v>
      </c>
      <c r="D293" s="215">
        <v>191967178</v>
      </c>
      <c r="E293" s="215">
        <v>1060</v>
      </c>
      <c r="F293" s="215">
        <v>1242</v>
      </c>
      <c r="G293" s="215">
        <v>1004</v>
      </c>
      <c r="I293" s="215" t="s">
        <v>2682</v>
      </c>
      <c r="J293" s="215" t="s">
        <v>2683</v>
      </c>
      <c r="K293" s="215" t="s">
        <v>220</v>
      </c>
      <c r="L293" s="215" t="s">
        <v>2697</v>
      </c>
      <c r="AD293" s="217"/>
    </row>
    <row r="294" spans="1:30" s="215" customFormat="1" x14ac:dyDescent="0.25">
      <c r="A294" s="215" t="s">
        <v>138</v>
      </c>
      <c r="B294" s="215">
        <v>6436</v>
      </c>
      <c r="C294" s="215" t="s">
        <v>198</v>
      </c>
      <c r="D294" s="215">
        <v>191968408</v>
      </c>
      <c r="E294" s="215">
        <v>1020</v>
      </c>
      <c r="F294" s="215">
        <v>1110</v>
      </c>
      <c r="G294" s="215">
        <v>1004</v>
      </c>
      <c r="I294" s="215" t="s">
        <v>1359</v>
      </c>
      <c r="J294" s="215" t="s">
        <v>1360</v>
      </c>
      <c r="K294" s="215" t="s">
        <v>220</v>
      </c>
      <c r="L294" s="215" t="s">
        <v>1361</v>
      </c>
      <c r="AD294" s="217"/>
    </row>
    <row r="295" spans="1:30" s="215" customFormat="1" x14ac:dyDescent="0.25">
      <c r="A295" s="215" t="s">
        <v>138</v>
      </c>
      <c r="B295" s="215">
        <v>6436</v>
      </c>
      <c r="C295" s="215" t="s">
        <v>198</v>
      </c>
      <c r="D295" s="215">
        <v>191969036</v>
      </c>
      <c r="E295" s="215">
        <v>1060</v>
      </c>
      <c r="F295" s="215">
        <v>1251</v>
      </c>
      <c r="G295" s="215">
        <v>1004</v>
      </c>
      <c r="I295" s="215" t="s">
        <v>320</v>
      </c>
      <c r="J295" s="215" t="s">
        <v>720</v>
      </c>
      <c r="K295" s="215" t="s">
        <v>1102</v>
      </c>
      <c r="L295" s="215" t="s">
        <v>1150</v>
      </c>
      <c r="AD295" s="217"/>
    </row>
    <row r="296" spans="1:30" s="215" customFormat="1" x14ac:dyDescent="0.25">
      <c r="A296" s="215" t="s">
        <v>138</v>
      </c>
      <c r="B296" s="215">
        <v>6436</v>
      </c>
      <c r="C296" s="215" t="s">
        <v>198</v>
      </c>
      <c r="D296" s="215">
        <v>191972543</v>
      </c>
      <c r="E296" s="215">
        <v>1080</v>
      </c>
      <c r="F296" s="215">
        <v>1252</v>
      </c>
      <c r="G296" s="215">
        <v>1004</v>
      </c>
      <c r="I296" s="215" t="s">
        <v>321</v>
      </c>
      <c r="J296" s="215" t="s">
        <v>721</v>
      </c>
      <c r="K296" s="215" t="s">
        <v>1102</v>
      </c>
      <c r="L296" s="215" t="s">
        <v>1151</v>
      </c>
      <c r="AD296" s="217"/>
    </row>
    <row r="297" spans="1:30" s="215" customFormat="1" x14ac:dyDescent="0.25">
      <c r="A297" s="215" t="s">
        <v>138</v>
      </c>
      <c r="B297" s="215">
        <v>6436</v>
      </c>
      <c r="C297" s="215" t="s">
        <v>198</v>
      </c>
      <c r="D297" s="215">
        <v>191973179</v>
      </c>
      <c r="E297" s="215">
        <v>1020</v>
      </c>
      <c r="F297" s="215">
        <v>1110</v>
      </c>
      <c r="G297" s="215">
        <v>1004</v>
      </c>
      <c r="I297" s="215" t="s">
        <v>322</v>
      </c>
      <c r="J297" s="215" t="s">
        <v>722</v>
      </c>
      <c r="K297" s="215" t="s">
        <v>220</v>
      </c>
      <c r="L297" s="215" t="s">
        <v>607</v>
      </c>
      <c r="AD297" s="217"/>
    </row>
    <row r="298" spans="1:30" s="215" customFormat="1" x14ac:dyDescent="0.25">
      <c r="A298" s="215" t="s">
        <v>138</v>
      </c>
      <c r="B298" s="215">
        <v>6436</v>
      </c>
      <c r="C298" s="215" t="s">
        <v>198</v>
      </c>
      <c r="D298" s="215">
        <v>191988240</v>
      </c>
      <c r="E298" s="215">
        <v>1020</v>
      </c>
      <c r="F298" s="215">
        <v>1110</v>
      </c>
      <c r="G298" s="215">
        <v>1004</v>
      </c>
      <c r="I298" s="215" t="s">
        <v>630</v>
      </c>
      <c r="J298" s="215" t="s">
        <v>723</v>
      </c>
      <c r="K298" s="215" t="s">
        <v>220</v>
      </c>
      <c r="L298" s="215" t="s">
        <v>631</v>
      </c>
      <c r="AD298" s="217"/>
    </row>
    <row r="299" spans="1:30" s="215" customFormat="1" x14ac:dyDescent="0.25">
      <c r="A299" s="215" t="s">
        <v>138</v>
      </c>
      <c r="B299" s="215">
        <v>6436</v>
      </c>
      <c r="C299" s="215" t="s">
        <v>198</v>
      </c>
      <c r="D299" s="215">
        <v>191994186</v>
      </c>
      <c r="E299" s="215">
        <v>1020</v>
      </c>
      <c r="F299" s="215">
        <v>1110</v>
      </c>
      <c r="G299" s="215">
        <v>1004</v>
      </c>
      <c r="I299" s="215" t="s">
        <v>1099</v>
      </c>
      <c r="J299" s="215" t="s">
        <v>1100</v>
      </c>
      <c r="K299" s="215" t="s">
        <v>220</v>
      </c>
      <c r="L299" s="215" t="s">
        <v>1101</v>
      </c>
      <c r="AD299" s="217"/>
    </row>
    <row r="300" spans="1:30" s="215" customFormat="1" x14ac:dyDescent="0.25">
      <c r="A300" s="215" t="s">
        <v>138</v>
      </c>
      <c r="B300" s="215">
        <v>6436</v>
      </c>
      <c r="C300" s="215" t="s">
        <v>198</v>
      </c>
      <c r="D300" s="215">
        <v>192000002</v>
      </c>
      <c r="E300" s="215">
        <v>1060</v>
      </c>
      <c r="F300" s="215">
        <v>1252</v>
      </c>
      <c r="G300" s="215">
        <v>1004</v>
      </c>
      <c r="I300" s="215" t="s">
        <v>1362</v>
      </c>
      <c r="J300" s="215" t="s">
        <v>1363</v>
      </c>
      <c r="K300" s="215" t="s">
        <v>220</v>
      </c>
      <c r="L300" s="215" t="s">
        <v>1369</v>
      </c>
      <c r="AD300" s="217"/>
    </row>
    <row r="301" spans="1:30" s="215" customFormat="1" x14ac:dyDescent="0.25">
      <c r="A301" s="215" t="s">
        <v>138</v>
      </c>
      <c r="B301" s="215">
        <v>6436</v>
      </c>
      <c r="C301" s="215" t="s">
        <v>198</v>
      </c>
      <c r="D301" s="215">
        <v>192000016</v>
      </c>
      <c r="E301" s="215">
        <v>1020</v>
      </c>
      <c r="F301" s="215">
        <v>1110</v>
      </c>
      <c r="G301" s="215">
        <v>1004</v>
      </c>
      <c r="I301" s="215" t="s">
        <v>3833</v>
      </c>
      <c r="J301" s="215" t="s">
        <v>3834</v>
      </c>
      <c r="K301" s="215" t="s">
        <v>220</v>
      </c>
      <c r="L301" s="215" t="s">
        <v>3839</v>
      </c>
      <c r="AD301" s="217"/>
    </row>
    <row r="302" spans="1:30" s="215" customFormat="1" x14ac:dyDescent="0.25">
      <c r="A302" s="215" t="s">
        <v>138</v>
      </c>
      <c r="B302" s="215">
        <v>6436</v>
      </c>
      <c r="C302" s="215" t="s">
        <v>198</v>
      </c>
      <c r="D302" s="215">
        <v>192005258</v>
      </c>
      <c r="E302" s="215">
        <v>1020</v>
      </c>
      <c r="F302" s="215">
        <v>1110</v>
      </c>
      <c r="G302" s="215">
        <v>1004</v>
      </c>
      <c r="I302" s="215" t="s">
        <v>1483</v>
      </c>
      <c r="J302" s="215" t="s">
        <v>1484</v>
      </c>
      <c r="K302" s="215" t="s">
        <v>220</v>
      </c>
      <c r="L302" s="215" t="s">
        <v>1487</v>
      </c>
      <c r="AD302" s="217"/>
    </row>
    <row r="303" spans="1:30" s="215" customFormat="1" x14ac:dyDescent="0.25">
      <c r="A303" s="215" t="s">
        <v>138</v>
      </c>
      <c r="B303" s="215">
        <v>6436</v>
      </c>
      <c r="C303" s="215" t="s">
        <v>198</v>
      </c>
      <c r="D303" s="215">
        <v>192009345</v>
      </c>
      <c r="E303" s="215">
        <v>1020</v>
      </c>
      <c r="F303" s="215">
        <v>1110</v>
      </c>
      <c r="G303" s="215">
        <v>1004</v>
      </c>
      <c r="I303" s="215" t="s">
        <v>1542</v>
      </c>
      <c r="J303" s="215" t="s">
        <v>1543</v>
      </c>
      <c r="K303" s="215" t="s">
        <v>220</v>
      </c>
      <c r="L303" s="215" t="s">
        <v>1548</v>
      </c>
      <c r="AD303" s="217"/>
    </row>
    <row r="304" spans="1:30" s="215" customFormat="1" x14ac:dyDescent="0.25">
      <c r="A304" s="215" t="s">
        <v>138</v>
      </c>
      <c r="B304" s="215">
        <v>6436</v>
      </c>
      <c r="C304" s="215" t="s">
        <v>198</v>
      </c>
      <c r="D304" s="215">
        <v>192011991</v>
      </c>
      <c r="E304" s="215">
        <v>1020</v>
      </c>
      <c r="F304" s="215">
        <v>1110</v>
      </c>
      <c r="G304" s="215">
        <v>1004</v>
      </c>
      <c r="I304" s="215" t="s">
        <v>1570</v>
      </c>
      <c r="J304" s="215" t="s">
        <v>1571</v>
      </c>
      <c r="K304" s="215" t="s">
        <v>220</v>
      </c>
      <c r="L304" s="215" t="s">
        <v>1572</v>
      </c>
      <c r="AD304" s="217"/>
    </row>
    <row r="305" spans="1:30" s="215" customFormat="1" x14ac:dyDescent="0.25">
      <c r="A305" s="215" t="s">
        <v>138</v>
      </c>
      <c r="B305" s="215">
        <v>6436</v>
      </c>
      <c r="C305" s="215" t="s">
        <v>198</v>
      </c>
      <c r="D305" s="215">
        <v>502355631</v>
      </c>
      <c r="E305" s="215">
        <v>1060</v>
      </c>
      <c r="F305" s="215">
        <v>1274</v>
      </c>
      <c r="G305" s="215">
        <v>1004</v>
      </c>
      <c r="I305" s="215" t="s">
        <v>2684</v>
      </c>
      <c r="J305" s="215" t="s">
        <v>2685</v>
      </c>
      <c r="K305" s="215" t="s">
        <v>220</v>
      </c>
      <c r="L305" s="215" t="s">
        <v>2698</v>
      </c>
      <c r="AD305" s="217"/>
    </row>
    <row r="306" spans="1:30" s="215" customFormat="1" x14ac:dyDescent="0.25">
      <c r="A306" s="215" t="s">
        <v>138</v>
      </c>
      <c r="B306" s="215">
        <v>6436</v>
      </c>
      <c r="C306" s="215" t="s">
        <v>198</v>
      </c>
      <c r="D306" s="215">
        <v>502355830</v>
      </c>
      <c r="E306" s="215">
        <v>1060</v>
      </c>
      <c r="F306" s="215">
        <v>1274</v>
      </c>
      <c r="G306" s="215">
        <v>1004</v>
      </c>
      <c r="I306" s="215" t="s">
        <v>1465</v>
      </c>
      <c r="J306" s="215" t="s">
        <v>1466</v>
      </c>
      <c r="K306" s="215" t="s">
        <v>220</v>
      </c>
      <c r="L306" s="215" t="s">
        <v>1467</v>
      </c>
      <c r="AD306" s="217"/>
    </row>
    <row r="307" spans="1:30" s="215" customFormat="1" x14ac:dyDescent="0.25">
      <c r="A307" s="215" t="s">
        <v>138</v>
      </c>
      <c r="B307" s="215">
        <v>6437</v>
      </c>
      <c r="C307" s="215" t="s">
        <v>199</v>
      </c>
      <c r="D307" s="215">
        <v>504161631</v>
      </c>
      <c r="E307" s="215">
        <v>1080</v>
      </c>
      <c r="F307" s="215">
        <v>1274</v>
      </c>
      <c r="G307" s="215">
        <v>1004</v>
      </c>
      <c r="I307" s="215" t="s">
        <v>2384</v>
      </c>
      <c r="J307" s="215" t="s">
        <v>2385</v>
      </c>
      <c r="K307" s="215" t="s">
        <v>1102</v>
      </c>
      <c r="L307" s="215" t="s">
        <v>2514</v>
      </c>
      <c r="AD307" s="217"/>
    </row>
    <row r="308" spans="1:30" s="215" customFormat="1" x14ac:dyDescent="0.25">
      <c r="A308" s="215" t="s">
        <v>138</v>
      </c>
      <c r="B308" s="215">
        <v>6437</v>
      </c>
      <c r="C308" s="215" t="s">
        <v>199</v>
      </c>
      <c r="D308" s="215">
        <v>504161725</v>
      </c>
      <c r="E308" s="215">
        <v>1060</v>
      </c>
      <c r="F308" s="215">
        <v>1271</v>
      </c>
      <c r="G308" s="215">
        <v>1004</v>
      </c>
      <c r="I308" s="215" t="s">
        <v>1932</v>
      </c>
      <c r="J308" s="215" t="s">
        <v>1933</v>
      </c>
      <c r="K308" s="215" t="s">
        <v>1102</v>
      </c>
      <c r="L308" s="215" t="s">
        <v>2514</v>
      </c>
      <c r="AD308" s="217"/>
    </row>
    <row r="309" spans="1:30" s="215" customFormat="1" x14ac:dyDescent="0.25">
      <c r="A309" s="215" t="s">
        <v>138</v>
      </c>
      <c r="B309" s="215">
        <v>6437</v>
      </c>
      <c r="C309" s="215" t="s">
        <v>199</v>
      </c>
      <c r="D309" s="215">
        <v>504161726</v>
      </c>
      <c r="E309" s="215">
        <v>1060</v>
      </c>
      <c r="F309" s="215">
        <v>1271</v>
      </c>
      <c r="G309" s="215">
        <v>1004</v>
      </c>
      <c r="I309" s="215" t="s">
        <v>1934</v>
      </c>
      <c r="J309" s="215" t="s">
        <v>1935</v>
      </c>
      <c r="K309" s="215" t="s">
        <v>220</v>
      </c>
      <c r="L309" s="215" t="s">
        <v>1945</v>
      </c>
      <c r="AD309" s="217"/>
    </row>
    <row r="310" spans="1:30" s="215" customFormat="1" x14ac:dyDescent="0.25">
      <c r="A310" s="215" t="s">
        <v>138</v>
      </c>
      <c r="B310" s="215">
        <v>6437</v>
      </c>
      <c r="C310" s="215" t="s">
        <v>199</v>
      </c>
      <c r="D310" s="215">
        <v>504161727</v>
      </c>
      <c r="E310" s="215">
        <v>1060</v>
      </c>
      <c r="F310" s="215">
        <v>1274</v>
      </c>
      <c r="G310" s="215">
        <v>1004</v>
      </c>
      <c r="I310" s="215" t="s">
        <v>1936</v>
      </c>
      <c r="J310" s="215" t="s">
        <v>1937</v>
      </c>
      <c r="K310" s="215" t="s">
        <v>1102</v>
      </c>
      <c r="L310" s="215" t="s">
        <v>2514</v>
      </c>
      <c r="AD310" s="217"/>
    </row>
    <row r="311" spans="1:30" s="215" customFormat="1" x14ac:dyDescent="0.25">
      <c r="A311" s="215" t="s">
        <v>138</v>
      </c>
      <c r="B311" s="215">
        <v>6437</v>
      </c>
      <c r="C311" s="215" t="s">
        <v>199</v>
      </c>
      <c r="D311" s="215">
        <v>504161834</v>
      </c>
      <c r="E311" s="215">
        <v>1060</v>
      </c>
      <c r="F311" s="215">
        <v>1274</v>
      </c>
      <c r="G311" s="215">
        <v>1004</v>
      </c>
      <c r="I311" s="215" t="s">
        <v>2104</v>
      </c>
      <c r="J311" s="215" t="s">
        <v>2105</v>
      </c>
      <c r="K311" s="215" t="s">
        <v>220</v>
      </c>
      <c r="L311" s="215" t="s">
        <v>2116</v>
      </c>
      <c r="AD311" s="217"/>
    </row>
    <row r="312" spans="1:30" s="215" customFormat="1" x14ac:dyDescent="0.25">
      <c r="A312" s="215" t="s">
        <v>138</v>
      </c>
      <c r="B312" s="215">
        <v>6437</v>
      </c>
      <c r="C312" s="215" t="s">
        <v>199</v>
      </c>
      <c r="D312" s="215">
        <v>504170256</v>
      </c>
      <c r="E312" s="215">
        <v>1060</v>
      </c>
      <c r="F312" s="215">
        <v>1274</v>
      </c>
      <c r="G312" s="215">
        <v>1004</v>
      </c>
      <c r="I312" s="215" t="s">
        <v>1968</v>
      </c>
      <c r="J312" s="215" t="s">
        <v>1969</v>
      </c>
      <c r="K312" s="215" t="s">
        <v>220</v>
      </c>
      <c r="L312" s="215" t="s">
        <v>1994</v>
      </c>
      <c r="AD312" s="217"/>
    </row>
    <row r="313" spans="1:30" s="215" customFormat="1" x14ac:dyDescent="0.25">
      <c r="A313" s="215" t="s">
        <v>138</v>
      </c>
      <c r="B313" s="215">
        <v>6437</v>
      </c>
      <c r="C313" s="215" t="s">
        <v>199</v>
      </c>
      <c r="D313" s="215">
        <v>504170257</v>
      </c>
      <c r="E313" s="215">
        <v>1060</v>
      </c>
      <c r="F313" s="215">
        <v>1274</v>
      </c>
      <c r="G313" s="215">
        <v>1004</v>
      </c>
      <c r="I313" s="215" t="s">
        <v>2106</v>
      </c>
      <c r="J313" s="215" t="s">
        <v>2107</v>
      </c>
      <c r="K313" s="215" t="s">
        <v>220</v>
      </c>
      <c r="L313" s="215" t="s">
        <v>2117</v>
      </c>
      <c r="AD313" s="217"/>
    </row>
    <row r="314" spans="1:30" s="215" customFormat="1" x14ac:dyDescent="0.25">
      <c r="A314" s="215" t="s">
        <v>138</v>
      </c>
      <c r="B314" s="215">
        <v>6451</v>
      </c>
      <c r="C314" s="215" t="s">
        <v>200</v>
      </c>
      <c r="D314" s="215">
        <v>1476109</v>
      </c>
      <c r="E314" s="215">
        <v>1030</v>
      </c>
      <c r="F314" s="215">
        <v>1110</v>
      </c>
      <c r="G314" s="215">
        <v>1004</v>
      </c>
      <c r="I314" s="215" t="s">
        <v>724</v>
      </c>
      <c r="J314" s="215" t="s">
        <v>725</v>
      </c>
      <c r="K314" s="215" t="s">
        <v>1102</v>
      </c>
      <c r="L314" s="215" t="s">
        <v>2515</v>
      </c>
      <c r="AD314" s="217"/>
    </row>
    <row r="315" spans="1:30" s="215" customFormat="1" x14ac:dyDescent="0.25">
      <c r="A315" s="215" t="s">
        <v>138</v>
      </c>
      <c r="B315" s="215">
        <v>6451</v>
      </c>
      <c r="C315" s="215" t="s">
        <v>200</v>
      </c>
      <c r="D315" s="215">
        <v>1476110</v>
      </c>
      <c r="E315" s="215">
        <v>1020</v>
      </c>
      <c r="F315" s="215">
        <v>1110</v>
      </c>
      <c r="G315" s="215">
        <v>1004</v>
      </c>
      <c r="I315" s="215" t="s">
        <v>726</v>
      </c>
      <c r="J315" s="215" t="s">
        <v>727</v>
      </c>
      <c r="K315" s="215" t="s">
        <v>1102</v>
      </c>
      <c r="L315" s="215" t="s">
        <v>2515</v>
      </c>
      <c r="AD315" s="217"/>
    </row>
    <row r="316" spans="1:30" s="215" customFormat="1" x14ac:dyDescent="0.25">
      <c r="A316" s="215" t="s">
        <v>138</v>
      </c>
      <c r="B316" s="215">
        <v>6451</v>
      </c>
      <c r="C316" s="215" t="s">
        <v>200</v>
      </c>
      <c r="D316" s="215">
        <v>1476182</v>
      </c>
      <c r="E316" s="215">
        <v>1030</v>
      </c>
      <c r="F316" s="215">
        <v>1121</v>
      </c>
      <c r="G316" s="215">
        <v>1004</v>
      </c>
      <c r="I316" s="215" t="s">
        <v>323</v>
      </c>
      <c r="J316" s="215" t="s">
        <v>728</v>
      </c>
      <c r="K316" s="215" t="s">
        <v>1102</v>
      </c>
      <c r="L316" s="215" t="s">
        <v>2516</v>
      </c>
      <c r="AD316" s="217"/>
    </row>
    <row r="317" spans="1:30" s="215" customFormat="1" x14ac:dyDescent="0.25">
      <c r="A317" s="215" t="s">
        <v>138</v>
      </c>
      <c r="B317" s="215">
        <v>6451</v>
      </c>
      <c r="C317" s="215" t="s">
        <v>200</v>
      </c>
      <c r="D317" s="215">
        <v>1476250</v>
      </c>
      <c r="E317" s="215">
        <v>1060</v>
      </c>
      <c r="G317" s="215">
        <v>1004</v>
      </c>
      <c r="I317" s="215" t="s">
        <v>324</v>
      </c>
      <c r="J317" s="215" t="s">
        <v>729</v>
      </c>
      <c r="K317" s="215" t="s">
        <v>1102</v>
      </c>
      <c r="L317" s="215" t="s">
        <v>2517</v>
      </c>
      <c r="AD317" s="217"/>
    </row>
    <row r="318" spans="1:30" s="215" customFormat="1" x14ac:dyDescent="0.25">
      <c r="A318" s="215" t="s">
        <v>138</v>
      </c>
      <c r="B318" s="215">
        <v>6451</v>
      </c>
      <c r="C318" s="215" t="s">
        <v>200</v>
      </c>
      <c r="D318" s="215">
        <v>190182118</v>
      </c>
      <c r="E318" s="215">
        <v>1060</v>
      </c>
      <c r="F318" s="215">
        <v>1274</v>
      </c>
      <c r="G318" s="215">
        <v>1004</v>
      </c>
      <c r="I318" s="215" t="s">
        <v>325</v>
      </c>
      <c r="J318" s="215" t="s">
        <v>730</v>
      </c>
      <c r="K318" s="215" t="s">
        <v>220</v>
      </c>
      <c r="L318" s="215" t="s">
        <v>608</v>
      </c>
      <c r="AD318" s="217"/>
    </row>
    <row r="319" spans="1:30" s="215" customFormat="1" x14ac:dyDescent="0.25">
      <c r="A319" s="215" t="s">
        <v>138</v>
      </c>
      <c r="B319" s="215">
        <v>6451</v>
      </c>
      <c r="C319" s="215" t="s">
        <v>200</v>
      </c>
      <c r="D319" s="215">
        <v>190185346</v>
      </c>
      <c r="E319" s="215">
        <v>1060</v>
      </c>
      <c r="F319" s="215">
        <v>1251</v>
      </c>
      <c r="G319" s="215">
        <v>1004</v>
      </c>
      <c r="I319" s="215" t="s">
        <v>326</v>
      </c>
      <c r="J319" s="215" t="s">
        <v>731</v>
      </c>
      <c r="K319" s="215" t="s">
        <v>220</v>
      </c>
      <c r="L319" s="215" t="s">
        <v>609</v>
      </c>
      <c r="AD319" s="217"/>
    </row>
    <row r="320" spans="1:30" s="215" customFormat="1" x14ac:dyDescent="0.25">
      <c r="A320" s="215" t="s">
        <v>138</v>
      </c>
      <c r="B320" s="215">
        <v>6451</v>
      </c>
      <c r="C320" s="215" t="s">
        <v>200</v>
      </c>
      <c r="D320" s="215">
        <v>190185353</v>
      </c>
      <c r="E320" s="215">
        <v>1060</v>
      </c>
      <c r="F320" s="215">
        <v>1251</v>
      </c>
      <c r="G320" s="215">
        <v>1004</v>
      </c>
      <c r="I320" s="215" t="s">
        <v>327</v>
      </c>
      <c r="J320" s="215" t="s">
        <v>732</v>
      </c>
      <c r="K320" s="215" t="s">
        <v>220</v>
      </c>
      <c r="L320" s="215" t="s">
        <v>610</v>
      </c>
      <c r="AD320" s="217"/>
    </row>
    <row r="321" spans="1:30" s="215" customFormat="1" x14ac:dyDescent="0.25">
      <c r="A321" s="215" t="s">
        <v>138</v>
      </c>
      <c r="B321" s="215">
        <v>6451</v>
      </c>
      <c r="C321" s="215" t="s">
        <v>200</v>
      </c>
      <c r="D321" s="215">
        <v>190206576</v>
      </c>
      <c r="E321" s="215">
        <v>1060</v>
      </c>
      <c r="F321" s="215">
        <v>1230</v>
      </c>
      <c r="G321" s="215">
        <v>1004</v>
      </c>
      <c r="I321" s="215" t="s">
        <v>328</v>
      </c>
      <c r="J321" s="215" t="s">
        <v>733</v>
      </c>
      <c r="K321" s="215" t="s">
        <v>1102</v>
      </c>
      <c r="L321" s="215" t="s">
        <v>2518</v>
      </c>
      <c r="AD321" s="217"/>
    </row>
    <row r="322" spans="1:30" s="215" customFormat="1" x14ac:dyDescent="0.25">
      <c r="A322" s="215" t="s">
        <v>138</v>
      </c>
      <c r="B322" s="215">
        <v>6451</v>
      </c>
      <c r="C322" s="215" t="s">
        <v>200</v>
      </c>
      <c r="D322" s="215">
        <v>190464908</v>
      </c>
      <c r="E322" s="215">
        <v>1060</v>
      </c>
      <c r="F322" s="215">
        <v>1252</v>
      </c>
      <c r="G322" s="215">
        <v>1004</v>
      </c>
      <c r="I322" s="215" t="s">
        <v>329</v>
      </c>
      <c r="J322" s="215" t="s">
        <v>734</v>
      </c>
      <c r="K322" s="215" t="s">
        <v>1102</v>
      </c>
      <c r="L322" s="215" t="s">
        <v>2519</v>
      </c>
      <c r="AD322" s="217"/>
    </row>
    <row r="323" spans="1:30" s="215" customFormat="1" x14ac:dyDescent="0.25">
      <c r="A323" s="215" t="s">
        <v>138</v>
      </c>
      <c r="B323" s="215">
        <v>6451</v>
      </c>
      <c r="C323" s="215" t="s">
        <v>200</v>
      </c>
      <c r="D323" s="215">
        <v>191736518</v>
      </c>
      <c r="E323" s="215">
        <v>1060</v>
      </c>
      <c r="F323" s="215">
        <v>1274</v>
      </c>
      <c r="G323" s="215">
        <v>1004</v>
      </c>
      <c r="I323" s="215" t="s">
        <v>330</v>
      </c>
      <c r="J323" s="215" t="s">
        <v>735</v>
      </c>
      <c r="K323" s="215" t="s">
        <v>1102</v>
      </c>
      <c r="L323" s="215" t="s">
        <v>2520</v>
      </c>
      <c r="AD323" s="217"/>
    </row>
    <row r="324" spans="1:30" s="215" customFormat="1" x14ac:dyDescent="0.25">
      <c r="A324" s="215" t="s">
        <v>138</v>
      </c>
      <c r="B324" s="215">
        <v>6451</v>
      </c>
      <c r="C324" s="215" t="s">
        <v>200</v>
      </c>
      <c r="D324" s="215">
        <v>192005420</v>
      </c>
      <c r="E324" s="215">
        <v>1020</v>
      </c>
      <c r="F324" s="215">
        <v>1122</v>
      </c>
      <c r="G324" s="215">
        <v>1004</v>
      </c>
      <c r="I324" s="215" t="s">
        <v>1485</v>
      </c>
      <c r="J324" s="215" t="s">
        <v>1486</v>
      </c>
      <c r="K324" s="215" t="s">
        <v>1102</v>
      </c>
      <c r="L324" s="215" t="s">
        <v>2521</v>
      </c>
      <c r="AD324" s="217"/>
    </row>
    <row r="325" spans="1:30" s="215" customFormat="1" x14ac:dyDescent="0.25">
      <c r="A325" s="215" t="s">
        <v>138</v>
      </c>
      <c r="B325" s="215">
        <v>6451</v>
      </c>
      <c r="C325" s="215" t="s">
        <v>200</v>
      </c>
      <c r="D325" s="215">
        <v>502353517</v>
      </c>
      <c r="E325" s="215">
        <v>1060</v>
      </c>
      <c r="F325" s="215">
        <v>1271</v>
      </c>
      <c r="G325" s="215">
        <v>1004</v>
      </c>
      <c r="I325" s="215" t="s">
        <v>2073</v>
      </c>
      <c r="J325" s="215" t="s">
        <v>2074</v>
      </c>
      <c r="K325" s="215" t="s">
        <v>220</v>
      </c>
      <c r="L325" s="215" t="s">
        <v>2087</v>
      </c>
      <c r="AD325" s="217"/>
    </row>
    <row r="326" spans="1:30" s="215" customFormat="1" x14ac:dyDescent="0.25">
      <c r="A326" s="215" t="s">
        <v>138</v>
      </c>
      <c r="B326" s="215">
        <v>6451</v>
      </c>
      <c r="C326" s="215" t="s">
        <v>200</v>
      </c>
      <c r="D326" s="215">
        <v>502353519</v>
      </c>
      <c r="E326" s="215">
        <v>1060</v>
      </c>
      <c r="F326" s="215">
        <v>1271</v>
      </c>
      <c r="G326" s="215">
        <v>1004</v>
      </c>
      <c r="I326" s="215" t="s">
        <v>2075</v>
      </c>
      <c r="J326" s="215" t="s">
        <v>2076</v>
      </c>
      <c r="K326" s="215" t="s">
        <v>221</v>
      </c>
      <c r="L326" s="215" t="s">
        <v>2448</v>
      </c>
      <c r="AD326" s="217"/>
    </row>
    <row r="327" spans="1:30" s="215" customFormat="1" x14ac:dyDescent="0.25">
      <c r="A327" s="215" t="s">
        <v>138</v>
      </c>
      <c r="B327" s="215">
        <v>6451</v>
      </c>
      <c r="C327" s="215" t="s">
        <v>200</v>
      </c>
      <c r="D327" s="215">
        <v>502353520</v>
      </c>
      <c r="E327" s="215">
        <v>1060</v>
      </c>
      <c r="F327" s="215">
        <v>1271</v>
      </c>
      <c r="G327" s="215">
        <v>1004</v>
      </c>
      <c r="I327" s="215" t="s">
        <v>2077</v>
      </c>
      <c r="J327" s="215" t="s">
        <v>2078</v>
      </c>
      <c r="K327" s="215" t="s">
        <v>221</v>
      </c>
      <c r="L327" s="215" t="s">
        <v>2448</v>
      </c>
      <c r="AD327" s="217"/>
    </row>
    <row r="328" spans="1:30" s="215" customFormat="1" x14ac:dyDescent="0.25">
      <c r="A328" s="215" t="s">
        <v>138</v>
      </c>
      <c r="B328" s="215">
        <v>6451</v>
      </c>
      <c r="C328" s="215" t="s">
        <v>200</v>
      </c>
      <c r="D328" s="215">
        <v>502353553</v>
      </c>
      <c r="E328" s="215">
        <v>1060</v>
      </c>
      <c r="F328" s="215">
        <v>1242</v>
      </c>
      <c r="G328" s="215">
        <v>1004</v>
      </c>
      <c r="I328" s="215" t="s">
        <v>2183</v>
      </c>
      <c r="J328" s="215" t="s">
        <v>2184</v>
      </c>
      <c r="K328" s="215" t="s">
        <v>220</v>
      </c>
      <c r="L328" s="215" t="s">
        <v>2211</v>
      </c>
      <c r="AD328" s="217"/>
    </row>
    <row r="329" spans="1:30" s="215" customFormat="1" x14ac:dyDescent="0.25">
      <c r="A329" s="215" t="s">
        <v>138</v>
      </c>
      <c r="B329" s="215">
        <v>6451</v>
      </c>
      <c r="C329" s="215" t="s">
        <v>200</v>
      </c>
      <c r="D329" s="215">
        <v>502353695</v>
      </c>
      <c r="E329" s="215">
        <v>1060</v>
      </c>
      <c r="F329" s="215">
        <v>1220</v>
      </c>
      <c r="G329" s="215">
        <v>1004</v>
      </c>
      <c r="I329" s="215" t="s">
        <v>1496</v>
      </c>
      <c r="J329" s="215" t="s">
        <v>1497</v>
      </c>
      <c r="K329" s="215" t="s">
        <v>220</v>
      </c>
      <c r="L329" s="215" t="s">
        <v>1498</v>
      </c>
      <c r="AD329" s="217"/>
    </row>
    <row r="330" spans="1:30" s="215" customFormat="1" x14ac:dyDescent="0.25">
      <c r="A330" s="215" t="s">
        <v>138</v>
      </c>
      <c r="B330" s="215">
        <v>6451</v>
      </c>
      <c r="C330" s="215" t="s">
        <v>200</v>
      </c>
      <c r="D330" s="215">
        <v>502353747</v>
      </c>
      <c r="E330" s="215">
        <v>1060</v>
      </c>
      <c r="F330" s="215">
        <v>1274</v>
      </c>
      <c r="G330" s="215">
        <v>1004</v>
      </c>
      <c r="I330" s="215" t="s">
        <v>1499</v>
      </c>
      <c r="J330" s="215" t="s">
        <v>1500</v>
      </c>
      <c r="K330" s="215" t="s">
        <v>220</v>
      </c>
      <c r="L330" s="215" t="s">
        <v>1531</v>
      </c>
      <c r="AD330" s="217"/>
    </row>
    <row r="331" spans="1:30" s="215" customFormat="1" x14ac:dyDescent="0.25">
      <c r="A331" s="215" t="s">
        <v>138</v>
      </c>
      <c r="B331" s="215">
        <v>6452</v>
      </c>
      <c r="C331" s="215" t="s">
        <v>201</v>
      </c>
      <c r="D331" s="215">
        <v>191798694</v>
      </c>
      <c r="E331" s="215">
        <v>1020</v>
      </c>
      <c r="F331" s="215">
        <v>1122</v>
      </c>
      <c r="G331" s="215">
        <v>1004</v>
      </c>
      <c r="I331" s="215" t="s">
        <v>2180</v>
      </c>
      <c r="J331" s="215" t="s">
        <v>2181</v>
      </c>
      <c r="K331" s="215" t="s">
        <v>220</v>
      </c>
      <c r="L331" s="215" t="s">
        <v>2182</v>
      </c>
      <c r="AD331" s="217"/>
    </row>
    <row r="332" spans="1:30" s="215" customFormat="1" x14ac:dyDescent="0.25">
      <c r="A332" s="215" t="s">
        <v>138</v>
      </c>
      <c r="B332" s="215">
        <v>6452</v>
      </c>
      <c r="C332" s="215" t="s">
        <v>201</v>
      </c>
      <c r="D332" s="215">
        <v>191798695</v>
      </c>
      <c r="E332" s="215">
        <v>1020</v>
      </c>
      <c r="F332" s="215">
        <v>1122</v>
      </c>
      <c r="G332" s="215">
        <v>1004</v>
      </c>
      <c r="I332" s="215" t="s">
        <v>2306</v>
      </c>
      <c r="J332" s="215" t="s">
        <v>2307</v>
      </c>
      <c r="K332" s="215" t="s">
        <v>220</v>
      </c>
      <c r="L332" s="215" t="s">
        <v>2317</v>
      </c>
      <c r="AD332" s="217"/>
    </row>
    <row r="333" spans="1:30" s="215" customFormat="1" x14ac:dyDescent="0.25">
      <c r="A333" s="215" t="s">
        <v>138</v>
      </c>
      <c r="B333" s="215">
        <v>6452</v>
      </c>
      <c r="C333" s="215" t="s">
        <v>201</v>
      </c>
      <c r="D333" s="215">
        <v>191961413</v>
      </c>
      <c r="E333" s="215">
        <v>1020</v>
      </c>
      <c r="F333" s="215">
        <v>1122</v>
      </c>
      <c r="G333" s="215">
        <v>1003</v>
      </c>
      <c r="I333" s="215" t="s">
        <v>2004</v>
      </c>
      <c r="J333" s="215" t="s">
        <v>2005</v>
      </c>
      <c r="K333" s="215" t="s">
        <v>220</v>
      </c>
      <c r="L333" s="215" t="s">
        <v>2012</v>
      </c>
      <c r="AD333" s="217"/>
    </row>
    <row r="334" spans="1:30" s="215" customFormat="1" x14ac:dyDescent="0.25">
      <c r="A334" s="215" t="s">
        <v>138</v>
      </c>
      <c r="B334" s="215">
        <v>6452</v>
      </c>
      <c r="C334" s="215" t="s">
        <v>201</v>
      </c>
      <c r="D334" s="215">
        <v>192005313</v>
      </c>
      <c r="E334" s="215">
        <v>1020</v>
      </c>
      <c r="F334" s="215">
        <v>1121</v>
      </c>
      <c r="G334" s="215">
        <v>1003</v>
      </c>
      <c r="I334" s="215" t="s">
        <v>1723</v>
      </c>
      <c r="J334" s="215" t="s">
        <v>1724</v>
      </c>
      <c r="K334" s="215" t="s">
        <v>220</v>
      </c>
      <c r="L334" s="215" t="s">
        <v>1787</v>
      </c>
      <c r="AD334" s="217"/>
    </row>
    <row r="335" spans="1:30" s="215" customFormat="1" x14ac:dyDescent="0.25">
      <c r="A335" s="215" t="s">
        <v>138</v>
      </c>
      <c r="B335" s="215">
        <v>6452</v>
      </c>
      <c r="C335" s="215" t="s">
        <v>201</v>
      </c>
      <c r="D335" s="215">
        <v>192005334</v>
      </c>
      <c r="E335" s="215">
        <v>1020</v>
      </c>
      <c r="F335" s="215">
        <v>1121</v>
      </c>
      <c r="G335" s="215">
        <v>1003</v>
      </c>
      <c r="I335" s="215" t="s">
        <v>1725</v>
      </c>
      <c r="J335" s="215" t="s">
        <v>1726</v>
      </c>
      <c r="K335" s="215" t="s">
        <v>220</v>
      </c>
      <c r="L335" s="215" t="s">
        <v>1788</v>
      </c>
      <c r="AD335" s="217"/>
    </row>
    <row r="336" spans="1:30" s="215" customFormat="1" x14ac:dyDescent="0.25">
      <c r="A336" s="215" t="s">
        <v>138</v>
      </c>
      <c r="B336" s="215">
        <v>6452</v>
      </c>
      <c r="C336" s="215" t="s">
        <v>201</v>
      </c>
      <c r="D336" s="215">
        <v>192005345</v>
      </c>
      <c r="E336" s="215">
        <v>1020</v>
      </c>
      <c r="F336" s="215">
        <v>1121</v>
      </c>
      <c r="G336" s="215">
        <v>1003</v>
      </c>
      <c r="I336" s="215" t="s">
        <v>1727</v>
      </c>
      <c r="J336" s="215" t="s">
        <v>1728</v>
      </c>
      <c r="K336" s="215" t="s">
        <v>220</v>
      </c>
      <c r="L336" s="215" t="s">
        <v>1789</v>
      </c>
      <c r="AD336" s="217"/>
    </row>
    <row r="337" spans="1:30" s="215" customFormat="1" x14ac:dyDescent="0.25">
      <c r="A337" s="215" t="s">
        <v>138</v>
      </c>
      <c r="B337" s="215">
        <v>6452</v>
      </c>
      <c r="C337" s="215" t="s">
        <v>201</v>
      </c>
      <c r="D337" s="215">
        <v>192014216</v>
      </c>
      <c r="E337" s="215">
        <v>1020</v>
      </c>
      <c r="F337" s="215">
        <v>1110</v>
      </c>
      <c r="G337" s="215">
        <v>1003</v>
      </c>
      <c r="I337" s="215" t="s">
        <v>1729</v>
      </c>
      <c r="J337" s="215" t="s">
        <v>1730</v>
      </c>
      <c r="K337" s="215" t="s">
        <v>220</v>
      </c>
      <c r="L337" s="215" t="s">
        <v>1790</v>
      </c>
      <c r="AD337" s="217"/>
    </row>
    <row r="338" spans="1:30" s="215" customFormat="1" x14ac:dyDescent="0.25">
      <c r="A338" s="215" t="s">
        <v>138</v>
      </c>
      <c r="B338" s="215">
        <v>6452</v>
      </c>
      <c r="C338" s="215" t="s">
        <v>201</v>
      </c>
      <c r="D338" s="215">
        <v>192020139</v>
      </c>
      <c r="E338" s="215">
        <v>1020</v>
      </c>
      <c r="F338" s="215">
        <v>1122</v>
      </c>
      <c r="G338" s="215">
        <v>1003</v>
      </c>
      <c r="I338" s="215" t="s">
        <v>2006</v>
      </c>
      <c r="J338" s="215" t="s">
        <v>2007</v>
      </c>
      <c r="K338" s="215" t="s">
        <v>220</v>
      </c>
      <c r="L338" s="215" t="s">
        <v>2013</v>
      </c>
      <c r="AD338" s="217"/>
    </row>
    <row r="339" spans="1:30" s="215" customFormat="1" x14ac:dyDescent="0.25">
      <c r="A339" s="215" t="s">
        <v>138</v>
      </c>
      <c r="B339" s="215">
        <v>6452</v>
      </c>
      <c r="C339" s="215" t="s">
        <v>201</v>
      </c>
      <c r="D339" s="215">
        <v>192028261</v>
      </c>
      <c r="E339" s="215">
        <v>1020</v>
      </c>
      <c r="F339" s="215">
        <v>1122</v>
      </c>
      <c r="G339" s="215">
        <v>1003</v>
      </c>
      <c r="I339" s="215" t="s">
        <v>2145</v>
      </c>
      <c r="J339" s="215" t="s">
        <v>2146</v>
      </c>
      <c r="K339" s="215" t="s">
        <v>220</v>
      </c>
      <c r="L339" s="215" t="s">
        <v>2148</v>
      </c>
      <c r="AD339" s="217"/>
    </row>
    <row r="340" spans="1:30" s="215" customFormat="1" x14ac:dyDescent="0.25">
      <c r="A340" s="215" t="s">
        <v>138</v>
      </c>
      <c r="B340" s="215">
        <v>6452</v>
      </c>
      <c r="C340" s="215" t="s">
        <v>201</v>
      </c>
      <c r="D340" s="215">
        <v>502353394</v>
      </c>
      <c r="E340" s="215">
        <v>1060</v>
      </c>
      <c r="F340" s="215">
        <v>1271</v>
      </c>
      <c r="G340" s="215">
        <v>1004</v>
      </c>
      <c r="I340" s="215" t="s">
        <v>2933</v>
      </c>
      <c r="J340" s="215" t="s">
        <v>2934</v>
      </c>
      <c r="K340" s="215" t="s">
        <v>220</v>
      </c>
      <c r="L340" s="215" t="s">
        <v>2985</v>
      </c>
      <c r="AD340" s="217"/>
    </row>
    <row r="341" spans="1:30" s="215" customFormat="1" x14ac:dyDescent="0.25">
      <c r="A341" s="215" t="s">
        <v>138</v>
      </c>
      <c r="B341" s="215">
        <v>6453</v>
      </c>
      <c r="C341" s="215" t="s">
        <v>202</v>
      </c>
      <c r="D341" s="215">
        <v>502352869</v>
      </c>
      <c r="E341" s="215">
        <v>1080</v>
      </c>
      <c r="F341" s="215">
        <v>1242</v>
      </c>
      <c r="G341" s="215">
        <v>1004</v>
      </c>
      <c r="I341" s="215" t="s">
        <v>2386</v>
      </c>
      <c r="J341" s="215" t="s">
        <v>2387</v>
      </c>
      <c r="K341" s="215" t="s">
        <v>1102</v>
      </c>
      <c r="L341" s="215" t="s">
        <v>2522</v>
      </c>
      <c r="AD341" s="217"/>
    </row>
    <row r="342" spans="1:30" s="215" customFormat="1" x14ac:dyDescent="0.25">
      <c r="A342" s="215" t="s">
        <v>138</v>
      </c>
      <c r="B342" s="215">
        <v>6454</v>
      </c>
      <c r="C342" s="215" t="s">
        <v>203</v>
      </c>
      <c r="D342" s="215">
        <v>1476731</v>
      </c>
      <c r="E342" s="215">
        <v>1040</v>
      </c>
      <c r="G342" s="215">
        <v>1004</v>
      </c>
      <c r="I342" s="215" t="s">
        <v>331</v>
      </c>
      <c r="J342" s="215" t="s">
        <v>736</v>
      </c>
      <c r="K342" s="215" t="s">
        <v>1102</v>
      </c>
      <c r="L342" s="215" t="s">
        <v>2523</v>
      </c>
      <c r="AD342" s="217"/>
    </row>
    <row r="343" spans="1:30" s="215" customFormat="1" x14ac:dyDescent="0.25">
      <c r="A343" s="215" t="s">
        <v>138</v>
      </c>
      <c r="B343" s="215">
        <v>6454</v>
      </c>
      <c r="C343" s="215" t="s">
        <v>203</v>
      </c>
      <c r="D343" s="215">
        <v>1476772</v>
      </c>
      <c r="E343" s="215">
        <v>1020</v>
      </c>
      <c r="F343" s="215">
        <v>1121</v>
      </c>
      <c r="G343" s="215">
        <v>1004</v>
      </c>
      <c r="I343" s="215" t="s">
        <v>332</v>
      </c>
      <c r="J343" s="215" t="s">
        <v>737</v>
      </c>
      <c r="K343" s="215" t="s">
        <v>1102</v>
      </c>
      <c r="L343" s="215" t="s">
        <v>2524</v>
      </c>
      <c r="AD343" s="217"/>
    </row>
    <row r="344" spans="1:30" s="215" customFormat="1" x14ac:dyDescent="0.25">
      <c r="A344" s="215" t="s">
        <v>138</v>
      </c>
      <c r="B344" s="215">
        <v>6454</v>
      </c>
      <c r="C344" s="215" t="s">
        <v>203</v>
      </c>
      <c r="D344" s="215">
        <v>1476842</v>
      </c>
      <c r="E344" s="215">
        <v>1020</v>
      </c>
      <c r="F344" s="215">
        <v>1110</v>
      </c>
      <c r="G344" s="215">
        <v>1004</v>
      </c>
      <c r="I344" s="215" t="s">
        <v>333</v>
      </c>
      <c r="J344" s="215" t="s">
        <v>738</v>
      </c>
      <c r="K344" s="215" t="s">
        <v>1102</v>
      </c>
      <c r="L344" s="215" t="s">
        <v>2525</v>
      </c>
      <c r="AD344" s="217"/>
    </row>
    <row r="345" spans="1:30" s="215" customFormat="1" x14ac:dyDescent="0.25">
      <c r="A345" s="215" t="s">
        <v>138</v>
      </c>
      <c r="B345" s="215">
        <v>6454</v>
      </c>
      <c r="C345" s="215" t="s">
        <v>203</v>
      </c>
      <c r="D345" s="215">
        <v>1476846</v>
      </c>
      <c r="E345" s="215">
        <v>1030</v>
      </c>
      <c r="F345" s="215">
        <v>1122</v>
      </c>
      <c r="G345" s="215">
        <v>1004</v>
      </c>
      <c r="I345" s="215" t="s">
        <v>334</v>
      </c>
      <c r="J345" s="215" t="s">
        <v>739</v>
      </c>
      <c r="K345" s="215" t="s">
        <v>1102</v>
      </c>
      <c r="L345" s="215" t="s">
        <v>2526</v>
      </c>
      <c r="AD345" s="217"/>
    </row>
    <row r="346" spans="1:30" s="215" customFormat="1" x14ac:dyDescent="0.25">
      <c r="A346" s="215" t="s">
        <v>138</v>
      </c>
      <c r="B346" s="215">
        <v>6454</v>
      </c>
      <c r="C346" s="215" t="s">
        <v>203</v>
      </c>
      <c r="D346" s="215">
        <v>1476936</v>
      </c>
      <c r="E346" s="215">
        <v>1040</v>
      </c>
      <c r="G346" s="215">
        <v>1004</v>
      </c>
      <c r="I346" s="215" t="s">
        <v>335</v>
      </c>
      <c r="J346" s="215" t="s">
        <v>740</v>
      </c>
      <c r="K346" s="215" t="s">
        <v>220</v>
      </c>
      <c r="L346" s="215" t="s">
        <v>611</v>
      </c>
      <c r="AD346" s="217"/>
    </row>
    <row r="347" spans="1:30" s="215" customFormat="1" x14ac:dyDescent="0.25">
      <c r="A347" s="215" t="s">
        <v>138</v>
      </c>
      <c r="B347" s="215">
        <v>6454</v>
      </c>
      <c r="C347" s="215" t="s">
        <v>203</v>
      </c>
      <c r="D347" s="215">
        <v>1476970</v>
      </c>
      <c r="E347" s="215">
        <v>1020</v>
      </c>
      <c r="F347" s="215">
        <v>1110</v>
      </c>
      <c r="G347" s="215">
        <v>1004</v>
      </c>
      <c r="I347" s="215" t="s">
        <v>336</v>
      </c>
      <c r="J347" s="215" t="s">
        <v>741</v>
      </c>
      <c r="K347" s="215" t="s">
        <v>1102</v>
      </c>
      <c r="L347" s="215" t="s">
        <v>2527</v>
      </c>
      <c r="AD347" s="217"/>
    </row>
    <row r="348" spans="1:30" s="215" customFormat="1" x14ac:dyDescent="0.25">
      <c r="A348" s="215" t="s">
        <v>138</v>
      </c>
      <c r="B348" s="215">
        <v>6454</v>
      </c>
      <c r="C348" s="215" t="s">
        <v>203</v>
      </c>
      <c r="D348" s="215">
        <v>1476975</v>
      </c>
      <c r="E348" s="215">
        <v>1030</v>
      </c>
      <c r="F348" s="215">
        <v>1122</v>
      </c>
      <c r="G348" s="215">
        <v>1004</v>
      </c>
      <c r="I348" s="215" t="s">
        <v>337</v>
      </c>
      <c r="J348" s="215" t="s">
        <v>742</v>
      </c>
      <c r="K348" s="215" t="s">
        <v>1102</v>
      </c>
      <c r="L348" s="215" t="s">
        <v>2528</v>
      </c>
      <c r="AD348" s="217"/>
    </row>
    <row r="349" spans="1:30" s="215" customFormat="1" x14ac:dyDescent="0.25">
      <c r="A349" s="215" t="s">
        <v>138</v>
      </c>
      <c r="B349" s="215">
        <v>6454</v>
      </c>
      <c r="C349" s="215" t="s">
        <v>203</v>
      </c>
      <c r="D349" s="215">
        <v>1477017</v>
      </c>
      <c r="E349" s="215">
        <v>1040</v>
      </c>
      <c r="G349" s="215">
        <v>1004</v>
      </c>
      <c r="I349" s="215" t="s">
        <v>338</v>
      </c>
      <c r="J349" s="215" t="s">
        <v>743</v>
      </c>
      <c r="K349" s="215" t="s">
        <v>1102</v>
      </c>
      <c r="L349" s="215" t="s">
        <v>2529</v>
      </c>
      <c r="AD349" s="217"/>
    </row>
    <row r="350" spans="1:30" s="215" customFormat="1" x14ac:dyDescent="0.25">
      <c r="A350" s="215" t="s">
        <v>138</v>
      </c>
      <c r="B350" s="215">
        <v>6454</v>
      </c>
      <c r="C350" s="215" t="s">
        <v>203</v>
      </c>
      <c r="D350" s="215">
        <v>1477018</v>
      </c>
      <c r="E350" s="215">
        <v>1020</v>
      </c>
      <c r="F350" s="215">
        <v>1110</v>
      </c>
      <c r="G350" s="215">
        <v>1004</v>
      </c>
      <c r="I350" s="215" t="s">
        <v>339</v>
      </c>
      <c r="J350" s="215" t="s">
        <v>744</v>
      </c>
      <c r="K350" s="215" t="s">
        <v>1102</v>
      </c>
      <c r="L350" s="215" t="s">
        <v>2530</v>
      </c>
      <c r="AD350" s="217"/>
    </row>
    <row r="351" spans="1:30" s="215" customFormat="1" x14ac:dyDescent="0.25">
      <c r="A351" s="215" t="s">
        <v>138</v>
      </c>
      <c r="B351" s="215">
        <v>6454</v>
      </c>
      <c r="C351" s="215" t="s">
        <v>203</v>
      </c>
      <c r="D351" s="215">
        <v>1477019</v>
      </c>
      <c r="E351" s="215">
        <v>1020</v>
      </c>
      <c r="F351" s="215">
        <v>1110</v>
      </c>
      <c r="G351" s="215">
        <v>1004</v>
      </c>
      <c r="I351" s="215" t="s">
        <v>339</v>
      </c>
      <c r="J351" s="215" t="s">
        <v>744</v>
      </c>
      <c r="K351" s="215" t="s">
        <v>1102</v>
      </c>
      <c r="L351" s="215" t="s">
        <v>2530</v>
      </c>
      <c r="AD351" s="217"/>
    </row>
    <row r="352" spans="1:30" s="215" customFormat="1" x14ac:dyDescent="0.25">
      <c r="A352" s="215" t="s">
        <v>138</v>
      </c>
      <c r="B352" s="215">
        <v>6454</v>
      </c>
      <c r="C352" s="215" t="s">
        <v>203</v>
      </c>
      <c r="D352" s="215">
        <v>1477020</v>
      </c>
      <c r="E352" s="215">
        <v>1020</v>
      </c>
      <c r="F352" s="215">
        <v>1110</v>
      </c>
      <c r="G352" s="215">
        <v>1004</v>
      </c>
      <c r="I352" s="215" t="s">
        <v>339</v>
      </c>
      <c r="J352" s="215" t="s">
        <v>744</v>
      </c>
      <c r="K352" s="215" t="s">
        <v>1102</v>
      </c>
      <c r="L352" s="215" t="s">
        <v>2530</v>
      </c>
      <c r="AD352" s="217"/>
    </row>
    <row r="353" spans="1:30" s="215" customFormat="1" x14ac:dyDescent="0.25">
      <c r="A353" s="215" t="s">
        <v>138</v>
      </c>
      <c r="B353" s="215">
        <v>6454</v>
      </c>
      <c r="C353" s="215" t="s">
        <v>203</v>
      </c>
      <c r="D353" s="215">
        <v>1477021</v>
      </c>
      <c r="E353" s="215">
        <v>1020</v>
      </c>
      <c r="F353" s="215">
        <v>1110</v>
      </c>
      <c r="G353" s="215">
        <v>1004</v>
      </c>
      <c r="I353" s="215" t="s">
        <v>339</v>
      </c>
      <c r="J353" s="215" t="s">
        <v>744</v>
      </c>
      <c r="K353" s="215" t="s">
        <v>1102</v>
      </c>
      <c r="L353" s="215" t="s">
        <v>2530</v>
      </c>
      <c r="AD353" s="217"/>
    </row>
    <row r="354" spans="1:30" s="215" customFormat="1" x14ac:dyDescent="0.25">
      <c r="A354" s="215" t="s">
        <v>138</v>
      </c>
      <c r="B354" s="215">
        <v>6454</v>
      </c>
      <c r="C354" s="215" t="s">
        <v>203</v>
      </c>
      <c r="D354" s="215">
        <v>1477022</v>
      </c>
      <c r="E354" s="215">
        <v>1020</v>
      </c>
      <c r="F354" s="215">
        <v>1110</v>
      </c>
      <c r="G354" s="215">
        <v>1004</v>
      </c>
      <c r="I354" s="215" t="s">
        <v>336</v>
      </c>
      <c r="J354" s="215" t="s">
        <v>741</v>
      </c>
      <c r="K354" s="215" t="s">
        <v>1102</v>
      </c>
      <c r="L354" s="215" t="s">
        <v>2527</v>
      </c>
      <c r="AD354" s="217"/>
    </row>
    <row r="355" spans="1:30" s="215" customFormat="1" x14ac:dyDescent="0.25">
      <c r="A355" s="215" t="s">
        <v>138</v>
      </c>
      <c r="B355" s="215">
        <v>6454</v>
      </c>
      <c r="C355" s="215" t="s">
        <v>203</v>
      </c>
      <c r="D355" s="215">
        <v>1477023</v>
      </c>
      <c r="E355" s="215">
        <v>1020</v>
      </c>
      <c r="F355" s="215">
        <v>1110</v>
      </c>
      <c r="G355" s="215">
        <v>1004</v>
      </c>
      <c r="I355" s="215" t="s">
        <v>336</v>
      </c>
      <c r="J355" s="215" t="s">
        <v>741</v>
      </c>
      <c r="K355" s="215" t="s">
        <v>1102</v>
      </c>
      <c r="L355" s="215" t="s">
        <v>2527</v>
      </c>
      <c r="AD355" s="217"/>
    </row>
    <row r="356" spans="1:30" s="215" customFormat="1" x14ac:dyDescent="0.25">
      <c r="A356" s="215" t="s">
        <v>138</v>
      </c>
      <c r="B356" s="215">
        <v>6454</v>
      </c>
      <c r="C356" s="215" t="s">
        <v>203</v>
      </c>
      <c r="D356" s="215">
        <v>1477024</v>
      </c>
      <c r="E356" s="215">
        <v>1020</v>
      </c>
      <c r="F356" s="215">
        <v>1110</v>
      </c>
      <c r="G356" s="215">
        <v>1004</v>
      </c>
      <c r="I356" s="215" t="s">
        <v>336</v>
      </c>
      <c r="J356" s="215" t="s">
        <v>741</v>
      </c>
      <c r="K356" s="215" t="s">
        <v>1102</v>
      </c>
      <c r="L356" s="215" t="s">
        <v>2527</v>
      </c>
      <c r="AD356" s="217"/>
    </row>
    <row r="357" spans="1:30" s="215" customFormat="1" x14ac:dyDescent="0.25">
      <c r="A357" s="215" t="s">
        <v>138</v>
      </c>
      <c r="B357" s="215">
        <v>6454</v>
      </c>
      <c r="C357" s="215" t="s">
        <v>203</v>
      </c>
      <c r="D357" s="215">
        <v>3167256</v>
      </c>
      <c r="E357" s="215">
        <v>1020</v>
      </c>
      <c r="F357" s="215">
        <v>1110</v>
      </c>
      <c r="G357" s="215">
        <v>1004</v>
      </c>
      <c r="I357" s="215" t="s">
        <v>340</v>
      </c>
      <c r="J357" s="215" t="s">
        <v>745</v>
      </c>
      <c r="K357" s="215" t="s">
        <v>1102</v>
      </c>
      <c r="L357" s="215" t="s">
        <v>2531</v>
      </c>
      <c r="AD357" s="217"/>
    </row>
    <row r="358" spans="1:30" s="215" customFormat="1" x14ac:dyDescent="0.25">
      <c r="A358" s="215" t="s">
        <v>138</v>
      </c>
      <c r="B358" s="215">
        <v>6454</v>
      </c>
      <c r="C358" s="215" t="s">
        <v>203</v>
      </c>
      <c r="D358" s="215">
        <v>3167259</v>
      </c>
      <c r="E358" s="215">
        <v>1020</v>
      </c>
      <c r="F358" s="215">
        <v>1110</v>
      </c>
      <c r="G358" s="215">
        <v>1004</v>
      </c>
      <c r="I358" s="215" t="s">
        <v>341</v>
      </c>
      <c r="J358" s="215" t="s">
        <v>746</v>
      </c>
      <c r="K358" s="215" t="s">
        <v>1102</v>
      </c>
      <c r="L358" s="215" t="s">
        <v>2532</v>
      </c>
      <c r="AD358" s="217"/>
    </row>
    <row r="359" spans="1:30" s="215" customFormat="1" x14ac:dyDescent="0.25">
      <c r="A359" s="215" t="s">
        <v>138</v>
      </c>
      <c r="B359" s="215">
        <v>6454</v>
      </c>
      <c r="C359" s="215" t="s">
        <v>203</v>
      </c>
      <c r="D359" s="215">
        <v>3167260</v>
      </c>
      <c r="E359" s="215">
        <v>1020</v>
      </c>
      <c r="F359" s="215">
        <v>1110</v>
      </c>
      <c r="G359" s="215">
        <v>1004</v>
      </c>
      <c r="I359" s="215" t="s">
        <v>341</v>
      </c>
      <c r="J359" s="215" t="s">
        <v>746</v>
      </c>
      <c r="K359" s="215" t="s">
        <v>1102</v>
      </c>
      <c r="L359" s="215" t="s">
        <v>2532</v>
      </c>
      <c r="AD359" s="217"/>
    </row>
    <row r="360" spans="1:30" s="215" customFormat="1" x14ac:dyDescent="0.25">
      <c r="A360" s="215" t="s">
        <v>138</v>
      </c>
      <c r="B360" s="215">
        <v>6454</v>
      </c>
      <c r="C360" s="215" t="s">
        <v>203</v>
      </c>
      <c r="D360" s="215">
        <v>3167262</v>
      </c>
      <c r="E360" s="215">
        <v>1020</v>
      </c>
      <c r="F360" s="215">
        <v>1110</v>
      </c>
      <c r="G360" s="215">
        <v>1004</v>
      </c>
      <c r="I360" s="215" t="s">
        <v>342</v>
      </c>
      <c r="J360" s="215" t="s">
        <v>747</v>
      </c>
      <c r="K360" s="215" t="s">
        <v>1102</v>
      </c>
      <c r="L360" s="215" t="s">
        <v>2533</v>
      </c>
      <c r="AD360" s="217"/>
    </row>
    <row r="361" spans="1:30" s="215" customFormat="1" x14ac:dyDescent="0.25">
      <c r="A361" s="215" t="s">
        <v>138</v>
      </c>
      <c r="B361" s="215">
        <v>6454</v>
      </c>
      <c r="C361" s="215" t="s">
        <v>203</v>
      </c>
      <c r="D361" s="215">
        <v>3167263</v>
      </c>
      <c r="E361" s="215">
        <v>1020</v>
      </c>
      <c r="F361" s="215">
        <v>1110</v>
      </c>
      <c r="G361" s="215">
        <v>1004</v>
      </c>
      <c r="I361" s="215" t="s">
        <v>342</v>
      </c>
      <c r="J361" s="215" t="s">
        <v>747</v>
      </c>
      <c r="K361" s="215" t="s">
        <v>1102</v>
      </c>
      <c r="L361" s="215" t="s">
        <v>2533</v>
      </c>
      <c r="AD361" s="217"/>
    </row>
    <row r="362" spans="1:30" s="215" customFormat="1" x14ac:dyDescent="0.25">
      <c r="A362" s="215" t="s">
        <v>138</v>
      </c>
      <c r="B362" s="215">
        <v>6454</v>
      </c>
      <c r="C362" s="215" t="s">
        <v>203</v>
      </c>
      <c r="D362" s="215">
        <v>3167265</v>
      </c>
      <c r="E362" s="215">
        <v>1020</v>
      </c>
      <c r="F362" s="215">
        <v>1110</v>
      </c>
      <c r="G362" s="215">
        <v>1004</v>
      </c>
      <c r="I362" s="215" t="s">
        <v>343</v>
      </c>
      <c r="J362" s="215" t="s">
        <v>748</v>
      </c>
      <c r="K362" s="215" t="s">
        <v>1102</v>
      </c>
      <c r="L362" s="215" t="s">
        <v>2534</v>
      </c>
      <c r="AD362" s="217"/>
    </row>
    <row r="363" spans="1:30" s="215" customFormat="1" x14ac:dyDescent="0.25">
      <c r="A363" s="215" t="s">
        <v>138</v>
      </c>
      <c r="B363" s="215">
        <v>6454</v>
      </c>
      <c r="C363" s="215" t="s">
        <v>203</v>
      </c>
      <c r="D363" s="215">
        <v>9016346</v>
      </c>
      <c r="E363" s="215">
        <v>1020</v>
      </c>
      <c r="F363" s="215">
        <v>1121</v>
      </c>
      <c r="G363" s="215">
        <v>1004</v>
      </c>
      <c r="I363" s="215" t="s">
        <v>344</v>
      </c>
      <c r="J363" s="215" t="s">
        <v>749</v>
      </c>
      <c r="K363" s="215" t="s">
        <v>1102</v>
      </c>
      <c r="L363" s="215" t="s">
        <v>2535</v>
      </c>
      <c r="AD363" s="217"/>
    </row>
    <row r="364" spans="1:30" s="215" customFormat="1" x14ac:dyDescent="0.25">
      <c r="A364" s="215" t="s">
        <v>138</v>
      </c>
      <c r="B364" s="215">
        <v>6454</v>
      </c>
      <c r="C364" s="215" t="s">
        <v>203</v>
      </c>
      <c r="D364" s="215">
        <v>190578728</v>
      </c>
      <c r="E364" s="215">
        <v>1020</v>
      </c>
      <c r="F364" s="215">
        <v>1110</v>
      </c>
      <c r="G364" s="215">
        <v>1004</v>
      </c>
      <c r="I364" s="215" t="s">
        <v>345</v>
      </c>
      <c r="J364" s="215" t="s">
        <v>750</v>
      </c>
      <c r="K364" s="215" t="s">
        <v>1102</v>
      </c>
      <c r="L364" s="215" t="s">
        <v>2536</v>
      </c>
      <c r="AD364" s="217"/>
    </row>
    <row r="365" spans="1:30" s="215" customFormat="1" x14ac:dyDescent="0.25">
      <c r="A365" s="215" t="s">
        <v>138</v>
      </c>
      <c r="B365" s="215">
        <v>6454</v>
      </c>
      <c r="C365" s="215" t="s">
        <v>203</v>
      </c>
      <c r="D365" s="215">
        <v>190578729</v>
      </c>
      <c r="E365" s="215">
        <v>1020</v>
      </c>
      <c r="F365" s="215">
        <v>1110</v>
      </c>
      <c r="G365" s="215">
        <v>1004</v>
      </c>
      <c r="I365" s="215" t="s">
        <v>345</v>
      </c>
      <c r="J365" s="215" t="s">
        <v>750</v>
      </c>
      <c r="K365" s="215" t="s">
        <v>1102</v>
      </c>
      <c r="L365" s="215" t="s">
        <v>2536</v>
      </c>
      <c r="AD365" s="217"/>
    </row>
    <row r="366" spans="1:30" s="215" customFormat="1" x14ac:dyDescent="0.25">
      <c r="A366" s="215" t="s">
        <v>138</v>
      </c>
      <c r="B366" s="215">
        <v>6454</v>
      </c>
      <c r="C366" s="215" t="s">
        <v>203</v>
      </c>
      <c r="D366" s="215">
        <v>190606410</v>
      </c>
      <c r="E366" s="215">
        <v>1020</v>
      </c>
      <c r="F366" s="215">
        <v>1110</v>
      </c>
      <c r="G366" s="215">
        <v>1004</v>
      </c>
      <c r="I366" s="215" t="s">
        <v>346</v>
      </c>
      <c r="J366" s="215" t="s">
        <v>751</v>
      </c>
      <c r="K366" s="215" t="s">
        <v>1102</v>
      </c>
      <c r="L366" s="215" t="s">
        <v>2537</v>
      </c>
      <c r="AD366" s="217"/>
    </row>
    <row r="367" spans="1:30" s="215" customFormat="1" x14ac:dyDescent="0.25">
      <c r="A367" s="215" t="s">
        <v>138</v>
      </c>
      <c r="B367" s="215">
        <v>6454</v>
      </c>
      <c r="C367" s="215" t="s">
        <v>203</v>
      </c>
      <c r="D367" s="215">
        <v>190606490</v>
      </c>
      <c r="E367" s="215">
        <v>1020</v>
      </c>
      <c r="F367" s="215">
        <v>1110</v>
      </c>
      <c r="G367" s="215">
        <v>1004</v>
      </c>
      <c r="I367" s="215" t="s">
        <v>346</v>
      </c>
      <c r="J367" s="215" t="s">
        <v>751</v>
      </c>
      <c r="K367" s="215" t="s">
        <v>1102</v>
      </c>
      <c r="L367" s="215" t="s">
        <v>2537</v>
      </c>
      <c r="AD367" s="217"/>
    </row>
    <row r="368" spans="1:30" s="215" customFormat="1" x14ac:dyDescent="0.25">
      <c r="A368" s="215" t="s">
        <v>138</v>
      </c>
      <c r="B368" s="215">
        <v>6454</v>
      </c>
      <c r="C368" s="215" t="s">
        <v>203</v>
      </c>
      <c r="D368" s="215">
        <v>190606548</v>
      </c>
      <c r="E368" s="215">
        <v>1020</v>
      </c>
      <c r="F368" s="215">
        <v>1110</v>
      </c>
      <c r="G368" s="215">
        <v>1004</v>
      </c>
      <c r="I368" s="215" t="s">
        <v>346</v>
      </c>
      <c r="J368" s="215" t="s">
        <v>751</v>
      </c>
      <c r="K368" s="215" t="s">
        <v>1102</v>
      </c>
      <c r="L368" s="215" t="s">
        <v>2537</v>
      </c>
      <c r="AD368" s="217"/>
    </row>
    <row r="369" spans="1:30" s="215" customFormat="1" x14ac:dyDescent="0.25">
      <c r="A369" s="215" t="s">
        <v>138</v>
      </c>
      <c r="B369" s="215">
        <v>6454</v>
      </c>
      <c r="C369" s="215" t="s">
        <v>203</v>
      </c>
      <c r="D369" s="215">
        <v>192000668</v>
      </c>
      <c r="E369" s="215">
        <v>1060</v>
      </c>
      <c r="F369" s="215">
        <v>1271</v>
      </c>
      <c r="G369" s="215">
        <v>1004</v>
      </c>
      <c r="I369" s="215" t="s">
        <v>1372</v>
      </c>
      <c r="J369" s="215" t="s">
        <v>1373</v>
      </c>
      <c r="K369" s="215" t="s">
        <v>220</v>
      </c>
      <c r="L369" s="215" t="s">
        <v>2986</v>
      </c>
      <c r="AD369" s="217"/>
    </row>
    <row r="370" spans="1:30" s="215" customFormat="1" x14ac:dyDescent="0.25">
      <c r="A370" s="215" t="s">
        <v>138</v>
      </c>
      <c r="B370" s="215">
        <v>6454</v>
      </c>
      <c r="C370" s="215" t="s">
        <v>203</v>
      </c>
      <c r="D370" s="215">
        <v>502361049</v>
      </c>
      <c r="E370" s="215">
        <v>1080</v>
      </c>
      <c r="F370" s="215">
        <v>1130</v>
      </c>
      <c r="G370" s="215">
        <v>1004</v>
      </c>
      <c r="I370" s="215" t="s">
        <v>2388</v>
      </c>
      <c r="J370" s="215" t="s">
        <v>2389</v>
      </c>
      <c r="K370" s="215" t="s">
        <v>1102</v>
      </c>
      <c r="L370" s="215" t="s">
        <v>2538</v>
      </c>
      <c r="AD370" s="217"/>
    </row>
    <row r="371" spans="1:30" s="215" customFormat="1" x14ac:dyDescent="0.25">
      <c r="A371" s="215" t="s">
        <v>138</v>
      </c>
      <c r="B371" s="215">
        <v>6454</v>
      </c>
      <c r="C371" s="215" t="s">
        <v>203</v>
      </c>
      <c r="D371" s="215">
        <v>502361274</v>
      </c>
      <c r="E371" s="215">
        <v>1060</v>
      </c>
      <c r="F371" s="215">
        <v>1274</v>
      </c>
      <c r="G371" s="215">
        <v>1004</v>
      </c>
      <c r="I371" s="215" t="s">
        <v>1589</v>
      </c>
      <c r="J371" s="215" t="s">
        <v>1590</v>
      </c>
      <c r="K371" s="215" t="s">
        <v>220</v>
      </c>
      <c r="L371" s="215" t="s">
        <v>1622</v>
      </c>
      <c r="AD371" s="217"/>
    </row>
    <row r="372" spans="1:30" s="215" customFormat="1" x14ac:dyDescent="0.25">
      <c r="A372" s="215" t="s">
        <v>138</v>
      </c>
      <c r="B372" s="215">
        <v>6454</v>
      </c>
      <c r="C372" s="215" t="s">
        <v>203</v>
      </c>
      <c r="D372" s="215">
        <v>502361298</v>
      </c>
      <c r="E372" s="215">
        <v>1060</v>
      </c>
      <c r="F372" s="215">
        <v>1274</v>
      </c>
      <c r="G372" s="215">
        <v>1004</v>
      </c>
      <c r="I372" s="215" t="s">
        <v>1501</v>
      </c>
      <c r="J372" s="215" t="s">
        <v>1502</v>
      </c>
      <c r="K372" s="215" t="s">
        <v>220</v>
      </c>
      <c r="L372" s="215" t="s">
        <v>2987</v>
      </c>
      <c r="AD372" s="217"/>
    </row>
    <row r="373" spans="1:30" s="215" customFormat="1" x14ac:dyDescent="0.25">
      <c r="A373" s="215" t="s">
        <v>138</v>
      </c>
      <c r="B373" s="215">
        <v>6455</v>
      </c>
      <c r="C373" s="215" t="s">
        <v>204</v>
      </c>
      <c r="D373" s="215">
        <v>1477166</v>
      </c>
      <c r="E373" s="215">
        <v>1030</v>
      </c>
      <c r="F373" s="215">
        <v>1122</v>
      </c>
      <c r="G373" s="215">
        <v>1004</v>
      </c>
      <c r="I373" s="215" t="s">
        <v>347</v>
      </c>
      <c r="J373" s="215" t="s">
        <v>752</v>
      </c>
      <c r="K373" s="215" t="s">
        <v>1102</v>
      </c>
      <c r="L373" s="215" t="s">
        <v>2539</v>
      </c>
      <c r="AD373" s="217"/>
    </row>
    <row r="374" spans="1:30" s="215" customFormat="1" x14ac:dyDescent="0.25">
      <c r="A374" s="215" t="s">
        <v>138</v>
      </c>
      <c r="B374" s="215">
        <v>6455</v>
      </c>
      <c r="C374" s="215" t="s">
        <v>204</v>
      </c>
      <c r="D374" s="215">
        <v>1477359</v>
      </c>
      <c r="E374" s="215">
        <v>1020</v>
      </c>
      <c r="F374" s="215">
        <v>1122</v>
      </c>
      <c r="G374" s="215">
        <v>1004</v>
      </c>
      <c r="I374" s="215" t="s">
        <v>348</v>
      </c>
      <c r="J374" s="215" t="s">
        <v>753</v>
      </c>
      <c r="K374" s="215" t="s">
        <v>1102</v>
      </c>
      <c r="L374" s="215" t="s">
        <v>2540</v>
      </c>
      <c r="AD374" s="217"/>
    </row>
    <row r="375" spans="1:30" s="215" customFormat="1" x14ac:dyDescent="0.25">
      <c r="A375" s="215" t="s">
        <v>138</v>
      </c>
      <c r="B375" s="215">
        <v>6455</v>
      </c>
      <c r="C375" s="215" t="s">
        <v>204</v>
      </c>
      <c r="D375" s="215">
        <v>1477783</v>
      </c>
      <c r="E375" s="215">
        <v>1030</v>
      </c>
      <c r="F375" s="215">
        <v>1110</v>
      </c>
      <c r="G375" s="215">
        <v>1004</v>
      </c>
      <c r="I375" s="215" t="s">
        <v>349</v>
      </c>
      <c r="J375" s="215" t="s">
        <v>754</v>
      </c>
      <c r="K375" s="215" t="s">
        <v>1102</v>
      </c>
      <c r="L375" s="215" t="s">
        <v>2541</v>
      </c>
      <c r="AD375" s="217"/>
    </row>
    <row r="376" spans="1:30" s="215" customFormat="1" x14ac:dyDescent="0.25">
      <c r="A376" s="215" t="s">
        <v>138</v>
      </c>
      <c r="B376" s="215">
        <v>6455</v>
      </c>
      <c r="C376" s="215" t="s">
        <v>204</v>
      </c>
      <c r="D376" s="215">
        <v>190064547</v>
      </c>
      <c r="E376" s="215">
        <v>1020</v>
      </c>
      <c r="F376" s="215">
        <v>1110</v>
      </c>
      <c r="G376" s="215">
        <v>1004</v>
      </c>
      <c r="I376" s="215" t="s">
        <v>350</v>
      </c>
      <c r="J376" s="215" t="s">
        <v>755</v>
      </c>
      <c r="K376" s="215" t="s">
        <v>1102</v>
      </c>
      <c r="L376" s="215" t="s">
        <v>2542</v>
      </c>
      <c r="AD376" s="217"/>
    </row>
    <row r="377" spans="1:30" s="215" customFormat="1" x14ac:dyDescent="0.25">
      <c r="A377" s="215" t="s">
        <v>138</v>
      </c>
      <c r="B377" s="215">
        <v>6455</v>
      </c>
      <c r="C377" s="215" t="s">
        <v>204</v>
      </c>
      <c r="D377" s="215">
        <v>190064549</v>
      </c>
      <c r="E377" s="215">
        <v>1020</v>
      </c>
      <c r="F377" s="215">
        <v>1110</v>
      </c>
      <c r="G377" s="215">
        <v>1004</v>
      </c>
      <c r="I377" s="215" t="s">
        <v>351</v>
      </c>
      <c r="J377" s="215" t="s">
        <v>756</v>
      </c>
      <c r="K377" s="215" t="s">
        <v>1102</v>
      </c>
      <c r="L377" s="215" t="s">
        <v>2543</v>
      </c>
      <c r="AD377" s="217"/>
    </row>
    <row r="378" spans="1:30" s="215" customFormat="1" x14ac:dyDescent="0.25">
      <c r="A378" s="215" t="s">
        <v>138</v>
      </c>
      <c r="B378" s="215">
        <v>6455</v>
      </c>
      <c r="C378" s="215" t="s">
        <v>204</v>
      </c>
      <c r="D378" s="215">
        <v>190098638</v>
      </c>
      <c r="E378" s="215">
        <v>1060</v>
      </c>
      <c r="G378" s="215">
        <v>1004</v>
      </c>
      <c r="I378" s="215" t="s">
        <v>757</v>
      </c>
      <c r="J378" s="215" t="s">
        <v>758</v>
      </c>
      <c r="K378" s="215" t="s">
        <v>220</v>
      </c>
      <c r="L378" s="215" t="s">
        <v>612</v>
      </c>
      <c r="AD378" s="217"/>
    </row>
    <row r="379" spans="1:30" s="215" customFormat="1" x14ac:dyDescent="0.25">
      <c r="A379" s="215" t="s">
        <v>138</v>
      </c>
      <c r="B379" s="215">
        <v>6455</v>
      </c>
      <c r="C379" s="215" t="s">
        <v>204</v>
      </c>
      <c r="D379" s="215">
        <v>190160850</v>
      </c>
      <c r="E379" s="215">
        <v>1020</v>
      </c>
      <c r="F379" s="215">
        <v>1110</v>
      </c>
      <c r="G379" s="215">
        <v>1004</v>
      </c>
      <c r="I379" s="215" t="s">
        <v>352</v>
      </c>
      <c r="J379" s="215" t="s">
        <v>759</v>
      </c>
      <c r="K379" s="215" t="s">
        <v>1102</v>
      </c>
      <c r="L379" s="215" t="s">
        <v>2544</v>
      </c>
      <c r="AD379" s="217"/>
    </row>
    <row r="380" spans="1:30" s="215" customFormat="1" x14ac:dyDescent="0.25">
      <c r="A380" s="215" t="s">
        <v>138</v>
      </c>
      <c r="B380" s="215">
        <v>6455</v>
      </c>
      <c r="C380" s="215" t="s">
        <v>204</v>
      </c>
      <c r="D380" s="215">
        <v>190160851</v>
      </c>
      <c r="E380" s="215">
        <v>1020</v>
      </c>
      <c r="F380" s="215">
        <v>1110</v>
      </c>
      <c r="G380" s="215">
        <v>1004</v>
      </c>
      <c r="I380" s="215" t="s">
        <v>352</v>
      </c>
      <c r="J380" s="215" t="s">
        <v>759</v>
      </c>
      <c r="K380" s="215" t="s">
        <v>1102</v>
      </c>
      <c r="L380" s="215" t="s">
        <v>2544</v>
      </c>
      <c r="AD380" s="217"/>
    </row>
    <row r="381" spans="1:30" s="215" customFormat="1" x14ac:dyDescent="0.25">
      <c r="A381" s="215" t="s">
        <v>138</v>
      </c>
      <c r="B381" s="215">
        <v>6455</v>
      </c>
      <c r="C381" s="215" t="s">
        <v>204</v>
      </c>
      <c r="D381" s="215">
        <v>190232148</v>
      </c>
      <c r="E381" s="215">
        <v>1020</v>
      </c>
      <c r="F381" s="215">
        <v>1110</v>
      </c>
      <c r="G381" s="215">
        <v>1004</v>
      </c>
      <c r="I381" s="215" t="s">
        <v>353</v>
      </c>
      <c r="J381" s="215" t="s">
        <v>760</v>
      </c>
      <c r="K381" s="215" t="s">
        <v>1102</v>
      </c>
      <c r="L381" s="215" t="s">
        <v>2545</v>
      </c>
      <c r="AD381" s="217"/>
    </row>
    <row r="382" spans="1:30" s="215" customFormat="1" x14ac:dyDescent="0.25">
      <c r="A382" s="215" t="s">
        <v>138</v>
      </c>
      <c r="B382" s="215">
        <v>6455</v>
      </c>
      <c r="C382" s="215" t="s">
        <v>204</v>
      </c>
      <c r="D382" s="215">
        <v>190233009</v>
      </c>
      <c r="E382" s="215">
        <v>1020</v>
      </c>
      <c r="F382" s="215">
        <v>1110</v>
      </c>
      <c r="G382" s="215">
        <v>1004</v>
      </c>
      <c r="I382" s="215" t="s">
        <v>354</v>
      </c>
      <c r="J382" s="215" t="s">
        <v>761</v>
      </c>
      <c r="K382" s="215" t="s">
        <v>1102</v>
      </c>
      <c r="L382" s="215" t="s">
        <v>2546</v>
      </c>
      <c r="AD382" s="217"/>
    </row>
    <row r="383" spans="1:30" s="215" customFormat="1" x14ac:dyDescent="0.25">
      <c r="A383" s="215" t="s">
        <v>138</v>
      </c>
      <c r="B383" s="215">
        <v>6455</v>
      </c>
      <c r="C383" s="215" t="s">
        <v>204</v>
      </c>
      <c r="D383" s="215">
        <v>191876605</v>
      </c>
      <c r="E383" s="215">
        <v>1020</v>
      </c>
      <c r="F383" s="215">
        <v>1110</v>
      </c>
      <c r="G383" s="215">
        <v>1003</v>
      </c>
      <c r="I383" s="215" t="s">
        <v>1424</v>
      </c>
      <c r="J383" s="215" t="s">
        <v>1425</v>
      </c>
      <c r="K383" s="215" t="s">
        <v>220</v>
      </c>
      <c r="L383" s="215" t="s">
        <v>1447</v>
      </c>
      <c r="AD383" s="217"/>
    </row>
    <row r="384" spans="1:30" s="215" customFormat="1" x14ac:dyDescent="0.25">
      <c r="A384" s="215" t="s">
        <v>138</v>
      </c>
      <c r="B384" s="215">
        <v>6455</v>
      </c>
      <c r="C384" s="215" t="s">
        <v>204</v>
      </c>
      <c r="D384" s="215">
        <v>191889072</v>
      </c>
      <c r="E384" s="215">
        <v>1020</v>
      </c>
      <c r="F384" s="215">
        <v>1110</v>
      </c>
      <c r="G384" s="215">
        <v>1004</v>
      </c>
      <c r="I384" s="215" t="s">
        <v>2390</v>
      </c>
      <c r="J384" s="215" t="s">
        <v>2391</v>
      </c>
      <c r="K384" s="215" t="s">
        <v>220</v>
      </c>
      <c r="L384" s="215" t="s">
        <v>2451</v>
      </c>
      <c r="AD384" s="217"/>
    </row>
    <row r="385" spans="1:30" s="215" customFormat="1" x14ac:dyDescent="0.25">
      <c r="A385" s="215" t="s">
        <v>138</v>
      </c>
      <c r="B385" s="215">
        <v>6455</v>
      </c>
      <c r="C385" s="215" t="s">
        <v>204</v>
      </c>
      <c r="D385" s="215">
        <v>191889076</v>
      </c>
      <c r="E385" s="215">
        <v>1020</v>
      </c>
      <c r="F385" s="215">
        <v>1110</v>
      </c>
      <c r="G385" s="215">
        <v>1004</v>
      </c>
      <c r="I385" s="215" t="s">
        <v>2640</v>
      </c>
      <c r="J385" s="215" t="s">
        <v>2641</v>
      </c>
      <c r="K385" s="215" t="s">
        <v>1102</v>
      </c>
      <c r="L385" s="215" t="s">
        <v>2660</v>
      </c>
      <c r="AD385" s="217"/>
    </row>
    <row r="386" spans="1:30" s="215" customFormat="1" x14ac:dyDescent="0.25">
      <c r="A386" s="215" t="s">
        <v>138</v>
      </c>
      <c r="B386" s="215">
        <v>6455</v>
      </c>
      <c r="C386" s="215" t="s">
        <v>204</v>
      </c>
      <c r="D386" s="215">
        <v>191963591</v>
      </c>
      <c r="E386" s="215">
        <v>1020</v>
      </c>
      <c r="F386" s="215">
        <v>1110</v>
      </c>
      <c r="G386" s="215">
        <v>1004</v>
      </c>
      <c r="I386" s="215" t="s">
        <v>355</v>
      </c>
      <c r="J386" s="215" t="s">
        <v>762</v>
      </c>
      <c r="K386" s="215" t="s">
        <v>1102</v>
      </c>
      <c r="L386" s="215" t="s">
        <v>2547</v>
      </c>
      <c r="AD386" s="217"/>
    </row>
    <row r="387" spans="1:30" s="215" customFormat="1" x14ac:dyDescent="0.25">
      <c r="A387" s="215" t="s">
        <v>138</v>
      </c>
      <c r="B387" s="215">
        <v>6455</v>
      </c>
      <c r="C387" s="215" t="s">
        <v>204</v>
      </c>
      <c r="D387" s="215">
        <v>191975013</v>
      </c>
      <c r="E387" s="215">
        <v>1020</v>
      </c>
      <c r="F387" s="215">
        <v>1110</v>
      </c>
      <c r="G387" s="215">
        <v>1004</v>
      </c>
      <c r="I387" s="215" t="s">
        <v>587</v>
      </c>
      <c r="J387" s="215" t="s">
        <v>763</v>
      </c>
      <c r="K387" s="215" t="s">
        <v>1102</v>
      </c>
      <c r="L387" s="215" t="s">
        <v>2548</v>
      </c>
      <c r="AD387" s="217"/>
    </row>
    <row r="388" spans="1:30" s="215" customFormat="1" x14ac:dyDescent="0.25">
      <c r="A388" s="215" t="s">
        <v>138</v>
      </c>
      <c r="B388" s="215">
        <v>6455</v>
      </c>
      <c r="C388" s="215" t="s">
        <v>204</v>
      </c>
      <c r="D388" s="215">
        <v>191991666</v>
      </c>
      <c r="E388" s="215">
        <v>1020</v>
      </c>
      <c r="F388" s="215">
        <v>1110</v>
      </c>
      <c r="G388" s="215">
        <v>1004</v>
      </c>
      <c r="I388" s="215" t="s">
        <v>1401</v>
      </c>
      <c r="J388" s="215" t="s">
        <v>1402</v>
      </c>
      <c r="K388" s="215" t="s">
        <v>1102</v>
      </c>
      <c r="L388" s="215" t="s">
        <v>2549</v>
      </c>
      <c r="AD388" s="217"/>
    </row>
    <row r="389" spans="1:30" s="215" customFormat="1" x14ac:dyDescent="0.25">
      <c r="A389" s="215" t="s">
        <v>138</v>
      </c>
      <c r="B389" s="215">
        <v>6455</v>
      </c>
      <c r="C389" s="215" t="s">
        <v>204</v>
      </c>
      <c r="D389" s="215">
        <v>191994816</v>
      </c>
      <c r="E389" s="215">
        <v>1020</v>
      </c>
      <c r="F389" s="215">
        <v>1121</v>
      </c>
      <c r="G389" s="215">
        <v>1003</v>
      </c>
      <c r="I389" s="215" t="s">
        <v>2710</v>
      </c>
      <c r="J389" s="215" t="s">
        <v>2711</v>
      </c>
      <c r="K389" s="215" t="s">
        <v>220</v>
      </c>
      <c r="L389" s="215" t="s">
        <v>2732</v>
      </c>
      <c r="AD389" s="217"/>
    </row>
    <row r="390" spans="1:30" s="215" customFormat="1" x14ac:dyDescent="0.25">
      <c r="A390" s="215" t="s">
        <v>138</v>
      </c>
      <c r="B390" s="215">
        <v>6455</v>
      </c>
      <c r="C390" s="215" t="s">
        <v>204</v>
      </c>
      <c r="D390" s="215">
        <v>192023990</v>
      </c>
      <c r="E390" s="215">
        <v>1020</v>
      </c>
      <c r="F390" s="215">
        <v>1110</v>
      </c>
      <c r="G390" s="215">
        <v>1003</v>
      </c>
      <c r="I390" s="215" t="s">
        <v>2079</v>
      </c>
      <c r="J390" s="215" t="s">
        <v>2080</v>
      </c>
      <c r="K390" s="215" t="s">
        <v>220</v>
      </c>
      <c r="L390" s="215" t="s">
        <v>2088</v>
      </c>
      <c r="AD390" s="217"/>
    </row>
    <row r="391" spans="1:30" s="215" customFormat="1" x14ac:dyDescent="0.25">
      <c r="A391" s="215" t="s">
        <v>138</v>
      </c>
      <c r="B391" s="215">
        <v>6455</v>
      </c>
      <c r="C391" s="215" t="s">
        <v>204</v>
      </c>
      <c r="D391" s="215">
        <v>192025505</v>
      </c>
      <c r="E391" s="215">
        <v>1060</v>
      </c>
      <c r="F391" s="215">
        <v>1242</v>
      </c>
      <c r="G391" s="215">
        <v>1004</v>
      </c>
      <c r="I391" s="215" t="s">
        <v>2090</v>
      </c>
      <c r="J391" s="215" t="s">
        <v>2091</v>
      </c>
      <c r="K391" s="215" t="s">
        <v>1102</v>
      </c>
      <c r="L391" s="215" t="s">
        <v>2550</v>
      </c>
      <c r="AD391" s="217"/>
    </row>
    <row r="392" spans="1:30" s="215" customFormat="1" x14ac:dyDescent="0.25">
      <c r="A392" s="215" t="s">
        <v>138</v>
      </c>
      <c r="B392" s="215">
        <v>6455</v>
      </c>
      <c r="C392" s="215" t="s">
        <v>204</v>
      </c>
      <c r="D392" s="215">
        <v>504169691</v>
      </c>
      <c r="E392" s="215">
        <v>1060</v>
      </c>
      <c r="F392" s="215">
        <v>1242</v>
      </c>
      <c r="G392" s="215">
        <v>1004</v>
      </c>
      <c r="I392" s="215" t="s">
        <v>2185</v>
      </c>
      <c r="J392" s="215" t="s">
        <v>2392</v>
      </c>
      <c r="K392" s="215" t="s">
        <v>221</v>
      </c>
      <c r="L392" s="215" t="s">
        <v>2442</v>
      </c>
      <c r="AD392" s="217"/>
    </row>
    <row r="393" spans="1:30" s="215" customFormat="1" x14ac:dyDescent="0.25">
      <c r="A393" s="215" t="s">
        <v>138</v>
      </c>
      <c r="B393" s="215">
        <v>6455</v>
      </c>
      <c r="C393" s="215" t="s">
        <v>204</v>
      </c>
      <c r="D393" s="215">
        <v>504169692</v>
      </c>
      <c r="E393" s="215">
        <v>1060</v>
      </c>
      <c r="F393" s="215">
        <v>1242</v>
      </c>
      <c r="G393" s="215">
        <v>1004</v>
      </c>
      <c r="I393" s="215" t="s">
        <v>2186</v>
      </c>
      <c r="J393" s="215" t="s">
        <v>2393</v>
      </c>
      <c r="K393" s="215" t="s">
        <v>221</v>
      </c>
      <c r="L393" s="215" t="s">
        <v>2442</v>
      </c>
      <c r="AD393" s="217"/>
    </row>
    <row r="394" spans="1:30" s="215" customFormat="1" x14ac:dyDescent="0.25">
      <c r="A394" s="215" t="s">
        <v>138</v>
      </c>
      <c r="B394" s="215">
        <v>6455</v>
      </c>
      <c r="C394" s="215" t="s">
        <v>204</v>
      </c>
      <c r="D394" s="215">
        <v>504169725</v>
      </c>
      <c r="E394" s="215">
        <v>1060</v>
      </c>
      <c r="F394" s="215">
        <v>1252</v>
      </c>
      <c r="G394" s="215">
        <v>1004</v>
      </c>
      <c r="I394" s="215" t="s">
        <v>1591</v>
      </c>
      <c r="J394" s="215" t="s">
        <v>1592</v>
      </c>
      <c r="K394" s="215" t="s">
        <v>1102</v>
      </c>
      <c r="L394" s="215" t="s">
        <v>2551</v>
      </c>
      <c r="AD394" s="217"/>
    </row>
    <row r="395" spans="1:30" s="215" customFormat="1" x14ac:dyDescent="0.25">
      <c r="A395" s="215" t="s">
        <v>138</v>
      </c>
      <c r="B395" s="215">
        <v>6455</v>
      </c>
      <c r="C395" s="215" t="s">
        <v>204</v>
      </c>
      <c r="D395" s="215">
        <v>504169785</v>
      </c>
      <c r="E395" s="215">
        <v>1060</v>
      </c>
      <c r="F395" s="215">
        <v>1274</v>
      </c>
      <c r="G395" s="215">
        <v>1004</v>
      </c>
      <c r="I395" s="215" t="s">
        <v>1593</v>
      </c>
      <c r="J395" s="215" t="s">
        <v>1594</v>
      </c>
      <c r="K395" s="215" t="s">
        <v>220</v>
      </c>
      <c r="L395" s="215" t="s">
        <v>1623</v>
      </c>
      <c r="AD395" s="217"/>
    </row>
    <row r="396" spans="1:30" s="215" customFormat="1" x14ac:dyDescent="0.25">
      <c r="A396" s="215" t="s">
        <v>138</v>
      </c>
      <c r="B396" s="215">
        <v>6455</v>
      </c>
      <c r="C396" s="215" t="s">
        <v>204</v>
      </c>
      <c r="D396" s="215">
        <v>504169791</v>
      </c>
      <c r="E396" s="215">
        <v>1060</v>
      </c>
      <c r="F396" s="215">
        <v>1274</v>
      </c>
      <c r="G396" s="215">
        <v>1004</v>
      </c>
      <c r="I396" s="215" t="s">
        <v>2600</v>
      </c>
      <c r="J396" s="215" t="s">
        <v>2601</v>
      </c>
      <c r="K396" s="215" t="s">
        <v>220</v>
      </c>
      <c r="L396" s="215" t="s">
        <v>2614</v>
      </c>
      <c r="AD396" s="217"/>
    </row>
    <row r="397" spans="1:30" s="215" customFormat="1" x14ac:dyDescent="0.25">
      <c r="A397" s="215" t="s">
        <v>138</v>
      </c>
      <c r="B397" s="215">
        <v>6456</v>
      </c>
      <c r="C397" s="215" t="s">
        <v>205</v>
      </c>
      <c r="D397" s="215">
        <v>3167312</v>
      </c>
      <c r="E397" s="215">
        <v>1020</v>
      </c>
      <c r="F397" s="215">
        <v>1110</v>
      </c>
      <c r="G397" s="215">
        <v>1004</v>
      </c>
      <c r="I397" s="215" t="s">
        <v>1731</v>
      </c>
      <c r="J397" s="215" t="s">
        <v>1732</v>
      </c>
      <c r="K397" s="215" t="s">
        <v>1102</v>
      </c>
      <c r="L397" s="215" t="s">
        <v>2552</v>
      </c>
      <c r="AD397" s="217"/>
    </row>
    <row r="398" spans="1:30" s="215" customFormat="1" x14ac:dyDescent="0.25">
      <c r="A398" s="215" t="s">
        <v>138</v>
      </c>
      <c r="B398" s="215">
        <v>6456</v>
      </c>
      <c r="C398" s="215" t="s">
        <v>205</v>
      </c>
      <c r="D398" s="215">
        <v>191778213</v>
      </c>
      <c r="E398" s="215">
        <v>1020</v>
      </c>
      <c r="F398" s="215">
        <v>1110</v>
      </c>
      <c r="G398" s="215">
        <v>1004</v>
      </c>
      <c r="I398" s="215" t="s">
        <v>1733</v>
      </c>
      <c r="J398" s="215" t="s">
        <v>1734</v>
      </c>
      <c r="K398" s="215" t="s">
        <v>220</v>
      </c>
      <c r="L398" s="215" t="s">
        <v>2040</v>
      </c>
      <c r="AD398" s="217"/>
    </row>
    <row r="399" spans="1:30" s="215" customFormat="1" x14ac:dyDescent="0.25">
      <c r="A399" s="215" t="s">
        <v>138</v>
      </c>
      <c r="B399" s="215">
        <v>6456</v>
      </c>
      <c r="C399" s="215" t="s">
        <v>205</v>
      </c>
      <c r="D399" s="215">
        <v>191993895</v>
      </c>
      <c r="E399" s="215">
        <v>1020</v>
      </c>
      <c r="F399" s="215">
        <v>1110</v>
      </c>
      <c r="G399" s="215">
        <v>1004</v>
      </c>
      <c r="I399" s="215" t="s">
        <v>2348</v>
      </c>
      <c r="J399" s="215" t="s">
        <v>2349</v>
      </c>
      <c r="K399" s="215" t="s">
        <v>220</v>
      </c>
      <c r="L399" s="215" t="s">
        <v>2837</v>
      </c>
      <c r="AD399" s="217"/>
    </row>
    <row r="400" spans="1:30" s="215" customFormat="1" x14ac:dyDescent="0.25">
      <c r="A400" s="215" t="s">
        <v>138</v>
      </c>
      <c r="B400" s="215">
        <v>6458</v>
      </c>
      <c r="C400" s="215" t="s">
        <v>137</v>
      </c>
      <c r="D400" s="215">
        <v>1463451</v>
      </c>
      <c r="E400" s="215">
        <v>1020</v>
      </c>
      <c r="F400" s="215">
        <v>1110</v>
      </c>
      <c r="G400" s="215">
        <v>1004</v>
      </c>
      <c r="I400" s="215" t="s">
        <v>356</v>
      </c>
      <c r="J400" s="215" t="s">
        <v>764</v>
      </c>
      <c r="K400" s="215" t="s">
        <v>1102</v>
      </c>
      <c r="L400" s="215" t="s">
        <v>1152</v>
      </c>
      <c r="AD400" s="217"/>
    </row>
    <row r="401" spans="1:30" s="215" customFormat="1" x14ac:dyDescent="0.25">
      <c r="A401" s="215" t="s">
        <v>138</v>
      </c>
      <c r="B401" s="215">
        <v>6458</v>
      </c>
      <c r="C401" s="215" t="s">
        <v>137</v>
      </c>
      <c r="D401" s="215">
        <v>1463658</v>
      </c>
      <c r="E401" s="215">
        <v>1030</v>
      </c>
      <c r="F401" s="215">
        <v>1121</v>
      </c>
      <c r="G401" s="215">
        <v>1004</v>
      </c>
      <c r="I401" s="215" t="s">
        <v>357</v>
      </c>
      <c r="J401" s="215" t="s">
        <v>765</v>
      </c>
      <c r="K401" s="215" t="s">
        <v>1102</v>
      </c>
      <c r="L401" s="215" t="s">
        <v>1153</v>
      </c>
      <c r="AD401" s="217"/>
    </row>
    <row r="402" spans="1:30" s="215" customFormat="1" x14ac:dyDescent="0.25">
      <c r="A402" s="215" t="s">
        <v>138</v>
      </c>
      <c r="B402" s="215">
        <v>6458</v>
      </c>
      <c r="C402" s="215" t="s">
        <v>137</v>
      </c>
      <c r="D402" s="215">
        <v>1463702</v>
      </c>
      <c r="E402" s="215">
        <v>1020</v>
      </c>
      <c r="F402" s="215">
        <v>1121</v>
      </c>
      <c r="G402" s="215">
        <v>1004</v>
      </c>
      <c r="I402" s="215" t="s">
        <v>358</v>
      </c>
      <c r="J402" s="215" t="s">
        <v>766</v>
      </c>
      <c r="K402" s="215" t="s">
        <v>1102</v>
      </c>
      <c r="L402" s="215" t="s">
        <v>1154</v>
      </c>
      <c r="AD402" s="217"/>
    </row>
    <row r="403" spans="1:30" s="215" customFormat="1" x14ac:dyDescent="0.25">
      <c r="A403" s="215" t="s">
        <v>138</v>
      </c>
      <c r="B403" s="215">
        <v>6458</v>
      </c>
      <c r="C403" s="215" t="s">
        <v>137</v>
      </c>
      <c r="D403" s="215">
        <v>1463703</v>
      </c>
      <c r="E403" s="215">
        <v>1020</v>
      </c>
      <c r="F403" s="215">
        <v>1110</v>
      </c>
      <c r="G403" s="215">
        <v>1004</v>
      </c>
      <c r="I403" s="215" t="s">
        <v>359</v>
      </c>
      <c r="J403" s="215" t="s">
        <v>767</v>
      </c>
      <c r="K403" s="215" t="s">
        <v>1102</v>
      </c>
      <c r="L403" s="215" t="s">
        <v>1155</v>
      </c>
      <c r="AD403" s="217"/>
    </row>
    <row r="404" spans="1:30" s="215" customFormat="1" x14ac:dyDescent="0.25">
      <c r="A404" s="215" t="s">
        <v>138</v>
      </c>
      <c r="B404" s="215">
        <v>6458</v>
      </c>
      <c r="C404" s="215" t="s">
        <v>137</v>
      </c>
      <c r="D404" s="215">
        <v>1464025</v>
      </c>
      <c r="E404" s="215">
        <v>1020</v>
      </c>
      <c r="F404" s="215">
        <v>1110</v>
      </c>
      <c r="G404" s="215">
        <v>1004</v>
      </c>
      <c r="I404" s="215" t="s">
        <v>360</v>
      </c>
      <c r="J404" s="215" t="s">
        <v>768</v>
      </c>
      <c r="K404" s="215" t="s">
        <v>1102</v>
      </c>
      <c r="L404" s="215" t="s">
        <v>1156</v>
      </c>
      <c r="AD404" s="217"/>
    </row>
    <row r="405" spans="1:30" s="215" customFormat="1" x14ac:dyDescent="0.25">
      <c r="A405" s="215" t="s">
        <v>138</v>
      </c>
      <c r="B405" s="215">
        <v>6458</v>
      </c>
      <c r="C405" s="215" t="s">
        <v>137</v>
      </c>
      <c r="D405" s="215">
        <v>1465868</v>
      </c>
      <c r="E405" s="215">
        <v>1020</v>
      </c>
      <c r="F405" s="215">
        <v>1122</v>
      </c>
      <c r="G405" s="215">
        <v>1004</v>
      </c>
      <c r="I405" s="215" t="s">
        <v>769</v>
      </c>
      <c r="J405" s="215" t="s">
        <v>770</v>
      </c>
      <c r="K405" s="215" t="s">
        <v>1102</v>
      </c>
      <c r="L405" s="215" t="s">
        <v>1157</v>
      </c>
      <c r="AD405" s="217"/>
    </row>
    <row r="406" spans="1:30" s="215" customFormat="1" x14ac:dyDescent="0.25">
      <c r="A406" s="215" t="s">
        <v>138</v>
      </c>
      <c r="B406" s="215">
        <v>6458</v>
      </c>
      <c r="C406" s="215" t="s">
        <v>137</v>
      </c>
      <c r="D406" s="215">
        <v>1465869</v>
      </c>
      <c r="E406" s="215">
        <v>1020</v>
      </c>
      <c r="F406" s="215">
        <v>1122</v>
      </c>
      <c r="G406" s="215">
        <v>1004</v>
      </c>
      <c r="I406" s="215" t="s">
        <v>771</v>
      </c>
      <c r="J406" s="215" t="s">
        <v>772</v>
      </c>
      <c r="K406" s="215" t="s">
        <v>1102</v>
      </c>
      <c r="L406" s="215" t="s">
        <v>1157</v>
      </c>
      <c r="AD406" s="217"/>
    </row>
    <row r="407" spans="1:30" s="215" customFormat="1" x14ac:dyDescent="0.25">
      <c r="A407" s="215" t="s">
        <v>138</v>
      </c>
      <c r="B407" s="215">
        <v>6458</v>
      </c>
      <c r="C407" s="215" t="s">
        <v>137</v>
      </c>
      <c r="D407" s="215">
        <v>1465879</v>
      </c>
      <c r="E407" s="215">
        <v>1020</v>
      </c>
      <c r="F407" s="215">
        <v>1122</v>
      </c>
      <c r="G407" s="215">
        <v>1004</v>
      </c>
      <c r="I407" s="215" t="s">
        <v>361</v>
      </c>
      <c r="J407" s="215" t="s">
        <v>773</v>
      </c>
      <c r="K407" s="215" t="s">
        <v>1102</v>
      </c>
      <c r="L407" s="215" t="s">
        <v>1158</v>
      </c>
      <c r="AD407" s="217"/>
    </row>
    <row r="408" spans="1:30" s="215" customFormat="1" x14ac:dyDescent="0.25">
      <c r="A408" s="215" t="s">
        <v>138</v>
      </c>
      <c r="B408" s="215">
        <v>6458</v>
      </c>
      <c r="C408" s="215" t="s">
        <v>137</v>
      </c>
      <c r="D408" s="215">
        <v>1478636</v>
      </c>
      <c r="E408" s="215">
        <v>1020</v>
      </c>
      <c r="F408" s="215">
        <v>1121</v>
      </c>
      <c r="G408" s="215">
        <v>1004</v>
      </c>
      <c r="I408" s="215" t="s">
        <v>774</v>
      </c>
      <c r="J408" s="215" t="s">
        <v>775</v>
      </c>
      <c r="K408" s="215" t="s">
        <v>1102</v>
      </c>
      <c r="L408" s="215" t="s">
        <v>1159</v>
      </c>
      <c r="AD408" s="217"/>
    </row>
    <row r="409" spans="1:30" s="215" customFormat="1" x14ac:dyDescent="0.25">
      <c r="A409" s="215" t="s">
        <v>138</v>
      </c>
      <c r="B409" s="215">
        <v>6458</v>
      </c>
      <c r="C409" s="215" t="s">
        <v>137</v>
      </c>
      <c r="D409" s="215">
        <v>1478637</v>
      </c>
      <c r="E409" s="215">
        <v>1020</v>
      </c>
      <c r="F409" s="215">
        <v>1121</v>
      </c>
      <c r="G409" s="215">
        <v>1004</v>
      </c>
      <c r="I409" s="215" t="s">
        <v>776</v>
      </c>
      <c r="J409" s="215" t="s">
        <v>777</v>
      </c>
      <c r="K409" s="215" t="s">
        <v>1102</v>
      </c>
      <c r="L409" s="215" t="s">
        <v>1159</v>
      </c>
      <c r="AD409" s="217"/>
    </row>
    <row r="410" spans="1:30" s="215" customFormat="1" x14ac:dyDescent="0.25">
      <c r="A410" s="215" t="s">
        <v>138</v>
      </c>
      <c r="B410" s="215">
        <v>6458</v>
      </c>
      <c r="C410" s="215" t="s">
        <v>137</v>
      </c>
      <c r="D410" s="215">
        <v>1478638</v>
      </c>
      <c r="E410" s="215">
        <v>1060</v>
      </c>
      <c r="F410" s="215">
        <v>1230</v>
      </c>
      <c r="G410" s="215">
        <v>1004</v>
      </c>
      <c r="I410" s="215" t="s">
        <v>778</v>
      </c>
      <c r="J410" s="215" t="s">
        <v>779</v>
      </c>
      <c r="K410" s="215" t="s">
        <v>1102</v>
      </c>
      <c r="L410" s="215" t="s">
        <v>1159</v>
      </c>
      <c r="AD410" s="217"/>
    </row>
    <row r="411" spans="1:30" s="215" customFormat="1" x14ac:dyDescent="0.25">
      <c r="A411" s="215" t="s">
        <v>138</v>
      </c>
      <c r="B411" s="215">
        <v>6458</v>
      </c>
      <c r="C411" s="215" t="s">
        <v>137</v>
      </c>
      <c r="D411" s="215">
        <v>1478723</v>
      </c>
      <c r="E411" s="215">
        <v>1030</v>
      </c>
      <c r="F411" s="215">
        <v>1110</v>
      </c>
      <c r="G411" s="215">
        <v>1004</v>
      </c>
      <c r="I411" s="215" t="s">
        <v>362</v>
      </c>
      <c r="J411" s="215" t="s">
        <v>780</v>
      </c>
      <c r="K411" s="215" t="s">
        <v>1102</v>
      </c>
      <c r="L411" s="215" t="s">
        <v>1160</v>
      </c>
      <c r="AD411" s="217"/>
    </row>
    <row r="412" spans="1:30" s="215" customFormat="1" x14ac:dyDescent="0.25">
      <c r="A412" s="215" t="s">
        <v>138</v>
      </c>
      <c r="B412" s="215">
        <v>6458</v>
      </c>
      <c r="C412" s="215" t="s">
        <v>137</v>
      </c>
      <c r="D412" s="215">
        <v>1478732</v>
      </c>
      <c r="E412" s="215">
        <v>1030</v>
      </c>
      <c r="F412" s="215">
        <v>1122</v>
      </c>
      <c r="G412" s="215">
        <v>1004</v>
      </c>
      <c r="I412" s="215" t="s">
        <v>363</v>
      </c>
      <c r="J412" s="215" t="s">
        <v>781</v>
      </c>
      <c r="K412" s="215" t="s">
        <v>1102</v>
      </c>
      <c r="L412" s="215" t="s">
        <v>1161</v>
      </c>
      <c r="AD412" s="217"/>
    </row>
    <row r="413" spans="1:30" s="215" customFormat="1" x14ac:dyDescent="0.25">
      <c r="A413" s="215" t="s">
        <v>138</v>
      </c>
      <c r="B413" s="215">
        <v>6458</v>
      </c>
      <c r="C413" s="215" t="s">
        <v>137</v>
      </c>
      <c r="D413" s="215">
        <v>1478784</v>
      </c>
      <c r="E413" s="215">
        <v>1030</v>
      </c>
      <c r="F413" s="215">
        <v>1122</v>
      </c>
      <c r="G413" s="215">
        <v>1004</v>
      </c>
      <c r="I413" s="215" t="s">
        <v>364</v>
      </c>
      <c r="J413" s="215" t="s">
        <v>782</v>
      </c>
      <c r="K413" s="215" t="s">
        <v>1102</v>
      </c>
      <c r="L413" s="215" t="s">
        <v>1162</v>
      </c>
      <c r="AD413" s="217"/>
    </row>
    <row r="414" spans="1:30" s="215" customFormat="1" x14ac:dyDescent="0.25">
      <c r="A414" s="215" t="s">
        <v>138</v>
      </c>
      <c r="B414" s="215">
        <v>6458</v>
      </c>
      <c r="C414" s="215" t="s">
        <v>137</v>
      </c>
      <c r="D414" s="215">
        <v>1478785</v>
      </c>
      <c r="E414" s="215">
        <v>1030</v>
      </c>
      <c r="F414" s="215">
        <v>1122</v>
      </c>
      <c r="G414" s="215">
        <v>1004</v>
      </c>
      <c r="I414" s="215" t="s">
        <v>364</v>
      </c>
      <c r="J414" s="215" t="s">
        <v>782</v>
      </c>
      <c r="K414" s="215" t="s">
        <v>1102</v>
      </c>
      <c r="L414" s="215" t="s">
        <v>1162</v>
      </c>
      <c r="AD414" s="217"/>
    </row>
    <row r="415" spans="1:30" s="215" customFormat="1" x14ac:dyDescent="0.25">
      <c r="A415" s="215" t="s">
        <v>138</v>
      </c>
      <c r="B415" s="215">
        <v>6458</v>
      </c>
      <c r="C415" s="215" t="s">
        <v>137</v>
      </c>
      <c r="D415" s="215">
        <v>1478839</v>
      </c>
      <c r="E415" s="215">
        <v>1020</v>
      </c>
      <c r="F415" s="215">
        <v>1110</v>
      </c>
      <c r="G415" s="215">
        <v>1004</v>
      </c>
      <c r="I415" s="215" t="s">
        <v>365</v>
      </c>
      <c r="J415" s="215" t="s">
        <v>783</v>
      </c>
      <c r="K415" s="215" t="s">
        <v>1102</v>
      </c>
      <c r="L415" s="215" t="s">
        <v>1163</v>
      </c>
      <c r="AD415" s="217"/>
    </row>
    <row r="416" spans="1:30" s="215" customFormat="1" x14ac:dyDescent="0.25">
      <c r="A416" s="215" t="s">
        <v>138</v>
      </c>
      <c r="B416" s="215">
        <v>6458</v>
      </c>
      <c r="C416" s="215" t="s">
        <v>137</v>
      </c>
      <c r="D416" s="215">
        <v>1478845</v>
      </c>
      <c r="E416" s="215">
        <v>1030</v>
      </c>
      <c r="F416" s="215">
        <v>1122</v>
      </c>
      <c r="G416" s="215">
        <v>1004</v>
      </c>
      <c r="I416" s="215" t="s">
        <v>784</v>
      </c>
      <c r="J416" s="215" t="s">
        <v>785</v>
      </c>
      <c r="K416" s="215" t="s">
        <v>1102</v>
      </c>
      <c r="L416" s="215" t="s">
        <v>1164</v>
      </c>
      <c r="AD416" s="217"/>
    </row>
    <row r="417" spans="1:30" s="215" customFormat="1" x14ac:dyDescent="0.25">
      <c r="A417" s="215" t="s">
        <v>138</v>
      </c>
      <c r="B417" s="215">
        <v>6458</v>
      </c>
      <c r="C417" s="215" t="s">
        <v>137</v>
      </c>
      <c r="D417" s="215">
        <v>1478851</v>
      </c>
      <c r="E417" s="215">
        <v>1030</v>
      </c>
      <c r="F417" s="215">
        <v>1110</v>
      </c>
      <c r="G417" s="215">
        <v>1004</v>
      </c>
      <c r="I417" s="215" t="s">
        <v>786</v>
      </c>
      <c r="J417" s="215" t="s">
        <v>787</v>
      </c>
      <c r="K417" s="215" t="s">
        <v>1102</v>
      </c>
      <c r="L417" s="215" t="s">
        <v>1164</v>
      </c>
      <c r="AD417" s="217"/>
    </row>
    <row r="418" spans="1:30" s="215" customFormat="1" x14ac:dyDescent="0.25">
      <c r="A418" s="215" t="s">
        <v>138</v>
      </c>
      <c r="B418" s="215">
        <v>6458</v>
      </c>
      <c r="C418" s="215" t="s">
        <v>137</v>
      </c>
      <c r="D418" s="215">
        <v>1478862</v>
      </c>
      <c r="E418" s="215">
        <v>1030</v>
      </c>
      <c r="F418" s="215">
        <v>1122</v>
      </c>
      <c r="G418" s="215">
        <v>1004</v>
      </c>
      <c r="I418" s="215" t="s">
        <v>366</v>
      </c>
      <c r="J418" s="215" t="s">
        <v>788</v>
      </c>
      <c r="K418" s="215" t="s">
        <v>1102</v>
      </c>
      <c r="L418" s="215" t="s">
        <v>1165</v>
      </c>
      <c r="AD418" s="217"/>
    </row>
    <row r="419" spans="1:30" s="215" customFormat="1" x14ac:dyDescent="0.25">
      <c r="A419" s="215" t="s">
        <v>138</v>
      </c>
      <c r="B419" s="215">
        <v>6458</v>
      </c>
      <c r="C419" s="215" t="s">
        <v>137</v>
      </c>
      <c r="D419" s="215">
        <v>1478863</v>
      </c>
      <c r="E419" s="215">
        <v>1030</v>
      </c>
      <c r="F419" s="215">
        <v>1122</v>
      </c>
      <c r="G419" s="215">
        <v>1004</v>
      </c>
      <c r="I419" s="215" t="s">
        <v>366</v>
      </c>
      <c r="J419" s="215" t="s">
        <v>788</v>
      </c>
      <c r="K419" s="215" t="s">
        <v>1102</v>
      </c>
      <c r="L419" s="215" t="s">
        <v>1165</v>
      </c>
      <c r="AD419" s="217"/>
    </row>
    <row r="420" spans="1:30" s="215" customFormat="1" x14ac:dyDescent="0.25">
      <c r="A420" s="215" t="s">
        <v>138</v>
      </c>
      <c r="B420" s="215">
        <v>6458</v>
      </c>
      <c r="C420" s="215" t="s">
        <v>137</v>
      </c>
      <c r="D420" s="215">
        <v>1478865</v>
      </c>
      <c r="E420" s="215">
        <v>1030</v>
      </c>
      <c r="F420" s="215">
        <v>1122</v>
      </c>
      <c r="G420" s="215">
        <v>1004</v>
      </c>
      <c r="I420" s="215" t="s">
        <v>366</v>
      </c>
      <c r="J420" s="215" t="s">
        <v>788</v>
      </c>
      <c r="K420" s="215" t="s">
        <v>1102</v>
      </c>
      <c r="L420" s="215" t="s">
        <v>1165</v>
      </c>
      <c r="AD420" s="217"/>
    </row>
    <row r="421" spans="1:30" s="215" customFormat="1" x14ac:dyDescent="0.25">
      <c r="A421" s="215" t="s">
        <v>138</v>
      </c>
      <c r="B421" s="215">
        <v>6458</v>
      </c>
      <c r="C421" s="215" t="s">
        <v>137</v>
      </c>
      <c r="D421" s="215">
        <v>1478866</v>
      </c>
      <c r="E421" s="215">
        <v>1030</v>
      </c>
      <c r="F421" s="215">
        <v>1122</v>
      </c>
      <c r="G421" s="215">
        <v>1004</v>
      </c>
      <c r="I421" s="215" t="s">
        <v>789</v>
      </c>
      <c r="J421" s="215" t="s">
        <v>790</v>
      </c>
      <c r="K421" s="215" t="s">
        <v>1102</v>
      </c>
      <c r="L421" s="215" t="s">
        <v>1166</v>
      </c>
      <c r="AD421" s="217"/>
    </row>
    <row r="422" spans="1:30" s="215" customFormat="1" x14ac:dyDescent="0.25">
      <c r="A422" s="215" t="s">
        <v>138</v>
      </c>
      <c r="B422" s="215">
        <v>6458</v>
      </c>
      <c r="C422" s="215" t="s">
        <v>137</v>
      </c>
      <c r="D422" s="215">
        <v>1478867</v>
      </c>
      <c r="E422" s="215">
        <v>1030</v>
      </c>
      <c r="F422" s="215">
        <v>1122</v>
      </c>
      <c r="G422" s="215">
        <v>1004</v>
      </c>
      <c r="I422" s="215" t="s">
        <v>791</v>
      </c>
      <c r="J422" s="215" t="s">
        <v>792</v>
      </c>
      <c r="K422" s="215" t="s">
        <v>1102</v>
      </c>
      <c r="L422" s="215" t="s">
        <v>1166</v>
      </c>
      <c r="AD422" s="217"/>
    </row>
    <row r="423" spans="1:30" s="215" customFormat="1" x14ac:dyDescent="0.25">
      <c r="A423" s="215" t="s">
        <v>138</v>
      </c>
      <c r="B423" s="215">
        <v>6458</v>
      </c>
      <c r="C423" s="215" t="s">
        <v>137</v>
      </c>
      <c r="D423" s="215">
        <v>1479027</v>
      </c>
      <c r="E423" s="215">
        <v>1040</v>
      </c>
      <c r="G423" s="215">
        <v>1004</v>
      </c>
      <c r="I423" s="215" t="s">
        <v>367</v>
      </c>
      <c r="J423" s="215" t="s">
        <v>793</v>
      </c>
      <c r="K423" s="215" t="s">
        <v>1102</v>
      </c>
      <c r="L423" s="215" t="s">
        <v>1167</v>
      </c>
      <c r="AD423" s="217"/>
    </row>
    <row r="424" spans="1:30" s="215" customFormat="1" x14ac:dyDescent="0.25">
      <c r="A424" s="215" t="s">
        <v>138</v>
      </c>
      <c r="B424" s="215">
        <v>6458</v>
      </c>
      <c r="C424" s="215" t="s">
        <v>137</v>
      </c>
      <c r="D424" s="215">
        <v>1479063</v>
      </c>
      <c r="E424" s="215">
        <v>1040</v>
      </c>
      <c r="G424" s="215">
        <v>1004</v>
      </c>
      <c r="I424" s="215" t="s">
        <v>368</v>
      </c>
      <c r="J424" s="215" t="s">
        <v>794</v>
      </c>
      <c r="K424" s="215" t="s">
        <v>1102</v>
      </c>
      <c r="L424" s="215" t="s">
        <v>1168</v>
      </c>
      <c r="AD424" s="217"/>
    </row>
    <row r="425" spans="1:30" s="215" customFormat="1" x14ac:dyDescent="0.25">
      <c r="A425" s="215" t="s">
        <v>138</v>
      </c>
      <c r="B425" s="215">
        <v>6458</v>
      </c>
      <c r="C425" s="215" t="s">
        <v>137</v>
      </c>
      <c r="D425" s="215">
        <v>1479090</v>
      </c>
      <c r="E425" s="215">
        <v>1040</v>
      </c>
      <c r="G425" s="215">
        <v>1004</v>
      </c>
      <c r="I425" s="215" t="s">
        <v>369</v>
      </c>
      <c r="J425" s="215" t="s">
        <v>795</v>
      </c>
      <c r="K425" s="215" t="s">
        <v>1102</v>
      </c>
      <c r="L425" s="215" t="s">
        <v>1169</v>
      </c>
      <c r="AD425" s="217"/>
    </row>
    <row r="426" spans="1:30" s="215" customFormat="1" x14ac:dyDescent="0.25">
      <c r="A426" s="215" t="s">
        <v>138</v>
      </c>
      <c r="B426" s="215">
        <v>6458</v>
      </c>
      <c r="C426" s="215" t="s">
        <v>137</v>
      </c>
      <c r="D426" s="215">
        <v>1479122</v>
      </c>
      <c r="E426" s="215">
        <v>1020</v>
      </c>
      <c r="F426" s="215">
        <v>1110</v>
      </c>
      <c r="G426" s="215">
        <v>1004</v>
      </c>
      <c r="I426" s="215" t="s">
        <v>370</v>
      </c>
      <c r="J426" s="215" t="s">
        <v>796</v>
      </c>
      <c r="K426" s="215" t="s">
        <v>221</v>
      </c>
      <c r="L426" s="215" t="s">
        <v>1121</v>
      </c>
      <c r="AD426" s="217"/>
    </row>
    <row r="427" spans="1:30" s="215" customFormat="1" x14ac:dyDescent="0.25">
      <c r="A427" s="215" t="s">
        <v>138</v>
      </c>
      <c r="B427" s="215">
        <v>6458</v>
      </c>
      <c r="C427" s="215" t="s">
        <v>137</v>
      </c>
      <c r="D427" s="215">
        <v>1479123</v>
      </c>
      <c r="E427" s="215">
        <v>1020</v>
      </c>
      <c r="F427" s="215">
        <v>1110</v>
      </c>
      <c r="G427" s="215">
        <v>1004</v>
      </c>
      <c r="I427" s="215" t="s">
        <v>370</v>
      </c>
      <c r="J427" s="215" t="s">
        <v>796</v>
      </c>
      <c r="K427" s="215" t="s">
        <v>221</v>
      </c>
      <c r="L427" s="215" t="s">
        <v>1121</v>
      </c>
      <c r="AD427" s="217"/>
    </row>
    <row r="428" spans="1:30" s="215" customFormat="1" x14ac:dyDescent="0.25">
      <c r="A428" s="215" t="s">
        <v>138</v>
      </c>
      <c r="B428" s="215">
        <v>6458</v>
      </c>
      <c r="C428" s="215" t="s">
        <v>137</v>
      </c>
      <c r="D428" s="215">
        <v>1479124</v>
      </c>
      <c r="E428" s="215">
        <v>1020</v>
      </c>
      <c r="F428" s="215">
        <v>1110</v>
      </c>
      <c r="G428" s="215">
        <v>1004</v>
      </c>
      <c r="I428" s="215" t="s">
        <v>370</v>
      </c>
      <c r="J428" s="215" t="s">
        <v>796</v>
      </c>
      <c r="K428" s="215" t="s">
        <v>221</v>
      </c>
      <c r="L428" s="215" t="s">
        <v>1121</v>
      </c>
      <c r="AD428" s="217"/>
    </row>
    <row r="429" spans="1:30" s="215" customFormat="1" x14ac:dyDescent="0.25">
      <c r="A429" s="215" t="s">
        <v>138</v>
      </c>
      <c r="B429" s="215">
        <v>6458</v>
      </c>
      <c r="C429" s="215" t="s">
        <v>137</v>
      </c>
      <c r="D429" s="215">
        <v>1479127</v>
      </c>
      <c r="E429" s="215">
        <v>1020</v>
      </c>
      <c r="F429" s="215">
        <v>1110</v>
      </c>
      <c r="G429" s="215">
        <v>1004</v>
      </c>
      <c r="I429" s="215" t="s">
        <v>1345</v>
      </c>
      <c r="J429" s="215" t="s">
        <v>1346</v>
      </c>
      <c r="K429" s="215" t="s">
        <v>1102</v>
      </c>
      <c r="L429" s="215" t="s">
        <v>1173</v>
      </c>
      <c r="AD429" s="217"/>
    </row>
    <row r="430" spans="1:30" s="215" customFormat="1" x14ac:dyDescent="0.25">
      <c r="A430" s="215" t="s">
        <v>138</v>
      </c>
      <c r="B430" s="215">
        <v>6458</v>
      </c>
      <c r="C430" s="215" t="s">
        <v>137</v>
      </c>
      <c r="D430" s="215">
        <v>1479129</v>
      </c>
      <c r="E430" s="215">
        <v>1020</v>
      </c>
      <c r="F430" s="215">
        <v>1110</v>
      </c>
      <c r="G430" s="215">
        <v>1004</v>
      </c>
      <c r="I430" s="215" t="s">
        <v>371</v>
      </c>
      <c r="J430" s="215" t="s">
        <v>797</v>
      </c>
      <c r="K430" s="215" t="s">
        <v>1102</v>
      </c>
      <c r="L430" s="215" t="s">
        <v>1171</v>
      </c>
      <c r="AD430" s="217"/>
    </row>
    <row r="431" spans="1:30" s="215" customFormat="1" x14ac:dyDescent="0.25">
      <c r="A431" s="215" t="s">
        <v>138</v>
      </c>
      <c r="B431" s="215">
        <v>6458</v>
      </c>
      <c r="C431" s="215" t="s">
        <v>137</v>
      </c>
      <c r="D431" s="215">
        <v>1479131</v>
      </c>
      <c r="E431" s="215">
        <v>1020</v>
      </c>
      <c r="F431" s="215">
        <v>1110</v>
      </c>
      <c r="G431" s="215">
        <v>1004</v>
      </c>
      <c r="I431" s="215" t="s">
        <v>372</v>
      </c>
      <c r="J431" s="215" t="s">
        <v>798</v>
      </c>
      <c r="K431" s="215" t="s">
        <v>1102</v>
      </c>
      <c r="L431" s="215" t="s">
        <v>1172</v>
      </c>
      <c r="AD431" s="217"/>
    </row>
    <row r="432" spans="1:30" s="215" customFormat="1" x14ac:dyDescent="0.25">
      <c r="A432" s="215" t="s">
        <v>138</v>
      </c>
      <c r="B432" s="215">
        <v>6458</v>
      </c>
      <c r="C432" s="215" t="s">
        <v>137</v>
      </c>
      <c r="D432" s="215">
        <v>1479132</v>
      </c>
      <c r="E432" s="215">
        <v>1020</v>
      </c>
      <c r="F432" s="215">
        <v>1110</v>
      </c>
      <c r="G432" s="215">
        <v>1004</v>
      </c>
      <c r="I432" s="215" t="s">
        <v>372</v>
      </c>
      <c r="J432" s="215" t="s">
        <v>798</v>
      </c>
      <c r="K432" s="215" t="s">
        <v>1102</v>
      </c>
      <c r="L432" s="215" t="s">
        <v>1172</v>
      </c>
      <c r="AD432" s="217"/>
    </row>
    <row r="433" spans="1:30" s="215" customFormat="1" x14ac:dyDescent="0.25">
      <c r="A433" s="215" t="s">
        <v>138</v>
      </c>
      <c r="B433" s="215">
        <v>6458</v>
      </c>
      <c r="C433" s="215" t="s">
        <v>137</v>
      </c>
      <c r="D433" s="215">
        <v>1479135</v>
      </c>
      <c r="E433" s="215">
        <v>1020</v>
      </c>
      <c r="F433" s="215">
        <v>1110</v>
      </c>
      <c r="G433" s="215">
        <v>1004</v>
      </c>
      <c r="I433" s="215" t="s">
        <v>799</v>
      </c>
      <c r="J433" s="215" t="s">
        <v>800</v>
      </c>
      <c r="K433" s="215" t="s">
        <v>1102</v>
      </c>
      <c r="L433" s="215" t="s">
        <v>1173</v>
      </c>
      <c r="AD433" s="217"/>
    </row>
    <row r="434" spans="1:30" s="215" customFormat="1" x14ac:dyDescent="0.25">
      <c r="A434" s="215" t="s">
        <v>138</v>
      </c>
      <c r="B434" s="215">
        <v>6458</v>
      </c>
      <c r="C434" s="215" t="s">
        <v>137</v>
      </c>
      <c r="D434" s="215">
        <v>1479137</v>
      </c>
      <c r="E434" s="215">
        <v>1020</v>
      </c>
      <c r="F434" s="215">
        <v>1110</v>
      </c>
      <c r="G434" s="215">
        <v>1004</v>
      </c>
      <c r="I434" s="215" t="s">
        <v>373</v>
      </c>
      <c r="J434" s="215" t="s">
        <v>801</v>
      </c>
      <c r="K434" s="215" t="s">
        <v>1102</v>
      </c>
      <c r="L434" s="215" t="s">
        <v>1174</v>
      </c>
      <c r="AD434" s="217"/>
    </row>
    <row r="435" spans="1:30" s="215" customFormat="1" x14ac:dyDescent="0.25">
      <c r="A435" s="215" t="s">
        <v>138</v>
      </c>
      <c r="B435" s="215">
        <v>6458</v>
      </c>
      <c r="C435" s="215" t="s">
        <v>137</v>
      </c>
      <c r="D435" s="215">
        <v>1479138</v>
      </c>
      <c r="E435" s="215">
        <v>1020</v>
      </c>
      <c r="F435" s="215">
        <v>1110</v>
      </c>
      <c r="G435" s="215">
        <v>1004</v>
      </c>
      <c r="I435" s="215" t="s">
        <v>373</v>
      </c>
      <c r="J435" s="215" t="s">
        <v>801</v>
      </c>
      <c r="K435" s="215" t="s">
        <v>1102</v>
      </c>
      <c r="L435" s="215" t="s">
        <v>1174</v>
      </c>
      <c r="AD435" s="217"/>
    </row>
    <row r="436" spans="1:30" s="215" customFormat="1" x14ac:dyDescent="0.25">
      <c r="A436" s="215" t="s">
        <v>138</v>
      </c>
      <c r="B436" s="215">
        <v>6458</v>
      </c>
      <c r="C436" s="215" t="s">
        <v>137</v>
      </c>
      <c r="D436" s="215">
        <v>1479139</v>
      </c>
      <c r="E436" s="215">
        <v>1020</v>
      </c>
      <c r="F436" s="215">
        <v>1110</v>
      </c>
      <c r="G436" s="215">
        <v>1004</v>
      </c>
      <c r="I436" s="215" t="s">
        <v>374</v>
      </c>
      <c r="J436" s="215" t="s">
        <v>802</v>
      </c>
      <c r="K436" s="215" t="s">
        <v>1102</v>
      </c>
      <c r="L436" s="215" t="s">
        <v>1175</v>
      </c>
      <c r="AD436" s="217"/>
    </row>
    <row r="437" spans="1:30" s="215" customFormat="1" x14ac:dyDescent="0.25">
      <c r="A437" s="215" t="s">
        <v>138</v>
      </c>
      <c r="B437" s="215">
        <v>6458</v>
      </c>
      <c r="C437" s="215" t="s">
        <v>137</v>
      </c>
      <c r="D437" s="215">
        <v>1479141</v>
      </c>
      <c r="E437" s="215">
        <v>1040</v>
      </c>
      <c r="G437" s="215">
        <v>1004</v>
      </c>
      <c r="I437" s="215" t="s">
        <v>375</v>
      </c>
      <c r="J437" s="215" t="s">
        <v>803</v>
      </c>
      <c r="K437" s="215" t="s">
        <v>1102</v>
      </c>
      <c r="L437" s="215" t="s">
        <v>1176</v>
      </c>
      <c r="AD437" s="217"/>
    </row>
    <row r="438" spans="1:30" s="215" customFormat="1" x14ac:dyDescent="0.25">
      <c r="A438" s="215" t="s">
        <v>138</v>
      </c>
      <c r="B438" s="215">
        <v>6458</v>
      </c>
      <c r="C438" s="215" t="s">
        <v>137</v>
      </c>
      <c r="D438" s="215">
        <v>1479142</v>
      </c>
      <c r="E438" s="215">
        <v>1040</v>
      </c>
      <c r="G438" s="215">
        <v>1004</v>
      </c>
      <c r="I438" s="215" t="s">
        <v>374</v>
      </c>
      <c r="J438" s="215" t="s">
        <v>802</v>
      </c>
      <c r="K438" s="215" t="s">
        <v>1102</v>
      </c>
      <c r="L438" s="215" t="s">
        <v>1175</v>
      </c>
      <c r="AD438" s="217"/>
    </row>
    <row r="439" spans="1:30" s="215" customFormat="1" x14ac:dyDescent="0.25">
      <c r="A439" s="215" t="s">
        <v>138</v>
      </c>
      <c r="B439" s="215">
        <v>6458</v>
      </c>
      <c r="C439" s="215" t="s">
        <v>137</v>
      </c>
      <c r="D439" s="215">
        <v>1479155</v>
      </c>
      <c r="E439" s="215">
        <v>1020</v>
      </c>
      <c r="F439" s="215">
        <v>1121</v>
      </c>
      <c r="G439" s="215">
        <v>1004</v>
      </c>
      <c r="I439" s="215" t="s">
        <v>804</v>
      </c>
      <c r="J439" s="215" t="s">
        <v>805</v>
      </c>
      <c r="K439" s="215" t="s">
        <v>1102</v>
      </c>
      <c r="L439" s="215" t="s">
        <v>1177</v>
      </c>
      <c r="AD439" s="217"/>
    </row>
    <row r="440" spans="1:30" s="215" customFormat="1" x14ac:dyDescent="0.25">
      <c r="A440" s="215" t="s">
        <v>138</v>
      </c>
      <c r="B440" s="215">
        <v>6458</v>
      </c>
      <c r="C440" s="215" t="s">
        <v>137</v>
      </c>
      <c r="D440" s="215">
        <v>1479350</v>
      </c>
      <c r="E440" s="215">
        <v>1020</v>
      </c>
      <c r="F440" s="215">
        <v>1122</v>
      </c>
      <c r="G440" s="215">
        <v>1004</v>
      </c>
      <c r="I440" s="215" t="s">
        <v>376</v>
      </c>
      <c r="J440" s="215" t="s">
        <v>806</v>
      </c>
      <c r="K440" s="215" t="s">
        <v>1102</v>
      </c>
      <c r="L440" s="215" t="s">
        <v>1178</v>
      </c>
      <c r="AD440" s="217"/>
    </row>
    <row r="441" spans="1:30" s="215" customFormat="1" x14ac:dyDescent="0.25">
      <c r="A441" s="215" t="s">
        <v>138</v>
      </c>
      <c r="B441" s="215">
        <v>6458</v>
      </c>
      <c r="C441" s="215" t="s">
        <v>137</v>
      </c>
      <c r="D441" s="215">
        <v>1479351</v>
      </c>
      <c r="E441" s="215">
        <v>1020</v>
      </c>
      <c r="F441" s="215">
        <v>1122</v>
      </c>
      <c r="G441" s="215">
        <v>1004</v>
      </c>
      <c r="I441" s="215" t="s">
        <v>376</v>
      </c>
      <c r="J441" s="215" t="s">
        <v>806</v>
      </c>
      <c r="K441" s="215" t="s">
        <v>1102</v>
      </c>
      <c r="L441" s="215" t="s">
        <v>1178</v>
      </c>
      <c r="AD441" s="217"/>
    </row>
    <row r="442" spans="1:30" s="215" customFormat="1" x14ac:dyDescent="0.25">
      <c r="A442" s="215" t="s">
        <v>138</v>
      </c>
      <c r="B442" s="215">
        <v>6458</v>
      </c>
      <c r="C442" s="215" t="s">
        <v>137</v>
      </c>
      <c r="D442" s="215">
        <v>1479435</v>
      </c>
      <c r="E442" s="215">
        <v>1030</v>
      </c>
      <c r="F442" s="215">
        <v>1110</v>
      </c>
      <c r="G442" s="215">
        <v>1004</v>
      </c>
      <c r="I442" s="215" t="s">
        <v>377</v>
      </c>
      <c r="J442" s="215" t="s">
        <v>807</v>
      </c>
      <c r="K442" s="215" t="s">
        <v>1102</v>
      </c>
      <c r="L442" s="215" t="s">
        <v>1179</v>
      </c>
      <c r="AD442" s="217"/>
    </row>
    <row r="443" spans="1:30" s="215" customFormat="1" x14ac:dyDescent="0.25">
      <c r="A443" s="215" t="s">
        <v>138</v>
      </c>
      <c r="B443" s="215">
        <v>6458</v>
      </c>
      <c r="C443" s="215" t="s">
        <v>137</v>
      </c>
      <c r="D443" s="215">
        <v>1479437</v>
      </c>
      <c r="E443" s="215">
        <v>1030</v>
      </c>
      <c r="F443" s="215">
        <v>1122</v>
      </c>
      <c r="G443" s="215">
        <v>1004</v>
      </c>
      <c r="I443" s="215" t="s">
        <v>378</v>
      </c>
      <c r="J443" s="215" t="s">
        <v>808</v>
      </c>
      <c r="K443" s="215" t="s">
        <v>1102</v>
      </c>
      <c r="L443" s="215" t="s">
        <v>1180</v>
      </c>
      <c r="AD443" s="217"/>
    </row>
    <row r="444" spans="1:30" s="215" customFormat="1" x14ac:dyDescent="0.25">
      <c r="A444" s="215" t="s">
        <v>138</v>
      </c>
      <c r="B444" s="215">
        <v>6458</v>
      </c>
      <c r="C444" s="215" t="s">
        <v>137</v>
      </c>
      <c r="D444" s="215">
        <v>1479583</v>
      </c>
      <c r="E444" s="215">
        <v>1020</v>
      </c>
      <c r="F444" s="215">
        <v>1122</v>
      </c>
      <c r="G444" s="215">
        <v>1004</v>
      </c>
      <c r="I444" s="215" t="s">
        <v>379</v>
      </c>
      <c r="J444" s="215" t="s">
        <v>809</v>
      </c>
      <c r="K444" s="215" t="s">
        <v>1102</v>
      </c>
      <c r="L444" s="215" t="s">
        <v>1181</v>
      </c>
      <c r="AD444" s="217"/>
    </row>
    <row r="445" spans="1:30" s="215" customFormat="1" x14ac:dyDescent="0.25">
      <c r="A445" s="215" t="s">
        <v>138</v>
      </c>
      <c r="B445" s="215">
        <v>6458</v>
      </c>
      <c r="C445" s="215" t="s">
        <v>137</v>
      </c>
      <c r="D445" s="215">
        <v>1479701</v>
      </c>
      <c r="E445" s="215">
        <v>1020</v>
      </c>
      <c r="F445" s="215">
        <v>1122</v>
      </c>
      <c r="G445" s="215">
        <v>1004</v>
      </c>
      <c r="I445" s="215" t="s">
        <v>380</v>
      </c>
      <c r="J445" s="215" t="s">
        <v>810</v>
      </c>
      <c r="K445" s="215" t="s">
        <v>1102</v>
      </c>
      <c r="L445" s="215" t="s">
        <v>1182</v>
      </c>
      <c r="AD445" s="217"/>
    </row>
    <row r="446" spans="1:30" s="215" customFormat="1" x14ac:dyDescent="0.25">
      <c r="A446" s="215" t="s">
        <v>138</v>
      </c>
      <c r="B446" s="215">
        <v>6458</v>
      </c>
      <c r="C446" s="215" t="s">
        <v>137</v>
      </c>
      <c r="D446" s="215">
        <v>1479755</v>
      </c>
      <c r="E446" s="215">
        <v>1060</v>
      </c>
      <c r="G446" s="215">
        <v>1004</v>
      </c>
      <c r="I446" s="215" t="s">
        <v>381</v>
      </c>
      <c r="J446" s="215" t="s">
        <v>811</v>
      </c>
      <c r="K446" s="215" t="s">
        <v>1102</v>
      </c>
      <c r="L446" s="215" t="s">
        <v>1183</v>
      </c>
      <c r="AD446" s="217"/>
    </row>
    <row r="447" spans="1:30" s="215" customFormat="1" x14ac:dyDescent="0.25">
      <c r="A447" s="215" t="s">
        <v>138</v>
      </c>
      <c r="B447" s="215">
        <v>6458</v>
      </c>
      <c r="C447" s="215" t="s">
        <v>137</v>
      </c>
      <c r="D447" s="215">
        <v>1479796</v>
      </c>
      <c r="E447" s="215">
        <v>1020</v>
      </c>
      <c r="F447" s="215">
        <v>1122</v>
      </c>
      <c r="G447" s="215">
        <v>1004</v>
      </c>
      <c r="I447" s="215" t="s">
        <v>382</v>
      </c>
      <c r="J447" s="215" t="s">
        <v>812</v>
      </c>
      <c r="K447" s="215" t="s">
        <v>1102</v>
      </c>
      <c r="L447" s="215" t="s">
        <v>1184</v>
      </c>
      <c r="AD447" s="217"/>
    </row>
    <row r="448" spans="1:30" s="215" customFormat="1" x14ac:dyDescent="0.25">
      <c r="A448" s="215" t="s">
        <v>138</v>
      </c>
      <c r="B448" s="215">
        <v>6458</v>
      </c>
      <c r="C448" s="215" t="s">
        <v>137</v>
      </c>
      <c r="D448" s="215">
        <v>1479810</v>
      </c>
      <c r="E448" s="215">
        <v>1020</v>
      </c>
      <c r="F448" s="215">
        <v>1122</v>
      </c>
      <c r="G448" s="215">
        <v>1004</v>
      </c>
      <c r="I448" s="215" t="s">
        <v>383</v>
      </c>
      <c r="J448" s="215" t="s">
        <v>813</v>
      </c>
      <c r="K448" s="215" t="s">
        <v>1102</v>
      </c>
      <c r="L448" s="215" t="s">
        <v>1185</v>
      </c>
      <c r="AD448" s="217"/>
    </row>
    <row r="449" spans="1:30" s="215" customFormat="1" x14ac:dyDescent="0.25">
      <c r="A449" s="215" t="s">
        <v>138</v>
      </c>
      <c r="B449" s="215">
        <v>6458</v>
      </c>
      <c r="C449" s="215" t="s">
        <v>137</v>
      </c>
      <c r="D449" s="215">
        <v>1479895</v>
      </c>
      <c r="E449" s="215">
        <v>1020</v>
      </c>
      <c r="F449" s="215">
        <v>1122</v>
      </c>
      <c r="G449" s="215">
        <v>1004</v>
      </c>
      <c r="I449" s="215" t="s">
        <v>384</v>
      </c>
      <c r="J449" s="215" t="s">
        <v>814</v>
      </c>
      <c r="K449" s="215" t="s">
        <v>1102</v>
      </c>
      <c r="L449" s="215" t="s">
        <v>1186</v>
      </c>
      <c r="AD449" s="217"/>
    </row>
    <row r="450" spans="1:30" s="215" customFormat="1" x14ac:dyDescent="0.25">
      <c r="A450" s="215" t="s">
        <v>138</v>
      </c>
      <c r="B450" s="215">
        <v>6458</v>
      </c>
      <c r="C450" s="215" t="s">
        <v>137</v>
      </c>
      <c r="D450" s="215">
        <v>1479897</v>
      </c>
      <c r="E450" s="215">
        <v>1020</v>
      </c>
      <c r="F450" s="215">
        <v>1122</v>
      </c>
      <c r="G450" s="215">
        <v>1004</v>
      </c>
      <c r="I450" s="215" t="s">
        <v>385</v>
      </c>
      <c r="J450" s="215" t="s">
        <v>815</v>
      </c>
      <c r="K450" s="215" t="s">
        <v>1102</v>
      </c>
      <c r="L450" s="215" t="s">
        <v>1187</v>
      </c>
      <c r="AD450" s="217"/>
    </row>
    <row r="451" spans="1:30" s="215" customFormat="1" x14ac:dyDescent="0.25">
      <c r="A451" s="215" t="s">
        <v>138</v>
      </c>
      <c r="B451" s="215">
        <v>6458</v>
      </c>
      <c r="C451" s="215" t="s">
        <v>137</v>
      </c>
      <c r="D451" s="215">
        <v>1480080</v>
      </c>
      <c r="E451" s="215">
        <v>1020</v>
      </c>
      <c r="F451" s="215">
        <v>1122</v>
      </c>
      <c r="G451" s="215">
        <v>1004</v>
      </c>
      <c r="I451" s="215" t="s">
        <v>386</v>
      </c>
      <c r="J451" s="215" t="s">
        <v>816</v>
      </c>
      <c r="K451" s="215" t="s">
        <v>1102</v>
      </c>
      <c r="L451" s="215" t="s">
        <v>1188</v>
      </c>
      <c r="AD451" s="217"/>
    </row>
    <row r="452" spans="1:30" s="215" customFormat="1" x14ac:dyDescent="0.25">
      <c r="A452" s="215" t="s">
        <v>138</v>
      </c>
      <c r="B452" s="215">
        <v>6458</v>
      </c>
      <c r="C452" s="215" t="s">
        <v>137</v>
      </c>
      <c r="D452" s="215">
        <v>1480081</v>
      </c>
      <c r="E452" s="215">
        <v>1020</v>
      </c>
      <c r="F452" s="215">
        <v>1122</v>
      </c>
      <c r="G452" s="215">
        <v>1004</v>
      </c>
      <c r="I452" s="215" t="s">
        <v>386</v>
      </c>
      <c r="J452" s="215" t="s">
        <v>816</v>
      </c>
      <c r="K452" s="215" t="s">
        <v>1102</v>
      </c>
      <c r="L452" s="215" t="s">
        <v>1188</v>
      </c>
      <c r="AD452" s="217"/>
    </row>
    <row r="453" spans="1:30" s="215" customFormat="1" x14ac:dyDescent="0.25">
      <c r="A453" s="215" t="s">
        <v>138</v>
      </c>
      <c r="B453" s="215">
        <v>6458</v>
      </c>
      <c r="C453" s="215" t="s">
        <v>137</v>
      </c>
      <c r="D453" s="215">
        <v>1480127</v>
      </c>
      <c r="E453" s="215">
        <v>1020</v>
      </c>
      <c r="F453" s="215">
        <v>1122</v>
      </c>
      <c r="G453" s="215">
        <v>1004</v>
      </c>
      <c r="I453" s="215" t="s">
        <v>387</v>
      </c>
      <c r="J453" s="215" t="s">
        <v>817</v>
      </c>
      <c r="K453" s="215" t="s">
        <v>1102</v>
      </c>
      <c r="L453" s="215" t="s">
        <v>1189</v>
      </c>
      <c r="AD453" s="217"/>
    </row>
    <row r="454" spans="1:30" s="215" customFormat="1" x14ac:dyDescent="0.25">
      <c r="A454" s="215" t="s">
        <v>138</v>
      </c>
      <c r="B454" s="215">
        <v>6458</v>
      </c>
      <c r="C454" s="215" t="s">
        <v>137</v>
      </c>
      <c r="D454" s="215">
        <v>1480217</v>
      </c>
      <c r="E454" s="215">
        <v>1030</v>
      </c>
      <c r="F454" s="215">
        <v>1122</v>
      </c>
      <c r="G454" s="215">
        <v>1004</v>
      </c>
      <c r="I454" s="215" t="s">
        <v>388</v>
      </c>
      <c r="J454" s="215" t="s">
        <v>818</v>
      </c>
      <c r="K454" s="215" t="s">
        <v>1102</v>
      </c>
      <c r="L454" s="215" t="s">
        <v>1190</v>
      </c>
      <c r="AD454" s="217"/>
    </row>
    <row r="455" spans="1:30" s="215" customFormat="1" x14ac:dyDescent="0.25">
      <c r="A455" s="215" t="s">
        <v>138</v>
      </c>
      <c r="B455" s="215">
        <v>6458</v>
      </c>
      <c r="C455" s="215" t="s">
        <v>137</v>
      </c>
      <c r="D455" s="215">
        <v>1480280</v>
      </c>
      <c r="E455" s="215">
        <v>1060</v>
      </c>
      <c r="G455" s="215">
        <v>1004</v>
      </c>
      <c r="I455" s="215" t="s">
        <v>389</v>
      </c>
      <c r="J455" s="215" t="s">
        <v>819</v>
      </c>
      <c r="K455" s="215" t="s">
        <v>1102</v>
      </c>
      <c r="L455" s="215" t="s">
        <v>1191</v>
      </c>
      <c r="AD455" s="217"/>
    </row>
    <row r="456" spans="1:30" s="215" customFormat="1" x14ac:dyDescent="0.25">
      <c r="A456" s="215" t="s">
        <v>138</v>
      </c>
      <c r="B456" s="215">
        <v>6458</v>
      </c>
      <c r="C456" s="215" t="s">
        <v>137</v>
      </c>
      <c r="D456" s="215">
        <v>1480286</v>
      </c>
      <c r="E456" s="215">
        <v>1020</v>
      </c>
      <c r="F456" s="215">
        <v>1122</v>
      </c>
      <c r="G456" s="215">
        <v>1004</v>
      </c>
      <c r="I456" s="215" t="s">
        <v>390</v>
      </c>
      <c r="J456" s="215" t="s">
        <v>820</v>
      </c>
      <c r="K456" s="215" t="s">
        <v>1102</v>
      </c>
      <c r="L456" s="215" t="s">
        <v>1192</v>
      </c>
      <c r="AD456" s="217"/>
    </row>
    <row r="457" spans="1:30" s="215" customFormat="1" x14ac:dyDescent="0.25">
      <c r="A457" s="215" t="s">
        <v>138</v>
      </c>
      <c r="B457" s="215">
        <v>6458</v>
      </c>
      <c r="C457" s="215" t="s">
        <v>137</v>
      </c>
      <c r="D457" s="215">
        <v>1480296</v>
      </c>
      <c r="E457" s="215">
        <v>1020</v>
      </c>
      <c r="F457" s="215">
        <v>1122</v>
      </c>
      <c r="G457" s="215">
        <v>1004</v>
      </c>
      <c r="I457" s="215" t="s">
        <v>391</v>
      </c>
      <c r="J457" s="215" t="s">
        <v>821</v>
      </c>
      <c r="K457" s="215" t="s">
        <v>1102</v>
      </c>
      <c r="L457" s="215" t="s">
        <v>1193</v>
      </c>
      <c r="AD457" s="217"/>
    </row>
    <row r="458" spans="1:30" s="215" customFormat="1" x14ac:dyDescent="0.25">
      <c r="A458" s="215" t="s">
        <v>138</v>
      </c>
      <c r="B458" s="215">
        <v>6458</v>
      </c>
      <c r="C458" s="215" t="s">
        <v>137</v>
      </c>
      <c r="D458" s="215">
        <v>1480355</v>
      </c>
      <c r="E458" s="215">
        <v>1020</v>
      </c>
      <c r="F458" s="215">
        <v>1110</v>
      </c>
      <c r="G458" s="215">
        <v>1004</v>
      </c>
      <c r="I458" s="215" t="s">
        <v>822</v>
      </c>
      <c r="J458" s="215" t="s">
        <v>823</v>
      </c>
      <c r="K458" s="215" t="s">
        <v>1102</v>
      </c>
      <c r="L458" s="215" t="s">
        <v>1194</v>
      </c>
      <c r="AD458" s="217"/>
    </row>
    <row r="459" spans="1:30" s="215" customFormat="1" x14ac:dyDescent="0.25">
      <c r="A459" s="215" t="s">
        <v>138</v>
      </c>
      <c r="B459" s="215">
        <v>6458</v>
      </c>
      <c r="C459" s="215" t="s">
        <v>137</v>
      </c>
      <c r="D459" s="215">
        <v>1480356</v>
      </c>
      <c r="E459" s="215">
        <v>1020</v>
      </c>
      <c r="F459" s="215">
        <v>1121</v>
      </c>
      <c r="G459" s="215">
        <v>1004</v>
      </c>
      <c r="I459" s="215" t="s">
        <v>824</v>
      </c>
      <c r="J459" s="215" t="s">
        <v>825</v>
      </c>
      <c r="K459" s="215" t="s">
        <v>1102</v>
      </c>
      <c r="L459" s="215" t="s">
        <v>1194</v>
      </c>
      <c r="AD459" s="217"/>
    </row>
    <row r="460" spans="1:30" s="215" customFormat="1" x14ac:dyDescent="0.25">
      <c r="A460" s="215" t="s">
        <v>138</v>
      </c>
      <c r="B460" s="215">
        <v>6458</v>
      </c>
      <c r="C460" s="215" t="s">
        <v>137</v>
      </c>
      <c r="D460" s="215">
        <v>1480357</v>
      </c>
      <c r="E460" s="215">
        <v>1020</v>
      </c>
      <c r="F460" s="215">
        <v>1122</v>
      </c>
      <c r="G460" s="215">
        <v>1004</v>
      </c>
      <c r="I460" s="215" t="s">
        <v>826</v>
      </c>
      <c r="J460" s="215" t="s">
        <v>827</v>
      </c>
      <c r="K460" s="215" t="s">
        <v>1102</v>
      </c>
      <c r="L460" s="215" t="s">
        <v>1194</v>
      </c>
      <c r="AD460" s="217"/>
    </row>
    <row r="461" spans="1:30" s="215" customFormat="1" x14ac:dyDescent="0.25">
      <c r="A461" s="215" t="s">
        <v>138</v>
      </c>
      <c r="B461" s="215">
        <v>6458</v>
      </c>
      <c r="C461" s="215" t="s">
        <v>137</v>
      </c>
      <c r="D461" s="215">
        <v>1480358</v>
      </c>
      <c r="E461" s="215">
        <v>1020</v>
      </c>
      <c r="F461" s="215">
        <v>1122</v>
      </c>
      <c r="G461" s="215">
        <v>1004</v>
      </c>
      <c r="I461" s="215" t="s">
        <v>828</v>
      </c>
      <c r="J461" s="215" t="s">
        <v>829</v>
      </c>
      <c r="K461" s="215" t="s">
        <v>1102</v>
      </c>
      <c r="L461" s="215" t="s">
        <v>1194</v>
      </c>
      <c r="AD461" s="217"/>
    </row>
    <row r="462" spans="1:30" s="215" customFormat="1" x14ac:dyDescent="0.25">
      <c r="A462" s="215" t="s">
        <v>138</v>
      </c>
      <c r="B462" s="215">
        <v>6458</v>
      </c>
      <c r="C462" s="215" t="s">
        <v>137</v>
      </c>
      <c r="D462" s="215">
        <v>1480360</v>
      </c>
      <c r="E462" s="215">
        <v>1040</v>
      </c>
      <c r="G462" s="215">
        <v>1004</v>
      </c>
      <c r="I462" s="215" t="s">
        <v>830</v>
      </c>
      <c r="J462" s="215" t="s">
        <v>831</v>
      </c>
      <c r="K462" s="215" t="s">
        <v>1102</v>
      </c>
      <c r="L462" s="215" t="s">
        <v>1195</v>
      </c>
      <c r="AD462" s="217"/>
    </row>
    <row r="463" spans="1:30" s="215" customFormat="1" x14ac:dyDescent="0.25">
      <c r="A463" s="215" t="s">
        <v>138</v>
      </c>
      <c r="B463" s="215">
        <v>6458</v>
      </c>
      <c r="C463" s="215" t="s">
        <v>137</v>
      </c>
      <c r="D463" s="215">
        <v>1480386</v>
      </c>
      <c r="E463" s="215">
        <v>1020</v>
      </c>
      <c r="F463" s="215">
        <v>1122</v>
      </c>
      <c r="G463" s="215">
        <v>1004</v>
      </c>
      <c r="I463" s="215" t="s">
        <v>392</v>
      </c>
      <c r="J463" s="215" t="s">
        <v>832</v>
      </c>
      <c r="K463" s="215" t="s">
        <v>1102</v>
      </c>
      <c r="L463" s="215" t="s">
        <v>1196</v>
      </c>
      <c r="AD463" s="217"/>
    </row>
    <row r="464" spans="1:30" s="215" customFormat="1" x14ac:dyDescent="0.25">
      <c r="A464" s="215" t="s">
        <v>138</v>
      </c>
      <c r="B464" s="215">
        <v>6458</v>
      </c>
      <c r="C464" s="215" t="s">
        <v>137</v>
      </c>
      <c r="D464" s="215">
        <v>1480446</v>
      </c>
      <c r="E464" s="215">
        <v>1030</v>
      </c>
      <c r="F464" s="215">
        <v>1110</v>
      </c>
      <c r="G464" s="215">
        <v>1004</v>
      </c>
      <c r="I464" s="215" t="s">
        <v>393</v>
      </c>
      <c r="J464" s="215" t="s">
        <v>833</v>
      </c>
      <c r="K464" s="215" t="s">
        <v>1102</v>
      </c>
      <c r="L464" s="215" t="s">
        <v>1197</v>
      </c>
      <c r="AD464" s="217"/>
    </row>
    <row r="465" spans="1:30" s="215" customFormat="1" x14ac:dyDescent="0.25">
      <c r="A465" s="215" t="s">
        <v>138</v>
      </c>
      <c r="B465" s="215">
        <v>6458</v>
      </c>
      <c r="C465" s="215" t="s">
        <v>137</v>
      </c>
      <c r="D465" s="215">
        <v>1480448</v>
      </c>
      <c r="E465" s="215">
        <v>1020</v>
      </c>
      <c r="F465" s="215">
        <v>1122</v>
      </c>
      <c r="G465" s="215">
        <v>1004</v>
      </c>
      <c r="I465" s="215" t="s">
        <v>394</v>
      </c>
      <c r="J465" s="215" t="s">
        <v>834</v>
      </c>
      <c r="K465" s="215" t="s">
        <v>1102</v>
      </c>
      <c r="L465" s="215" t="s">
        <v>1198</v>
      </c>
      <c r="AD465" s="217"/>
    </row>
    <row r="466" spans="1:30" s="215" customFormat="1" x14ac:dyDescent="0.25">
      <c r="A466" s="215" t="s">
        <v>138</v>
      </c>
      <c r="B466" s="215">
        <v>6458</v>
      </c>
      <c r="C466" s="215" t="s">
        <v>137</v>
      </c>
      <c r="D466" s="215">
        <v>1480449</v>
      </c>
      <c r="E466" s="215">
        <v>1030</v>
      </c>
      <c r="F466" s="215">
        <v>1110</v>
      </c>
      <c r="G466" s="215">
        <v>1004</v>
      </c>
      <c r="I466" s="215" t="s">
        <v>394</v>
      </c>
      <c r="J466" s="215" t="s">
        <v>834</v>
      </c>
      <c r="K466" s="215" t="s">
        <v>1102</v>
      </c>
      <c r="L466" s="215" t="s">
        <v>1198</v>
      </c>
      <c r="AD466" s="217"/>
    </row>
    <row r="467" spans="1:30" s="215" customFormat="1" x14ac:dyDescent="0.25">
      <c r="A467" s="215" t="s">
        <v>138</v>
      </c>
      <c r="B467" s="215">
        <v>6458</v>
      </c>
      <c r="C467" s="215" t="s">
        <v>137</v>
      </c>
      <c r="D467" s="215">
        <v>1480453</v>
      </c>
      <c r="E467" s="215">
        <v>1020</v>
      </c>
      <c r="F467" s="215">
        <v>1122</v>
      </c>
      <c r="G467" s="215">
        <v>1004</v>
      </c>
      <c r="I467" s="215" t="s">
        <v>395</v>
      </c>
      <c r="J467" s="215" t="s">
        <v>835</v>
      </c>
      <c r="K467" s="215" t="s">
        <v>1102</v>
      </c>
      <c r="L467" s="215" t="s">
        <v>1199</v>
      </c>
      <c r="AD467" s="217"/>
    </row>
    <row r="468" spans="1:30" s="215" customFormat="1" x14ac:dyDescent="0.25">
      <c r="A468" s="215" t="s">
        <v>138</v>
      </c>
      <c r="B468" s="215">
        <v>6458</v>
      </c>
      <c r="C468" s="215" t="s">
        <v>137</v>
      </c>
      <c r="D468" s="215">
        <v>1480455</v>
      </c>
      <c r="E468" s="215">
        <v>1030</v>
      </c>
      <c r="F468" s="215">
        <v>1121</v>
      </c>
      <c r="G468" s="215">
        <v>1004</v>
      </c>
      <c r="I468" s="215" t="s">
        <v>396</v>
      </c>
      <c r="J468" s="215" t="s">
        <v>836</v>
      </c>
      <c r="K468" s="215" t="s">
        <v>1102</v>
      </c>
      <c r="L468" s="215" t="s">
        <v>1200</v>
      </c>
      <c r="AD468" s="217"/>
    </row>
    <row r="469" spans="1:30" s="215" customFormat="1" x14ac:dyDescent="0.25">
      <c r="A469" s="215" t="s">
        <v>138</v>
      </c>
      <c r="B469" s="215">
        <v>6458</v>
      </c>
      <c r="C469" s="215" t="s">
        <v>137</v>
      </c>
      <c r="D469" s="215">
        <v>1480497</v>
      </c>
      <c r="E469" s="215">
        <v>1040</v>
      </c>
      <c r="G469" s="215">
        <v>1004</v>
      </c>
      <c r="I469" s="215" t="s">
        <v>397</v>
      </c>
      <c r="J469" s="215" t="s">
        <v>837</v>
      </c>
      <c r="K469" s="215" t="s">
        <v>1102</v>
      </c>
      <c r="L469" s="215" t="s">
        <v>1201</v>
      </c>
      <c r="AD469" s="217"/>
    </row>
    <row r="470" spans="1:30" s="215" customFormat="1" x14ac:dyDescent="0.25">
      <c r="A470" s="215" t="s">
        <v>138</v>
      </c>
      <c r="B470" s="215">
        <v>6458</v>
      </c>
      <c r="C470" s="215" t="s">
        <v>137</v>
      </c>
      <c r="D470" s="215">
        <v>1480554</v>
      </c>
      <c r="E470" s="215">
        <v>1030</v>
      </c>
      <c r="F470" s="215">
        <v>1122</v>
      </c>
      <c r="G470" s="215">
        <v>1004</v>
      </c>
      <c r="I470" s="215" t="s">
        <v>398</v>
      </c>
      <c r="J470" s="215" t="s">
        <v>838</v>
      </c>
      <c r="K470" s="215" t="s">
        <v>1102</v>
      </c>
      <c r="L470" s="215" t="s">
        <v>1202</v>
      </c>
      <c r="AD470" s="217"/>
    </row>
    <row r="471" spans="1:30" s="215" customFormat="1" x14ac:dyDescent="0.25">
      <c r="A471" s="215" t="s">
        <v>138</v>
      </c>
      <c r="B471" s="215">
        <v>6458</v>
      </c>
      <c r="C471" s="215" t="s">
        <v>137</v>
      </c>
      <c r="D471" s="215">
        <v>1480555</v>
      </c>
      <c r="E471" s="215">
        <v>1030</v>
      </c>
      <c r="F471" s="215">
        <v>1122</v>
      </c>
      <c r="G471" s="215">
        <v>1004</v>
      </c>
      <c r="I471" s="215" t="s">
        <v>398</v>
      </c>
      <c r="J471" s="215" t="s">
        <v>838</v>
      </c>
      <c r="K471" s="215" t="s">
        <v>1102</v>
      </c>
      <c r="L471" s="215" t="s">
        <v>1202</v>
      </c>
      <c r="AD471" s="217"/>
    </row>
    <row r="472" spans="1:30" s="215" customFormat="1" x14ac:dyDescent="0.25">
      <c r="A472" s="215" t="s">
        <v>138</v>
      </c>
      <c r="B472" s="215">
        <v>6458</v>
      </c>
      <c r="C472" s="215" t="s">
        <v>137</v>
      </c>
      <c r="D472" s="215">
        <v>1480556</v>
      </c>
      <c r="E472" s="215">
        <v>1030</v>
      </c>
      <c r="F472" s="215">
        <v>1122</v>
      </c>
      <c r="G472" s="215">
        <v>1004</v>
      </c>
      <c r="I472" s="215" t="s">
        <v>399</v>
      </c>
      <c r="J472" s="215" t="s">
        <v>839</v>
      </c>
      <c r="K472" s="215" t="s">
        <v>1102</v>
      </c>
      <c r="L472" s="215" t="s">
        <v>1203</v>
      </c>
      <c r="AD472" s="217"/>
    </row>
    <row r="473" spans="1:30" s="215" customFormat="1" x14ac:dyDescent="0.25">
      <c r="A473" s="215" t="s">
        <v>138</v>
      </c>
      <c r="B473" s="215">
        <v>6458</v>
      </c>
      <c r="C473" s="215" t="s">
        <v>137</v>
      </c>
      <c r="D473" s="215">
        <v>1480563</v>
      </c>
      <c r="E473" s="215">
        <v>1040</v>
      </c>
      <c r="F473" s="215">
        <v>1263</v>
      </c>
      <c r="G473" s="215">
        <v>1004</v>
      </c>
      <c r="I473" s="215" t="s">
        <v>400</v>
      </c>
      <c r="J473" s="215" t="s">
        <v>840</v>
      </c>
      <c r="K473" s="215" t="s">
        <v>1102</v>
      </c>
      <c r="L473" s="215" t="s">
        <v>1204</v>
      </c>
      <c r="AD473" s="217"/>
    </row>
    <row r="474" spans="1:30" s="215" customFormat="1" x14ac:dyDescent="0.25">
      <c r="A474" s="215" t="s">
        <v>138</v>
      </c>
      <c r="B474" s="215">
        <v>6458</v>
      </c>
      <c r="C474" s="215" t="s">
        <v>137</v>
      </c>
      <c r="D474" s="215">
        <v>1480582</v>
      </c>
      <c r="E474" s="215">
        <v>1060</v>
      </c>
      <c r="G474" s="215">
        <v>1004</v>
      </c>
      <c r="I474" s="215" t="s">
        <v>401</v>
      </c>
      <c r="J474" s="215" t="s">
        <v>841</v>
      </c>
      <c r="K474" s="215" t="s">
        <v>1102</v>
      </c>
      <c r="L474" s="215" t="s">
        <v>1205</v>
      </c>
      <c r="AD474" s="217"/>
    </row>
    <row r="475" spans="1:30" s="215" customFormat="1" x14ac:dyDescent="0.25">
      <c r="A475" s="215" t="s">
        <v>138</v>
      </c>
      <c r="B475" s="215">
        <v>6458</v>
      </c>
      <c r="C475" s="215" t="s">
        <v>137</v>
      </c>
      <c r="D475" s="215">
        <v>1480600</v>
      </c>
      <c r="E475" s="215">
        <v>1020</v>
      </c>
      <c r="F475" s="215">
        <v>1122</v>
      </c>
      <c r="G475" s="215">
        <v>1004</v>
      </c>
      <c r="I475" s="215" t="s">
        <v>402</v>
      </c>
      <c r="J475" s="215" t="s">
        <v>842</v>
      </c>
      <c r="K475" s="215" t="s">
        <v>1102</v>
      </c>
      <c r="L475" s="215" t="s">
        <v>1206</v>
      </c>
      <c r="AD475" s="217"/>
    </row>
    <row r="476" spans="1:30" s="215" customFormat="1" x14ac:dyDescent="0.25">
      <c r="A476" s="215" t="s">
        <v>138</v>
      </c>
      <c r="B476" s="215">
        <v>6458</v>
      </c>
      <c r="C476" s="215" t="s">
        <v>137</v>
      </c>
      <c r="D476" s="215">
        <v>1480602</v>
      </c>
      <c r="E476" s="215">
        <v>1030</v>
      </c>
      <c r="F476" s="215">
        <v>1122</v>
      </c>
      <c r="G476" s="215">
        <v>1004</v>
      </c>
      <c r="I476" s="215" t="s">
        <v>403</v>
      </c>
      <c r="J476" s="215" t="s">
        <v>843</v>
      </c>
      <c r="K476" s="215" t="s">
        <v>1102</v>
      </c>
      <c r="L476" s="215" t="s">
        <v>1207</v>
      </c>
      <c r="AD476" s="217"/>
    </row>
    <row r="477" spans="1:30" s="215" customFormat="1" x14ac:dyDescent="0.25">
      <c r="A477" s="215" t="s">
        <v>138</v>
      </c>
      <c r="B477" s="215">
        <v>6458</v>
      </c>
      <c r="C477" s="215" t="s">
        <v>137</v>
      </c>
      <c r="D477" s="215">
        <v>1480613</v>
      </c>
      <c r="E477" s="215">
        <v>1040</v>
      </c>
      <c r="G477" s="215">
        <v>1004</v>
      </c>
      <c r="I477" s="215" t="s">
        <v>404</v>
      </c>
      <c r="J477" s="215" t="s">
        <v>844</v>
      </c>
      <c r="K477" s="215" t="s">
        <v>1102</v>
      </c>
      <c r="L477" s="215" t="s">
        <v>1208</v>
      </c>
      <c r="AD477" s="217"/>
    </row>
    <row r="478" spans="1:30" s="215" customFormat="1" x14ac:dyDescent="0.25">
      <c r="A478" s="215" t="s">
        <v>138</v>
      </c>
      <c r="B478" s="215">
        <v>6458</v>
      </c>
      <c r="C478" s="215" t="s">
        <v>137</v>
      </c>
      <c r="D478" s="215">
        <v>1480614</v>
      </c>
      <c r="E478" s="215">
        <v>1030</v>
      </c>
      <c r="F478" s="215">
        <v>1122</v>
      </c>
      <c r="G478" s="215">
        <v>1004</v>
      </c>
      <c r="I478" s="215" t="s">
        <v>405</v>
      </c>
      <c r="J478" s="215" t="s">
        <v>845</v>
      </c>
      <c r="K478" s="215" t="s">
        <v>1102</v>
      </c>
      <c r="L478" s="215" t="s">
        <v>1209</v>
      </c>
      <c r="AD478" s="217"/>
    </row>
    <row r="479" spans="1:30" s="215" customFormat="1" x14ac:dyDescent="0.25">
      <c r="A479" s="215" t="s">
        <v>138</v>
      </c>
      <c r="B479" s="215">
        <v>6458</v>
      </c>
      <c r="C479" s="215" t="s">
        <v>137</v>
      </c>
      <c r="D479" s="215">
        <v>1480627</v>
      </c>
      <c r="E479" s="215">
        <v>1030</v>
      </c>
      <c r="F479" s="215">
        <v>1122</v>
      </c>
      <c r="G479" s="215">
        <v>1004</v>
      </c>
      <c r="I479" s="215" t="s">
        <v>406</v>
      </c>
      <c r="J479" s="215" t="s">
        <v>846</v>
      </c>
      <c r="K479" s="215" t="s">
        <v>1102</v>
      </c>
      <c r="L479" s="215" t="s">
        <v>1210</v>
      </c>
      <c r="AD479" s="217"/>
    </row>
    <row r="480" spans="1:30" s="215" customFormat="1" x14ac:dyDescent="0.25">
      <c r="A480" s="215" t="s">
        <v>138</v>
      </c>
      <c r="B480" s="215">
        <v>6458</v>
      </c>
      <c r="C480" s="215" t="s">
        <v>137</v>
      </c>
      <c r="D480" s="215">
        <v>1480635</v>
      </c>
      <c r="E480" s="215">
        <v>1030</v>
      </c>
      <c r="F480" s="215">
        <v>1121</v>
      </c>
      <c r="G480" s="215">
        <v>1004</v>
      </c>
      <c r="I480" s="215" t="s">
        <v>407</v>
      </c>
      <c r="J480" s="215" t="s">
        <v>847</v>
      </c>
      <c r="K480" s="215" t="s">
        <v>1102</v>
      </c>
      <c r="L480" s="215" t="s">
        <v>1211</v>
      </c>
      <c r="AD480" s="217"/>
    </row>
    <row r="481" spans="1:30" s="215" customFormat="1" x14ac:dyDescent="0.25">
      <c r="A481" s="215" t="s">
        <v>138</v>
      </c>
      <c r="B481" s="215">
        <v>6458</v>
      </c>
      <c r="C481" s="215" t="s">
        <v>137</v>
      </c>
      <c r="D481" s="215">
        <v>1480703</v>
      </c>
      <c r="E481" s="215">
        <v>1030</v>
      </c>
      <c r="F481" s="215">
        <v>1121</v>
      </c>
      <c r="G481" s="215">
        <v>1004</v>
      </c>
      <c r="I481" s="215" t="s">
        <v>408</v>
      </c>
      <c r="J481" s="215" t="s">
        <v>848</v>
      </c>
      <c r="K481" s="215" t="s">
        <v>1102</v>
      </c>
      <c r="L481" s="215" t="s">
        <v>1212</v>
      </c>
      <c r="AD481" s="217"/>
    </row>
    <row r="482" spans="1:30" s="215" customFormat="1" x14ac:dyDescent="0.25">
      <c r="A482" s="215" t="s">
        <v>138</v>
      </c>
      <c r="B482" s="215">
        <v>6458</v>
      </c>
      <c r="C482" s="215" t="s">
        <v>137</v>
      </c>
      <c r="D482" s="215">
        <v>1480722</v>
      </c>
      <c r="E482" s="215">
        <v>1060</v>
      </c>
      <c r="F482" s="215">
        <v>1220</v>
      </c>
      <c r="G482" s="215">
        <v>1004</v>
      </c>
      <c r="I482" s="215" t="s">
        <v>409</v>
      </c>
      <c r="J482" s="215" t="s">
        <v>849</v>
      </c>
      <c r="K482" s="215" t="s">
        <v>1102</v>
      </c>
      <c r="L482" s="215" t="s">
        <v>1213</v>
      </c>
      <c r="AD482" s="217"/>
    </row>
    <row r="483" spans="1:30" s="215" customFormat="1" x14ac:dyDescent="0.25">
      <c r="A483" s="215" t="s">
        <v>138</v>
      </c>
      <c r="B483" s="215">
        <v>6458</v>
      </c>
      <c r="C483" s="215" t="s">
        <v>137</v>
      </c>
      <c r="D483" s="215">
        <v>1480723</v>
      </c>
      <c r="E483" s="215">
        <v>1060</v>
      </c>
      <c r="F483" s="215">
        <v>1220</v>
      </c>
      <c r="G483" s="215">
        <v>1004</v>
      </c>
      <c r="I483" s="215" t="s">
        <v>409</v>
      </c>
      <c r="J483" s="215" t="s">
        <v>849</v>
      </c>
      <c r="K483" s="215" t="s">
        <v>1102</v>
      </c>
      <c r="L483" s="215" t="s">
        <v>1213</v>
      </c>
      <c r="AD483" s="217"/>
    </row>
    <row r="484" spans="1:30" s="215" customFormat="1" x14ac:dyDescent="0.25">
      <c r="A484" s="215" t="s">
        <v>138</v>
      </c>
      <c r="B484" s="215">
        <v>6458</v>
      </c>
      <c r="C484" s="215" t="s">
        <v>137</v>
      </c>
      <c r="D484" s="215">
        <v>1480756</v>
      </c>
      <c r="E484" s="215">
        <v>1020</v>
      </c>
      <c r="F484" s="215">
        <v>1110</v>
      </c>
      <c r="G484" s="215">
        <v>1004</v>
      </c>
      <c r="I484" s="215" t="s">
        <v>410</v>
      </c>
      <c r="J484" s="215" t="s">
        <v>850</v>
      </c>
      <c r="K484" s="215" t="s">
        <v>1102</v>
      </c>
      <c r="L484" s="215" t="s">
        <v>1214</v>
      </c>
      <c r="AD484" s="217"/>
    </row>
    <row r="485" spans="1:30" s="215" customFormat="1" x14ac:dyDescent="0.25">
      <c r="A485" s="215" t="s">
        <v>138</v>
      </c>
      <c r="B485" s="215">
        <v>6458</v>
      </c>
      <c r="C485" s="215" t="s">
        <v>137</v>
      </c>
      <c r="D485" s="215">
        <v>1480763</v>
      </c>
      <c r="E485" s="215">
        <v>1030</v>
      </c>
      <c r="F485" s="215">
        <v>1121</v>
      </c>
      <c r="G485" s="215">
        <v>1004</v>
      </c>
      <c r="I485" s="215" t="s">
        <v>411</v>
      </c>
      <c r="J485" s="215" t="s">
        <v>851</v>
      </c>
      <c r="K485" s="215" t="s">
        <v>1102</v>
      </c>
      <c r="L485" s="215" t="s">
        <v>1215</v>
      </c>
      <c r="AD485" s="217"/>
    </row>
    <row r="486" spans="1:30" s="215" customFormat="1" x14ac:dyDescent="0.25">
      <c r="A486" s="215" t="s">
        <v>138</v>
      </c>
      <c r="B486" s="215">
        <v>6458</v>
      </c>
      <c r="C486" s="215" t="s">
        <v>137</v>
      </c>
      <c r="D486" s="215">
        <v>1480784</v>
      </c>
      <c r="E486" s="215">
        <v>1040</v>
      </c>
      <c r="G486" s="215">
        <v>1004</v>
      </c>
      <c r="I486" s="215" t="s">
        <v>412</v>
      </c>
      <c r="J486" s="215" t="s">
        <v>852</v>
      </c>
      <c r="K486" s="215" t="s">
        <v>1102</v>
      </c>
      <c r="L486" s="215" t="s">
        <v>1216</v>
      </c>
      <c r="AD486" s="217"/>
    </row>
    <row r="487" spans="1:30" s="215" customFormat="1" x14ac:dyDescent="0.25">
      <c r="A487" s="215" t="s">
        <v>138</v>
      </c>
      <c r="B487" s="215">
        <v>6458</v>
      </c>
      <c r="C487" s="215" t="s">
        <v>137</v>
      </c>
      <c r="D487" s="215">
        <v>1480893</v>
      </c>
      <c r="E487" s="215">
        <v>1030</v>
      </c>
      <c r="F487" s="215">
        <v>1122</v>
      </c>
      <c r="G487" s="215">
        <v>1004</v>
      </c>
      <c r="I487" s="215" t="s">
        <v>413</v>
      </c>
      <c r="J487" s="215" t="s">
        <v>853</v>
      </c>
      <c r="K487" s="215" t="s">
        <v>1102</v>
      </c>
      <c r="L487" s="215" t="s">
        <v>1217</v>
      </c>
      <c r="AD487" s="217"/>
    </row>
    <row r="488" spans="1:30" s="215" customFormat="1" x14ac:dyDescent="0.25">
      <c r="A488" s="215" t="s">
        <v>138</v>
      </c>
      <c r="B488" s="215">
        <v>6458</v>
      </c>
      <c r="C488" s="215" t="s">
        <v>137</v>
      </c>
      <c r="D488" s="215">
        <v>1480895</v>
      </c>
      <c r="E488" s="215">
        <v>1040</v>
      </c>
      <c r="G488" s="215">
        <v>1004</v>
      </c>
      <c r="I488" s="215" t="s">
        <v>414</v>
      </c>
      <c r="J488" s="215" t="s">
        <v>854</v>
      </c>
      <c r="K488" s="215" t="s">
        <v>1102</v>
      </c>
      <c r="L488" s="215" t="s">
        <v>1218</v>
      </c>
      <c r="AD488" s="217"/>
    </row>
    <row r="489" spans="1:30" s="215" customFormat="1" x14ac:dyDescent="0.25">
      <c r="A489" s="215" t="s">
        <v>138</v>
      </c>
      <c r="B489" s="215">
        <v>6458</v>
      </c>
      <c r="C489" s="215" t="s">
        <v>137</v>
      </c>
      <c r="D489" s="215">
        <v>1480985</v>
      </c>
      <c r="E489" s="215">
        <v>1020</v>
      </c>
      <c r="F489" s="215">
        <v>1122</v>
      </c>
      <c r="G489" s="215">
        <v>1004</v>
      </c>
      <c r="I489" s="215" t="s">
        <v>855</v>
      </c>
      <c r="J489" s="215" t="s">
        <v>856</v>
      </c>
      <c r="K489" s="215" t="s">
        <v>1102</v>
      </c>
      <c r="L489" s="215" t="s">
        <v>1219</v>
      </c>
      <c r="AD489" s="217"/>
    </row>
    <row r="490" spans="1:30" s="215" customFormat="1" x14ac:dyDescent="0.25">
      <c r="A490" s="215" t="s">
        <v>138</v>
      </c>
      <c r="B490" s="215">
        <v>6458</v>
      </c>
      <c r="C490" s="215" t="s">
        <v>137</v>
      </c>
      <c r="D490" s="215">
        <v>1480986</v>
      </c>
      <c r="E490" s="215">
        <v>1030</v>
      </c>
      <c r="F490" s="215">
        <v>1122</v>
      </c>
      <c r="G490" s="215">
        <v>1004</v>
      </c>
      <c r="I490" s="215" t="s">
        <v>857</v>
      </c>
      <c r="J490" s="215" t="s">
        <v>858</v>
      </c>
      <c r="K490" s="215" t="s">
        <v>1102</v>
      </c>
      <c r="L490" s="215" t="s">
        <v>1219</v>
      </c>
      <c r="AD490" s="217"/>
    </row>
    <row r="491" spans="1:30" s="215" customFormat="1" x14ac:dyDescent="0.25">
      <c r="A491" s="215" t="s">
        <v>138</v>
      </c>
      <c r="B491" s="215">
        <v>6458</v>
      </c>
      <c r="C491" s="215" t="s">
        <v>137</v>
      </c>
      <c r="D491" s="215">
        <v>1481262</v>
      </c>
      <c r="E491" s="215">
        <v>1020</v>
      </c>
      <c r="F491" s="215">
        <v>1110</v>
      </c>
      <c r="G491" s="215">
        <v>1004</v>
      </c>
      <c r="I491" s="215" t="s">
        <v>415</v>
      </c>
      <c r="J491" s="215" t="s">
        <v>859</v>
      </c>
      <c r="K491" s="215" t="s">
        <v>1102</v>
      </c>
      <c r="L491" s="215" t="s">
        <v>1220</v>
      </c>
      <c r="AD491" s="217"/>
    </row>
    <row r="492" spans="1:30" s="215" customFormat="1" x14ac:dyDescent="0.25">
      <c r="A492" s="215" t="s">
        <v>138</v>
      </c>
      <c r="B492" s="215">
        <v>6458</v>
      </c>
      <c r="C492" s="215" t="s">
        <v>137</v>
      </c>
      <c r="D492" s="215">
        <v>1481266</v>
      </c>
      <c r="E492" s="215">
        <v>1020</v>
      </c>
      <c r="F492" s="215">
        <v>1110</v>
      </c>
      <c r="G492" s="215">
        <v>1004</v>
      </c>
      <c r="I492" s="215" t="s">
        <v>416</v>
      </c>
      <c r="J492" s="215" t="s">
        <v>860</v>
      </c>
      <c r="K492" s="215" t="s">
        <v>1102</v>
      </c>
      <c r="L492" s="215" t="s">
        <v>1221</v>
      </c>
      <c r="AD492" s="217"/>
    </row>
    <row r="493" spans="1:30" s="215" customFormat="1" x14ac:dyDescent="0.25">
      <c r="A493" s="215" t="s">
        <v>138</v>
      </c>
      <c r="B493" s="215">
        <v>6458</v>
      </c>
      <c r="C493" s="215" t="s">
        <v>137</v>
      </c>
      <c r="D493" s="215">
        <v>1481268</v>
      </c>
      <c r="E493" s="215">
        <v>1020</v>
      </c>
      <c r="F493" s="215">
        <v>1110</v>
      </c>
      <c r="G493" s="215">
        <v>1004</v>
      </c>
      <c r="I493" s="215" t="s">
        <v>417</v>
      </c>
      <c r="J493" s="215" t="s">
        <v>861</v>
      </c>
      <c r="K493" s="215" t="s">
        <v>1102</v>
      </c>
      <c r="L493" s="215" t="s">
        <v>1222</v>
      </c>
      <c r="AD493" s="217"/>
    </row>
    <row r="494" spans="1:30" s="215" customFormat="1" x14ac:dyDescent="0.25">
      <c r="A494" s="215" t="s">
        <v>138</v>
      </c>
      <c r="B494" s="215">
        <v>6458</v>
      </c>
      <c r="C494" s="215" t="s">
        <v>137</v>
      </c>
      <c r="D494" s="215">
        <v>1481270</v>
      </c>
      <c r="E494" s="215">
        <v>1020</v>
      </c>
      <c r="F494" s="215">
        <v>1110</v>
      </c>
      <c r="G494" s="215">
        <v>1004</v>
      </c>
      <c r="I494" s="215" t="s">
        <v>418</v>
      </c>
      <c r="J494" s="215" t="s">
        <v>862</v>
      </c>
      <c r="K494" s="215" t="s">
        <v>1102</v>
      </c>
      <c r="L494" s="215" t="s">
        <v>1223</v>
      </c>
      <c r="AD494" s="217"/>
    </row>
    <row r="495" spans="1:30" s="215" customFormat="1" x14ac:dyDescent="0.25">
      <c r="A495" s="215" t="s">
        <v>138</v>
      </c>
      <c r="B495" s="215">
        <v>6458</v>
      </c>
      <c r="C495" s="215" t="s">
        <v>137</v>
      </c>
      <c r="D495" s="215">
        <v>1481272</v>
      </c>
      <c r="E495" s="215">
        <v>1020</v>
      </c>
      <c r="F495" s="215">
        <v>1110</v>
      </c>
      <c r="G495" s="215">
        <v>1004</v>
      </c>
      <c r="I495" s="215" t="s">
        <v>419</v>
      </c>
      <c r="J495" s="215" t="s">
        <v>863</v>
      </c>
      <c r="K495" s="215" t="s">
        <v>1102</v>
      </c>
      <c r="L495" s="215" t="s">
        <v>1224</v>
      </c>
      <c r="AD495" s="217"/>
    </row>
    <row r="496" spans="1:30" s="215" customFormat="1" x14ac:dyDescent="0.25">
      <c r="A496" s="215" t="s">
        <v>138</v>
      </c>
      <c r="B496" s="215">
        <v>6458</v>
      </c>
      <c r="C496" s="215" t="s">
        <v>137</v>
      </c>
      <c r="D496" s="215">
        <v>1481276</v>
      </c>
      <c r="E496" s="215">
        <v>1020</v>
      </c>
      <c r="F496" s="215">
        <v>1110</v>
      </c>
      <c r="G496" s="215">
        <v>1004</v>
      </c>
      <c r="I496" s="215" t="s">
        <v>420</v>
      </c>
      <c r="J496" s="215" t="s">
        <v>864</v>
      </c>
      <c r="K496" s="215" t="s">
        <v>1102</v>
      </c>
      <c r="L496" s="215" t="s">
        <v>1225</v>
      </c>
      <c r="AD496" s="217"/>
    </row>
    <row r="497" spans="1:30" s="215" customFormat="1" x14ac:dyDescent="0.25">
      <c r="A497" s="215" t="s">
        <v>138</v>
      </c>
      <c r="B497" s="215">
        <v>6458</v>
      </c>
      <c r="C497" s="215" t="s">
        <v>137</v>
      </c>
      <c r="D497" s="215">
        <v>1481293</v>
      </c>
      <c r="E497" s="215">
        <v>1020</v>
      </c>
      <c r="F497" s="215">
        <v>1122</v>
      </c>
      <c r="G497" s="215">
        <v>1004</v>
      </c>
      <c r="I497" s="215" t="s">
        <v>421</v>
      </c>
      <c r="J497" s="215" t="s">
        <v>865</v>
      </c>
      <c r="K497" s="215" t="s">
        <v>1102</v>
      </c>
      <c r="L497" s="215" t="s">
        <v>1226</v>
      </c>
      <c r="AD497" s="217"/>
    </row>
    <row r="498" spans="1:30" s="215" customFormat="1" x14ac:dyDescent="0.25">
      <c r="A498" s="215" t="s">
        <v>138</v>
      </c>
      <c r="B498" s="215">
        <v>6458</v>
      </c>
      <c r="C498" s="215" t="s">
        <v>137</v>
      </c>
      <c r="D498" s="215">
        <v>1481317</v>
      </c>
      <c r="E498" s="215">
        <v>1020</v>
      </c>
      <c r="F498" s="215">
        <v>1110</v>
      </c>
      <c r="G498" s="215">
        <v>1004</v>
      </c>
      <c r="I498" s="215" t="s">
        <v>422</v>
      </c>
      <c r="J498" s="215" t="s">
        <v>867</v>
      </c>
      <c r="K498" s="215" t="s">
        <v>1102</v>
      </c>
      <c r="L498" s="215" t="s">
        <v>1227</v>
      </c>
      <c r="AD498" s="217"/>
    </row>
    <row r="499" spans="1:30" s="215" customFormat="1" x14ac:dyDescent="0.25">
      <c r="A499" s="215" t="s">
        <v>138</v>
      </c>
      <c r="B499" s="215">
        <v>6458</v>
      </c>
      <c r="C499" s="215" t="s">
        <v>137</v>
      </c>
      <c r="D499" s="215">
        <v>1481320</v>
      </c>
      <c r="E499" s="215">
        <v>1020</v>
      </c>
      <c r="F499" s="215">
        <v>1110</v>
      </c>
      <c r="G499" s="215">
        <v>1004</v>
      </c>
      <c r="I499" s="215" t="s">
        <v>423</v>
      </c>
      <c r="J499" s="215" t="s">
        <v>868</v>
      </c>
      <c r="K499" s="215" t="s">
        <v>1102</v>
      </c>
      <c r="L499" s="215" t="s">
        <v>1228</v>
      </c>
      <c r="AD499" s="217"/>
    </row>
    <row r="500" spans="1:30" s="215" customFormat="1" x14ac:dyDescent="0.25">
      <c r="A500" s="215" t="s">
        <v>138</v>
      </c>
      <c r="B500" s="215">
        <v>6458</v>
      </c>
      <c r="C500" s="215" t="s">
        <v>137</v>
      </c>
      <c r="D500" s="215">
        <v>1481509</v>
      </c>
      <c r="E500" s="215">
        <v>1020</v>
      </c>
      <c r="F500" s="215">
        <v>1110</v>
      </c>
      <c r="G500" s="215">
        <v>1004</v>
      </c>
      <c r="I500" s="215" t="s">
        <v>1347</v>
      </c>
      <c r="J500" s="215" t="s">
        <v>1348</v>
      </c>
      <c r="K500" s="215" t="s">
        <v>1102</v>
      </c>
      <c r="L500" s="215" t="s">
        <v>1229</v>
      </c>
      <c r="AD500" s="217"/>
    </row>
    <row r="501" spans="1:30" s="215" customFormat="1" x14ac:dyDescent="0.25">
      <c r="A501" s="215" t="s">
        <v>138</v>
      </c>
      <c r="B501" s="215">
        <v>6458</v>
      </c>
      <c r="C501" s="215" t="s">
        <v>137</v>
      </c>
      <c r="D501" s="215">
        <v>1481510</v>
      </c>
      <c r="E501" s="215">
        <v>1020</v>
      </c>
      <c r="F501" s="215">
        <v>1110</v>
      </c>
      <c r="G501" s="215">
        <v>1004</v>
      </c>
      <c r="I501" s="215" t="s">
        <v>1349</v>
      </c>
      <c r="J501" s="215" t="s">
        <v>1350</v>
      </c>
      <c r="K501" s="215" t="s">
        <v>1102</v>
      </c>
      <c r="L501" s="215" t="s">
        <v>1229</v>
      </c>
      <c r="AD501" s="217"/>
    </row>
    <row r="502" spans="1:30" s="215" customFormat="1" x14ac:dyDescent="0.25">
      <c r="A502" s="215" t="s">
        <v>138</v>
      </c>
      <c r="B502" s="215">
        <v>6458</v>
      </c>
      <c r="C502" s="215" t="s">
        <v>137</v>
      </c>
      <c r="D502" s="215">
        <v>1481521</v>
      </c>
      <c r="E502" s="215">
        <v>1020</v>
      </c>
      <c r="F502" s="215">
        <v>1110</v>
      </c>
      <c r="G502" s="215">
        <v>1004</v>
      </c>
      <c r="I502" s="215" t="s">
        <v>424</v>
      </c>
      <c r="J502" s="215" t="s">
        <v>869</v>
      </c>
      <c r="K502" s="215" t="s">
        <v>1102</v>
      </c>
      <c r="L502" s="215" t="s">
        <v>1230</v>
      </c>
      <c r="AD502" s="217"/>
    </row>
    <row r="503" spans="1:30" s="215" customFormat="1" x14ac:dyDescent="0.25">
      <c r="A503" s="215" t="s">
        <v>138</v>
      </c>
      <c r="B503" s="215">
        <v>6458</v>
      </c>
      <c r="C503" s="215" t="s">
        <v>137</v>
      </c>
      <c r="D503" s="215">
        <v>1481522</v>
      </c>
      <c r="E503" s="215">
        <v>1020</v>
      </c>
      <c r="F503" s="215">
        <v>1121</v>
      </c>
      <c r="G503" s="215">
        <v>1004</v>
      </c>
      <c r="I503" s="215" t="s">
        <v>424</v>
      </c>
      <c r="J503" s="215" t="s">
        <v>869</v>
      </c>
      <c r="K503" s="215" t="s">
        <v>1102</v>
      </c>
      <c r="L503" s="215" t="s">
        <v>1230</v>
      </c>
      <c r="AD503" s="217"/>
    </row>
    <row r="504" spans="1:30" s="215" customFormat="1" x14ac:dyDescent="0.25">
      <c r="A504" s="215" t="s">
        <v>138</v>
      </c>
      <c r="B504" s="215">
        <v>6458</v>
      </c>
      <c r="C504" s="215" t="s">
        <v>137</v>
      </c>
      <c r="D504" s="215">
        <v>1481523</v>
      </c>
      <c r="E504" s="215">
        <v>1030</v>
      </c>
      <c r="F504" s="215">
        <v>1110</v>
      </c>
      <c r="G504" s="215">
        <v>1004</v>
      </c>
      <c r="I504" s="215" t="s">
        <v>424</v>
      </c>
      <c r="J504" s="215" t="s">
        <v>869</v>
      </c>
      <c r="K504" s="215" t="s">
        <v>1102</v>
      </c>
      <c r="L504" s="215" t="s">
        <v>1230</v>
      </c>
      <c r="AD504" s="217"/>
    </row>
    <row r="505" spans="1:30" s="215" customFormat="1" x14ac:dyDescent="0.25">
      <c r="A505" s="215" t="s">
        <v>138</v>
      </c>
      <c r="B505" s="215">
        <v>6458</v>
      </c>
      <c r="C505" s="215" t="s">
        <v>137</v>
      </c>
      <c r="D505" s="215">
        <v>1481524</v>
      </c>
      <c r="E505" s="215">
        <v>1040</v>
      </c>
      <c r="G505" s="215">
        <v>1004</v>
      </c>
      <c r="I505" s="215" t="s">
        <v>424</v>
      </c>
      <c r="J505" s="215" t="s">
        <v>869</v>
      </c>
      <c r="K505" s="215" t="s">
        <v>1102</v>
      </c>
      <c r="L505" s="215" t="s">
        <v>1230</v>
      </c>
      <c r="AD505" s="217"/>
    </row>
    <row r="506" spans="1:30" s="215" customFormat="1" x14ac:dyDescent="0.25">
      <c r="A506" s="215" t="s">
        <v>138</v>
      </c>
      <c r="B506" s="215">
        <v>6458</v>
      </c>
      <c r="C506" s="215" t="s">
        <v>137</v>
      </c>
      <c r="D506" s="215">
        <v>1481527</v>
      </c>
      <c r="E506" s="215">
        <v>1020</v>
      </c>
      <c r="F506" s="215">
        <v>1110</v>
      </c>
      <c r="G506" s="215">
        <v>1004</v>
      </c>
      <c r="I506" s="215" t="s">
        <v>870</v>
      </c>
      <c r="J506" s="215" t="s">
        <v>871</v>
      </c>
      <c r="K506" s="215" t="s">
        <v>1102</v>
      </c>
      <c r="L506" s="215" t="s">
        <v>1229</v>
      </c>
      <c r="AD506" s="217"/>
    </row>
    <row r="507" spans="1:30" s="215" customFormat="1" x14ac:dyDescent="0.25">
      <c r="A507" s="215" t="s">
        <v>138</v>
      </c>
      <c r="B507" s="215">
        <v>6458</v>
      </c>
      <c r="C507" s="215" t="s">
        <v>137</v>
      </c>
      <c r="D507" s="215">
        <v>1481528</v>
      </c>
      <c r="E507" s="215">
        <v>1020</v>
      </c>
      <c r="F507" s="215">
        <v>1110</v>
      </c>
      <c r="G507" s="215">
        <v>1004</v>
      </c>
      <c r="I507" s="215" t="s">
        <v>872</v>
      </c>
      <c r="J507" s="215" t="s">
        <v>873</v>
      </c>
      <c r="K507" s="215" t="s">
        <v>1102</v>
      </c>
      <c r="L507" s="215" t="s">
        <v>1229</v>
      </c>
      <c r="AD507" s="217"/>
    </row>
    <row r="508" spans="1:30" s="215" customFormat="1" x14ac:dyDescent="0.25">
      <c r="A508" s="215" t="s">
        <v>138</v>
      </c>
      <c r="B508" s="215">
        <v>6458</v>
      </c>
      <c r="C508" s="215" t="s">
        <v>137</v>
      </c>
      <c r="D508" s="215">
        <v>1481529</v>
      </c>
      <c r="E508" s="215">
        <v>1020</v>
      </c>
      <c r="F508" s="215">
        <v>1110</v>
      </c>
      <c r="G508" s="215">
        <v>1004</v>
      </c>
      <c r="I508" s="215" t="s">
        <v>874</v>
      </c>
      <c r="J508" s="215" t="s">
        <v>875</v>
      </c>
      <c r="K508" s="215" t="s">
        <v>1102</v>
      </c>
      <c r="L508" s="215" t="s">
        <v>1229</v>
      </c>
      <c r="AD508" s="217"/>
    </row>
    <row r="509" spans="1:30" s="215" customFormat="1" x14ac:dyDescent="0.25">
      <c r="A509" s="215" t="s">
        <v>138</v>
      </c>
      <c r="B509" s="215">
        <v>6458</v>
      </c>
      <c r="C509" s="215" t="s">
        <v>137</v>
      </c>
      <c r="D509" s="215">
        <v>1481533</v>
      </c>
      <c r="E509" s="215">
        <v>1040</v>
      </c>
      <c r="G509" s="215">
        <v>1004</v>
      </c>
      <c r="I509" s="215" t="s">
        <v>425</v>
      </c>
      <c r="J509" s="215" t="s">
        <v>876</v>
      </c>
      <c r="K509" s="215" t="s">
        <v>1102</v>
      </c>
      <c r="L509" s="215" t="s">
        <v>1231</v>
      </c>
      <c r="AD509" s="217"/>
    </row>
    <row r="510" spans="1:30" s="215" customFormat="1" x14ac:dyDescent="0.25">
      <c r="A510" s="215" t="s">
        <v>138</v>
      </c>
      <c r="B510" s="215">
        <v>6458</v>
      </c>
      <c r="C510" s="215" t="s">
        <v>137</v>
      </c>
      <c r="D510" s="215">
        <v>1481558</v>
      </c>
      <c r="E510" s="215">
        <v>1030</v>
      </c>
      <c r="F510" s="215">
        <v>1122</v>
      </c>
      <c r="G510" s="215">
        <v>1004</v>
      </c>
      <c r="I510" s="215" t="s">
        <v>426</v>
      </c>
      <c r="J510" s="215" t="s">
        <v>877</v>
      </c>
      <c r="K510" s="215" t="s">
        <v>1102</v>
      </c>
      <c r="L510" s="215" t="s">
        <v>1232</v>
      </c>
      <c r="AD510" s="217"/>
    </row>
    <row r="511" spans="1:30" s="215" customFormat="1" x14ac:dyDescent="0.25">
      <c r="A511" s="215" t="s">
        <v>138</v>
      </c>
      <c r="B511" s="215">
        <v>6458</v>
      </c>
      <c r="C511" s="215" t="s">
        <v>137</v>
      </c>
      <c r="D511" s="215">
        <v>1481559</v>
      </c>
      <c r="E511" s="215">
        <v>1030</v>
      </c>
      <c r="F511" s="215">
        <v>1122</v>
      </c>
      <c r="G511" s="215">
        <v>1004</v>
      </c>
      <c r="I511" s="215" t="s">
        <v>426</v>
      </c>
      <c r="J511" s="215" t="s">
        <v>877</v>
      </c>
      <c r="K511" s="215" t="s">
        <v>1102</v>
      </c>
      <c r="L511" s="215" t="s">
        <v>1232</v>
      </c>
      <c r="AD511" s="217"/>
    </row>
    <row r="512" spans="1:30" s="215" customFormat="1" x14ac:dyDescent="0.25">
      <c r="A512" s="215" t="s">
        <v>138</v>
      </c>
      <c r="B512" s="215">
        <v>6458</v>
      </c>
      <c r="C512" s="215" t="s">
        <v>137</v>
      </c>
      <c r="D512" s="215">
        <v>1481723</v>
      </c>
      <c r="E512" s="215">
        <v>1040</v>
      </c>
      <c r="F512" s="215">
        <v>1130</v>
      </c>
      <c r="G512" s="215">
        <v>1004</v>
      </c>
      <c r="I512" s="215" t="s">
        <v>427</v>
      </c>
      <c r="J512" s="215" t="s">
        <v>878</v>
      </c>
      <c r="K512" s="215" t="s">
        <v>1102</v>
      </c>
      <c r="L512" s="215" t="s">
        <v>1233</v>
      </c>
      <c r="AD512" s="217"/>
    </row>
    <row r="513" spans="1:30" s="215" customFormat="1" x14ac:dyDescent="0.25">
      <c r="A513" s="215" t="s">
        <v>138</v>
      </c>
      <c r="B513" s="215">
        <v>6458</v>
      </c>
      <c r="C513" s="215" t="s">
        <v>137</v>
      </c>
      <c r="D513" s="215">
        <v>2247901</v>
      </c>
      <c r="E513" s="215">
        <v>1060</v>
      </c>
      <c r="G513" s="215">
        <v>1004</v>
      </c>
      <c r="I513" s="215" t="s">
        <v>428</v>
      </c>
      <c r="J513" s="215" t="s">
        <v>879</v>
      </c>
      <c r="K513" s="215" t="s">
        <v>1102</v>
      </c>
      <c r="L513" s="215" t="s">
        <v>1234</v>
      </c>
      <c r="AD513" s="217"/>
    </row>
    <row r="514" spans="1:30" s="215" customFormat="1" x14ac:dyDescent="0.25">
      <c r="A514" s="215" t="s">
        <v>138</v>
      </c>
      <c r="B514" s="215">
        <v>6458</v>
      </c>
      <c r="C514" s="215" t="s">
        <v>137</v>
      </c>
      <c r="D514" s="215">
        <v>2247916</v>
      </c>
      <c r="E514" s="215">
        <v>1060</v>
      </c>
      <c r="G514" s="215">
        <v>1004</v>
      </c>
      <c r="I514" s="215" t="s">
        <v>880</v>
      </c>
      <c r="J514" s="215" t="s">
        <v>881</v>
      </c>
      <c r="K514" s="215" t="s">
        <v>1102</v>
      </c>
      <c r="L514" s="215" t="s">
        <v>1235</v>
      </c>
      <c r="AD514" s="217"/>
    </row>
    <row r="515" spans="1:30" s="215" customFormat="1" x14ac:dyDescent="0.25">
      <c r="A515" s="215" t="s">
        <v>138</v>
      </c>
      <c r="B515" s="215">
        <v>6458</v>
      </c>
      <c r="C515" s="215" t="s">
        <v>137</v>
      </c>
      <c r="D515" s="215">
        <v>2247920</v>
      </c>
      <c r="E515" s="215">
        <v>1060</v>
      </c>
      <c r="G515" s="215">
        <v>1004</v>
      </c>
      <c r="I515" s="215" t="s">
        <v>429</v>
      </c>
      <c r="J515" s="215" t="s">
        <v>882</v>
      </c>
      <c r="K515" s="215" t="s">
        <v>1102</v>
      </c>
      <c r="L515" s="215" t="s">
        <v>1236</v>
      </c>
      <c r="AD515" s="217"/>
    </row>
    <row r="516" spans="1:30" s="215" customFormat="1" x14ac:dyDescent="0.25">
      <c r="A516" s="215" t="s">
        <v>138</v>
      </c>
      <c r="B516" s="215">
        <v>6458</v>
      </c>
      <c r="C516" s="215" t="s">
        <v>137</v>
      </c>
      <c r="D516" s="215">
        <v>2247922</v>
      </c>
      <c r="E516" s="215">
        <v>1060</v>
      </c>
      <c r="G516" s="215">
        <v>1004</v>
      </c>
      <c r="I516" s="215" t="s">
        <v>430</v>
      </c>
      <c r="J516" s="215" t="s">
        <v>883</v>
      </c>
      <c r="K516" s="215" t="s">
        <v>1102</v>
      </c>
      <c r="L516" s="215" t="s">
        <v>1237</v>
      </c>
      <c r="AD516" s="217"/>
    </row>
    <row r="517" spans="1:30" s="215" customFormat="1" x14ac:dyDescent="0.25">
      <c r="A517" s="215" t="s">
        <v>138</v>
      </c>
      <c r="B517" s="215">
        <v>6458</v>
      </c>
      <c r="C517" s="215" t="s">
        <v>137</v>
      </c>
      <c r="D517" s="215">
        <v>2247923</v>
      </c>
      <c r="E517" s="215">
        <v>1060</v>
      </c>
      <c r="G517" s="215">
        <v>1004</v>
      </c>
      <c r="I517" s="215" t="s">
        <v>430</v>
      </c>
      <c r="J517" s="215" t="s">
        <v>883</v>
      </c>
      <c r="K517" s="215" t="s">
        <v>1102</v>
      </c>
      <c r="L517" s="215" t="s">
        <v>1237</v>
      </c>
      <c r="AD517" s="217"/>
    </row>
    <row r="518" spans="1:30" s="215" customFormat="1" x14ac:dyDescent="0.25">
      <c r="A518" s="215" t="s">
        <v>138</v>
      </c>
      <c r="B518" s="215">
        <v>6458</v>
      </c>
      <c r="C518" s="215" t="s">
        <v>137</v>
      </c>
      <c r="D518" s="215">
        <v>2247928</v>
      </c>
      <c r="E518" s="215">
        <v>1060</v>
      </c>
      <c r="G518" s="215">
        <v>1004</v>
      </c>
      <c r="I518" s="215" t="s">
        <v>429</v>
      </c>
      <c r="J518" s="215" t="s">
        <v>882</v>
      </c>
      <c r="K518" s="215" t="s">
        <v>1102</v>
      </c>
      <c r="L518" s="215" t="s">
        <v>1236</v>
      </c>
      <c r="AD518" s="217"/>
    </row>
    <row r="519" spans="1:30" s="215" customFormat="1" x14ac:dyDescent="0.25">
      <c r="A519" s="215" t="s">
        <v>138</v>
      </c>
      <c r="B519" s="215">
        <v>6458</v>
      </c>
      <c r="C519" s="215" t="s">
        <v>137</v>
      </c>
      <c r="D519" s="215">
        <v>2247930</v>
      </c>
      <c r="E519" s="215">
        <v>1060</v>
      </c>
      <c r="G519" s="215">
        <v>1004</v>
      </c>
      <c r="I519" s="215" t="s">
        <v>430</v>
      </c>
      <c r="J519" s="215" t="s">
        <v>883</v>
      </c>
      <c r="K519" s="215" t="s">
        <v>1102</v>
      </c>
      <c r="L519" s="215" t="s">
        <v>1237</v>
      </c>
      <c r="AD519" s="217"/>
    </row>
    <row r="520" spans="1:30" s="215" customFormat="1" x14ac:dyDescent="0.25">
      <c r="A520" s="215" t="s">
        <v>138</v>
      </c>
      <c r="B520" s="215">
        <v>6458</v>
      </c>
      <c r="C520" s="215" t="s">
        <v>137</v>
      </c>
      <c r="D520" s="215">
        <v>2247935</v>
      </c>
      <c r="E520" s="215">
        <v>1060</v>
      </c>
      <c r="G520" s="215">
        <v>1004</v>
      </c>
      <c r="I520" s="215" t="s">
        <v>431</v>
      </c>
      <c r="J520" s="215" t="s">
        <v>884</v>
      </c>
      <c r="K520" s="215" t="s">
        <v>1102</v>
      </c>
      <c r="L520" s="215" t="s">
        <v>1238</v>
      </c>
      <c r="AD520" s="217"/>
    </row>
    <row r="521" spans="1:30" s="215" customFormat="1" x14ac:dyDescent="0.25">
      <c r="A521" s="215" t="s">
        <v>138</v>
      </c>
      <c r="B521" s="215">
        <v>6458</v>
      </c>
      <c r="C521" s="215" t="s">
        <v>137</v>
      </c>
      <c r="D521" s="215">
        <v>2247936</v>
      </c>
      <c r="E521" s="215">
        <v>1060</v>
      </c>
      <c r="G521" s="215">
        <v>1004</v>
      </c>
      <c r="I521" s="215" t="s">
        <v>431</v>
      </c>
      <c r="J521" s="215" t="s">
        <v>884</v>
      </c>
      <c r="K521" s="215" t="s">
        <v>1102</v>
      </c>
      <c r="L521" s="215" t="s">
        <v>1238</v>
      </c>
      <c r="AD521" s="217"/>
    </row>
    <row r="522" spans="1:30" s="215" customFormat="1" x14ac:dyDescent="0.25">
      <c r="A522" s="215" t="s">
        <v>138</v>
      </c>
      <c r="B522" s="215">
        <v>6458</v>
      </c>
      <c r="C522" s="215" t="s">
        <v>137</v>
      </c>
      <c r="D522" s="215">
        <v>2247946</v>
      </c>
      <c r="E522" s="215">
        <v>1020</v>
      </c>
      <c r="F522" s="215">
        <v>1122</v>
      </c>
      <c r="G522" s="215">
        <v>1004</v>
      </c>
      <c r="I522" s="215" t="s">
        <v>432</v>
      </c>
      <c r="J522" s="215" t="s">
        <v>885</v>
      </c>
      <c r="K522" s="215" t="s">
        <v>1102</v>
      </c>
      <c r="L522" s="215" t="s">
        <v>1239</v>
      </c>
      <c r="AD522" s="217"/>
    </row>
    <row r="523" spans="1:30" s="215" customFormat="1" x14ac:dyDescent="0.25">
      <c r="A523" s="215" t="s">
        <v>138</v>
      </c>
      <c r="B523" s="215">
        <v>6458</v>
      </c>
      <c r="C523" s="215" t="s">
        <v>137</v>
      </c>
      <c r="D523" s="215">
        <v>2247952</v>
      </c>
      <c r="E523" s="215">
        <v>1060</v>
      </c>
      <c r="G523" s="215">
        <v>1004</v>
      </c>
      <c r="I523" s="215" t="s">
        <v>433</v>
      </c>
      <c r="J523" s="215" t="s">
        <v>886</v>
      </c>
      <c r="K523" s="215" t="s">
        <v>1102</v>
      </c>
      <c r="L523" s="215" t="s">
        <v>1240</v>
      </c>
      <c r="AD523" s="217"/>
    </row>
    <row r="524" spans="1:30" s="215" customFormat="1" x14ac:dyDescent="0.25">
      <c r="A524" s="215" t="s">
        <v>138</v>
      </c>
      <c r="B524" s="215">
        <v>6458</v>
      </c>
      <c r="C524" s="215" t="s">
        <v>137</v>
      </c>
      <c r="D524" s="215">
        <v>2247958</v>
      </c>
      <c r="E524" s="215">
        <v>1030</v>
      </c>
      <c r="G524" s="215">
        <v>1004</v>
      </c>
      <c r="I524" s="215" t="s">
        <v>434</v>
      </c>
      <c r="J524" s="215" t="s">
        <v>866</v>
      </c>
      <c r="K524" s="215" t="s">
        <v>1102</v>
      </c>
      <c r="L524" s="215" t="s">
        <v>1241</v>
      </c>
      <c r="AD524" s="217"/>
    </row>
    <row r="525" spans="1:30" s="215" customFormat="1" x14ac:dyDescent="0.25">
      <c r="A525" s="215" t="s">
        <v>138</v>
      </c>
      <c r="B525" s="215">
        <v>6458</v>
      </c>
      <c r="C525" s="215" t="s">
        <v>137</v>
      </c>
      <c r="D525" s="215">
        <v>2247965</v>
      </c>
      <c r="E525" s="215">
        <v>1040</v>
      </c>
      <c r="G525" s="215">
        <v>1004</v>
      </c>
      <c r="I525" s="215" t="s">
        <v>435</v>
      </c>
      <c r="J525" s="215" t="s">
        <v>887</v>
      </c>
      <c r="K525" s="215" t="s">
        <v>1102</v>
      </c>
      <c r="L525" s="215" t="s">
        <v>1242</v>
      </c>
      <c r="AD525" s="217"/>
    </row>
    <row r="526" spans="1:30" s="215" customFormat="1" x14ac:dyDescent="0.25">
      <c r="A526" s="215" t="s">
        <v>138</v>
      </c>
      <c r="B526" s="215">
        <v>6458</v>
      </c>
      <c r="C526" s="215" t="s">
        <v>137</v>
      </c>
      <c r="D526" s="215">
        <v>2247970</v>
      </c>
      <c r="E526" s="215">
        <v>1020</v>
      </c>
      <c r="F526" s="215">
        <v>1122</v>
      </c>
      <c r="G526" s="215">
        <v>1004</v>
      </c>
      <c r="I526" s="215" t="s">
        <v>888</v>
      </c>
      <c r="J526" s="215" t="s">
        <v>889</v>
      </c>
      <c r="K526" s="215" t="s">
        <v>1102</v>
      </c>
      <c r="L526" s="215" t="s">
        <v>1243</v>
      </c>
      <c r="AD526" s="217"/>
    </row>
    <row r="527" spans="1:30" s="215" customFormat="1" x14ac:dyDescent="0.25">
      <c r="A527" s="215" t="s">
        <v>138</v>
      </c>
      <c r="B527" s="215">
        <v>6458</v>
      </c>
      <c r="C527" s="215" t="s">
        <v>137</v>
      </c>
      <c r="D527" s="215">
        <v>2247971</v>
      </c>
      <c r="E527" s="215">
        <v>1020</v>
      </c>
      <c r="F527" s="215">
        <v>1122</v>
      </c>
      <c r="G527" s="215">
        <v>1004</v>
      </c>
      <c r="I527" s="215" t="s">
        <v>890</v>
      </c>
      <c r="J527" s="215" t="s">
        <v>891</v>
      </c>
      <c r="K527" s="215" t="s">
        <v>1102</v>
      </c>
      <c r="L527" s="215" t="s">
        <v>1243</v>
      </c>
      <c r="AD527" s="217"/>
    </row>
    <row r="528" spans="1:30" s="215" customFormat="1" x14ac:dyDescent="0.25">
      <c r="A528" s="215" t="s">
        <v>138</v>
      </c>
      <c r="B528" s="215">
        <v>6458</v>
      </c>
      <c r="C528" s="215" t="s">
        <v>137</v>
      </c>
      <c r="D528" s="215">
        <v>2247976</v>
      </c>
      <c r="E528" s="215">
        <v>1020</v>
      </c>
      <c r="F528" s="215">
        <v>1122</v>
      </c>
      <c r="G528" s="215">
        <v>1004</v>
      </c>
      <c r="I528" s="215" t="s">
        <v>436</v>
      </c>
      <c r="J528" s="215" t="s">
        <v>892</v>
      </c>
      <c r="K528" s="215" t="s">
        <v>1102</v>
      </c>
      <c r="L528" s="215" t="s">
        <v>1244</v>
      </c>
      <c r="AD528" s="217"/>
    </row>
    <row r="529" spans="1:30" s="215" customFormat="1" x14ac:dyDescent="0.25">
      <c r="A529" s="215" t="s">
        <v>138</v>
      </c>
      <c r="B529" s="215">
        <v>6458</v>
      </c>
      <c r="C529" s="215" t="s">
        <v>137</v>
      </c>
      <c r="D529" s="215">
        <v>2247977</v>
      </c>
      <c r="E529" s="215">
        <v>1030</v>
      </c>
      <c r="F529" s="215">
        <v>1122</v>
      </c>
      <c r="G529" s="215">
        <v>1004</v>
      </c>
      <c r="I529" s="215" t="s">
        <v>436</v>
      </c>
      <c r="J529" s="215" t="s">
        <v>892</v>
      </c>
      <c r="K529" s="215" t="s">
        <v>1102</v>
      </c>
      <c r="L529" s="215" t="s">
        <v>1244</v>
      </c>
      <c r="AD529" s="217"/>
    </row>
    <row r="530" spans="1:30" s="215" customFormat="1" x14ac:dyDescent="0.25">
      <c r="A530" s="215" t="s">
        <v>138</v>
      </c>
      <c r="B530" s="215">
        <v>6458</v>
      </c>
      <c r="C530" s="215" t="s">
        <v>137</v>
      </c>
      <c r="D530" s="215">
        <v>2247978</v>
      </c>
      <c r="E530" s="215">
        <v>1020</v>
      </c>
      <c r="F530" s="215">
        <v>1122</v>
      </c>
      <c r="G530" s="215">
        <v>1004</v>
      </c>
      <c r="I530" s="215" t="s">
        <v>437</v>
      </c>
      <c r="J530" s="215" t="s">
        <v>893</v>
      </c>
      <c r="K530" s="215" t="s">
        <v>1102</v>
      </c>
      <c r="L530" s="215" t="s">
        <v>1245</v>
      </c>
      <c r="AD530" s="217"/>
    </row>
    <row r="531" spans="1:30" s="215" customFormat="1" x14ac:dyDescent="0.25">
      <c r="A531" s="215" t="s">
        <v>138</v>
      </c>
      <c r="B531" s="215">
        <v>6458</v>
      </c>
      <c r="C531" s="215" t="s">
        <v>137</v>
      </c>
      <c r="D531" s="215">
        <v>2247994</v>
      </c>
      <c r="E531" s="215">
        <v>1030</v>
      </c>
      <c r="F531" s="215">
        <v>1122</v>
      </c>
      <c r="G531" s="215">
        <v>1004</v>
      </c>
      <c r="I531" s="215" t="s">
        <v>894</v>
      </c>
      <c r="J531" s="215" t="s">
        <v>895</v>
      </c>
      <c r="K531" s="215" t="s">
        <v>1102</v>
      </c>
      <c r="L531" s="215" t="s">
        <v>1235</v>
      </c>
      <c r="AD531" s="217"/>
    </row>
    <row r="532" spans="1:30" s="215" customFormat="1" x14ac:dyDescent="0.25">
      <c r="A532" s="215" t="s">
        <v>138</v>
      </c>
      <c r="B532" s="215">
        <v>6458</v>
      </c>
      <c r="C532" s="215" t="s">
        <v>137</v>
      </c>
      <c r="D532" s="215">
        <v>2247995</v>
      </c>
      <c r="E532" s="215">
        <v>1020</v>
      </c>
      <c r="F532" s="215">
        <v>1121</v>
      </c>
      <c r="G532" s="215">
        <v>1004</v>
      </c>
      <c r="I532" s="215" t="s">
        <v>896</v>
      </c>
      <c r="J532" s="215" t="s">
        <v>897</v>
      </c>
      <c r="K532" s="215" t="s">
        <v>1102</v>
      </c>
      <c r="L532" s="215" t="s">
        <v>1177</v>
      </c>
      <c r="AD532" s="217"/>
    </row>
    <row r="533" spans="1:30" s="215" customFormat="1" x14ac:dyDescent="0.25">
      <c r="A533" s="215" t="s">
        <v>138</v>
      </c>
      <c r="B533" s="215">
        <v>6458</v>
      </c>
      <c r="C533" s="215" t="s">
        <v>137</v>
      </c>
      <c r="D533" s="215">
        <v>2248001</v>
      </c>
      <c r="E533" s="215">
        <v>1020</v>
      </c>
      <c r="F533" s="215">
        <v>1122</v>
      </c>
      <c r="G533" s="215">
        <v>1004</v>
      </c>
      <c r="I533" s="215" t="s">
        <v>438</v>
      </c>
      <c r="J533" s="215" t="s">
        <v>898</v>
      </c>
      <c r="K533" s="215" t="s">
        <v>1102</v>
      </c>
      <c r="L533" s="215" t="s">
        <v>1246</v>
      </c>
      <c r="AD533" s="217"/>
    </row>
    <row r="534" spans="1:30" s="215" customFormat="1" x14ac:dyDescent="0.25">
      <c r="A534" s="215" t="s">
        <v>138</v>
      </c>
      <c r="B534" s="215">
        <v>6458</v>
      </c>
      <c r="C534" s="215" t="s">
        <v>137</v>
      </c>
      <c r="D534" s="215">
        <v>2248003</v>
      </c>
      <c r="E534" s="215">
        <v>1020</v>
      </c>
      <c r="F534" s="215">
        <v>1121</v>
      </c>
      <c r="G534" s="215">
        <v>1004</v>
      </c>
      <c r="I534" s="215" t="s">
        <v>899</v>
      </c>
      <c r="J534" s="215" t="s">
        <v>900</v>
      </c>
      <c r="K534" s="215" t="s">
        <v>1102</v>
      </c>
      <c r="L534" s="215" t="s">
        <v>1177</v>
      </c>
      <c r="AD534" s="217"/>
    </row>
    <row r="535" spans="1:30" s="215" customFormat="1" x14ac:dyDescent="0.25">
      <c r="A535" s="215" t="s">
        <v>138</v>
      </c>
      <c r="B535" s="215">
        <v>6458</v>
      </c>
      <c r="C535" s="215" t="s">
        <v>137</v>
      </c>
      <c r="D535" s="215">
        <v>2248004</v>
      </c>
      <c r="E535" s="215">
        <v>1020</v>
      </c>
      <c r="F535" s="215">
        <v>1110</v>
      </c>
      <c r="G535" s="215">
        <v>1004</v>
      </c>
      <c r="I535" s="215" t="s">
        <v>901</v>
      </c>
      <c r="J535" s="215" t="s">
        <v>902</v>
      </c>
      <c r="K535" s="215" t="s">
        <v>1102</v>
      </c>
      <c r="L535" s="215" t="s">
        <v>1177</v>
      </c>
      <c r="AD535" s="217"/>
    </row>
    <row r="536" spans="1:30" s="215" customFormat="1" x14ac:dyDescent="0.25">
      <c r="A536" s="215" t="s">
        <v>138</v>
      </c>
      <c r="B536" s="215">
        <v>6458</v>
      </c>
      <c r="C536" s="215" t="s">
        <v>137</v>
      </c>
      <c r="D536" s="215">
        <v>2248018</v>
      </c>
      <c r="E536" s="215">
        <v>1020</v>
      </c>
      <c r="F536" s="215">
        <v>1110</v>
      </c>
      <c r="G536" s="215">
        <v>1004</v>
      </c>
      <c r="I536" s="215" t="s">
        <v>439</v>
      </c>
      <c r="J536" s="215" t="s">
        <v>903</v>
      </c>
      <c r="K536" s="215" t="s">
        <v>1102</v>
      </c>
      <c r="L536" s="215" t="s">
        <v>1247</v>
      </c>
      <c r="AD536" s="217"/>
    </row>
    <row r="537" spans="1:30" s="215" customFormat="1" x14ac:dyDescent="0.25">
      <c r="A537" s="215" t="s">
        <v>138</v>
      </c>
      <c r="B537" s="215">
        <v>6458</v>
      </c>
      <c r="C537" s="215" t="s">
        <v>137</v>
      </c>
      <c r="D537" s="215">
        <v>2248019</v>
      </c>
      <c r="E537" s="215">
        <v>1020</v>
      </c>
      <c r="F537" s="215">
        <v>1110</v>
      </c>
      <c r="G537" s="215">
        <v>1004</v>
      </c>
      <c r="I537" s="215" t="s">
        <v>439</v>
      </c>
      <c r="J537" s="215" t="s">
        <v>903</v>
      </c>
      <c r="K537" s="215" t="s">
        <v>1102</v>
      </c>
      <c r="L537" s="215" t="s">
        <v>1247</v>
      </c>
      <c r="AD537" s="217"/>
    </row>
    <row r="538" spans="1:30" s="215" customFormat="1" x14ac:dyDescent="0.25">
      <c r="A538" s="215" t="s">
        <v>138</v>
      </c>
      <c r="B538" s="215">
        <v>6458</v>
      </c>
      <c r="C538" s="215" t="s">
        <v>137</v>
      </c>
      <c r="D538" s="215">
        <v>2248025</v>
      </c>
      <c r="E538" s="215">
        <v>1040</v>
      </c>
      <c r="G538" s="215">
        <v>1004</v>
      </c>
      <c r="I538" s="215" t="s">
        <v>440</v>
      </c>
      <c r="J538" s="215" t="s">
        <v>904</v>
      </c>
      <c r="K538" s="215" t="s">
        <v>1102</v>
      </c>
      <c r="L538" s="215" t="s">
        <v>1248</v>
      </c>
      <c r="AD538" s="217"/>
    </row>
    <row r="539" spans="1:30" s="215" customFormat="1" x14ac:dyDescent="0.25">
      <c r="A539" s="215" t="s">
        <v>138</v>
      </c>
      <c r="B539" s="215">
        <v>6458</v>
      </c>
      <c r="C539" s="215" t="s">
        <v>137</v>
      </c>
      <c r="D539" s="215">
        <v>2248029</v>
      </c>
      <c r="E539" s="215">
        <v>1020</v>
      </c>
      <c r="F539" s="215">
        <v>1110</v>
      </c>
      <c r="G539" s="215">
        <v>1004</v>
      </c>
      <c r="I539" s="215" t="s">
        <v>593</v>
      </c>
      <c r="J539" s="215" t="s">
        <v>905</v>
      </c>
      <c r="K539" s="215" t="s">
        <v>1102</v>
      </c>
      <c r="L539" s="215" t="s">
        <v>1249</v>
      </c>
      <c r="AD539" s="217"/>
    </row>
    <row r="540" spans="1:30" s="215" customFormat="1" x14ac:dyDescent="0.25">
      <c r="A540" s="215" t="s">
        <v>138</v>
      </c>
      <c r="B540" s="215">
        <v>6458</v>
      </c>
      <c r="C540" s="215" t="s">
        <v>137</v>
      </c>
      <c r="D540" s="215">
        <v>2248042</v>
      </c>
      <c r="E540" s="215">
        <v>1040</v>
      </c>
      <c r="G540" s="215">
        <v>1004</v>
      </c>
      <c r="I540" s="215" t="s">
        <v>906</v>
      </c>
      <c r="J540" s="215" t="s">
        <v>907</v>
      </c>
      <c r="K540" s="215" t="s">
        <v>1102</v>
      </c>
      <c r="L540" s="215" t="s">
        <v>1250</v>
      </c>
      <c r="AD540" s="217"/>
    </row>
    <row r="541" spans="1:30" s="215" customFormat="1" x14ac:dyDescent="0.25">
      <c r="A541" s="215" t="s">
        <v>138</v>
      </c>
      <c r="B541" s="215">
        <v>6458</v>
      </c>
      <c r="C541" s="215" t="s">
        <v>137</v>
      </c>
      <c r="D541" s="215">
        <v>2248047</v>
      </c>
      <c r="E541" s="215">
        <v>1040</v>
      </c>
      <c r="G541" s="215">
        <v>1004</v>
      </c>
      <c r="I541" s="215" t="s">
        <v>441</v>
      </c>
      <c r="J541" s="215" t="s">
        <v>908</v>
      </c>
      <c r="K541" s="215" t="s">
        <v>1102</v>
      </c>
      <c r="L541" s="215" t="s">
        <v>1251</v>
      </c>
      <c r="AD541" s="217"/>
    </row>
    <row r="542" spans="1:30" s="215" customFormat="1" x14ac:dyDescent="0.25">
      <c r="A542" s="215" t="s">
        <v>138</v>
      </c>
      <c r="B542" s="215">
        <v>6458</v>
      </c>
      <c r="C542" s="215" t="s">
        <v>137</v>
      </c>
      <c r="D542" s="215">
        <v>2248051</v>
      </c>
      <c r="E542" s="215">
        <v>1060</v>
      </c>
      <c r="G542" s="215">
        <v>1004</v>
      </c>
      <c r="I542" s="215" t="s">
        <v>442</v>
      </c>
      <c r="J542" s="215" t="s">
        <v>909</v>
      </c>
      <c r="K542" s="215" t="s">
        <v>1102</v>
      </c>
      <c r="L542" s="215" t="s">
        <v>1252</v>
      </c>
      <c r="AD542" s="217"/>
    </row>
    <row r="543" spans="1:30" s="215" customFormat="1" x14ac:dyDescent="0.25">
      <c r="A543" s="215" t="s">
        <v>138</v>
      </c>
      <c r="B543" s="215">
        <v>6458</v>
      </c>
      <c r="C543" s="215" t="s">
        <v>137</v>
      </c>
      <c r="D543" s="215">
        <v>2248053</v>
      </c>
      <c r="E543" s="215">
        <v>1060</v>
      </c>
      <c r="G543" s="215">
        <v>1004</v>
      </c>
      <c r="I543" s="215" t="s">
        <v>443</v>
      </c>
      <c r="J543" s="215" t="s">
        <v>910</v>
      </c>
      <c r="K543" s="215" t="s">
        <v>1102</v>
      </c>
      <c r="L543" s="215" t="s">
        <v>1253</v>
      </c>
      <c r="AD543" s="217"/>
    </row>
    <row r="544" spans="1:30" s="215" customFormat="1" x14ac:dyDescent="0.25">
      <c r="A544" s="215" t="s">
        <v>138</v>
      </c>
      <c r="B544" s="215">
        <v>6458</v>
      </c>
      <c r="C544" s="215" t="s">
        <v>137</v>
      </c>
      <c r="D544" s="215">
        <v>2248075</v>
      </c>
      <c r="E544" s="215">
        <v>1020</v>
      </c>
      <c r="F544" s="215">
        <v>1110</v>
      </c>
      <c r="G544" s="215">
        <v>1004</v>
      </c>
      <c r="I544" s="215" t="s">
        <v>444</v>
      </c>
      <c r="J544" s="215" t="s">
        <v>911</v>
      </c>
      <c r="K544" s="215" t="s">
        <v>1102</v>
      </c>
      <c r="L544" s="215" t="s">
        <v>1170</v>
      </c>
      <c r="AD544" s="217"/>
    </row>
    <row r="545" spans="1:30" s="215" customFormat="1" x14ac:dyDescent="0.25">
      <c r="A545" s="215" t="s">
        <v>138</v>
      </c>
      <c r="B545" s="215">
        <v>6458</v>
      </c>
      <c r="C545" s="215" t="s">
        <v>137</v>
      </c>
      <c r="D545" s="215">
        <v>2248150</v>
      </c>
      <c r="E545" s="215">
        <v>1040</v>
      </c>
      <c r="G545" s="215">
        <v>1004</v>
      </c>
      <c r="I545" s="215" t="s">
        <v>912</v>
      </c>
      <c r="J545" s="215" t="s">
        <v>913</v>
      </c>
      <c r="K545" s="215" t="s">
        <v>1102</v>
      </c>
      <c r="L545" s="215" t="s">
        <v>1254</v>
      </c>
      <c r="AD545" s="217"/>
    </row>
    <row r="546" spans="1:30" s="215" customFormat="1" x14ac:dyDescent="0.25">
      <c r="A546" s="215" t="s">
        <v>138</v>
      </c>
      <c r="B546" s="215">
        <v>6458</v>
      </c>
      <c r="C546" s="215" t="s">
        <v>137</v>
      </c>
      <c r="D546" s="215">
        <v>2248152</v>
      </c>
      <c r="E546" s="215">
        <v>1060</v>
      </c>
      <c r="G546" s="215">
        <v>1004</v>
      </c>
      <c r="I546" s="215" t="s">
        <v>914</v>
      </c>
      <c r="J546" s="215" t="s">
        <v>915</v>
      </c>
      <c r="K546" s="215" t="s">
        <v>1102</v>
      </c>
      <c r="L546" s="215" t="s">
        <v>1254</v>
      </c>
      <c r="AD546" s="217"/>
    </row>
    <row r="547" spans="1:30" s="215" customFormat="1" x14ac:dyDescent="0.25">
      <c r="A547" s="215" t="s">
        <v>138</v>
      </c>
      <c r="B547" s="215">
        <v>6458</v>
      </c>
      <c r="C547" s="215" t="s">
        <v>137</v>
      </c>
      <c r="D547" s="215">
        <v>2248156</v>
      </c>
      <c r="E547" s="215">
        <v>1060</v>
      </c>
      <c r="F547" s="215">
        <v>1230</v>
      </c>
      <c r="G547" s="215">
        <v>1004</v>
      </c>
      <c r="I547" s="215" t="s">
        <v>1735</v>
      </c>
      <c r="J547" s="215" t="s">
        <v>1736</v>
      </c>
      <c r="K547" s="215" t="s">
        <v>220</v>
      </c>
      <c r="L547" s="215" t="s">
        <v>1791</v>
      </c>
      <c r="AD547" s="217"/>
    </row>
    <row r="548" spans="1:30" s="215" customFormat="1" x14ac:dyDescent="0.25">
      <c r="A548" s="215" t="s">
        <v>138</v>
      </c>
      <c r="B548" s="215">
        <v>6458</v>
      </c>
      <c r="C548" s="215" t="s">
        <v>137</v>
      </c>
      <c r="D548" s="215">
        <v>2248170</v>
      </c>
      <c r="E548" s="215">
        <v>1060</v>
      </c>
      <c r="G548" s="215">
        <v>1004</v>
      </c>
      <c r="I548" s="215" t="s">
        <v>445</v>
      </c>
      <c r="J548" s="215" t="s">
        <v>916</v>
      </c>
      <c r="K548" s="215" t="s">
        <v>1102</v>
      </c>
      <c r="L548" s="215" t="s">
        <v>1255</v>
      </c>
      <c r="AD548" s="217"/>
    </row>
    <row r="549" spans="1:30" s="215" customFormat="1" x14ac:dyDescent="0.25">
      <c r="A549" s="215" t="s">
        <v>138</v>
      </c>
      <c r="B549" s="215">
        <v>6458</v>
      </c>
      <c r="C549" s="215" t="s">
        <v>137</v>
      </c>
      <c r="D549" s="215">
        <v>2248171</v>
      </c>
      <c r="E549" s="215">
        <v>1060</v>
      </c>
      <c r="G549" s="215">
        <v>1004</v>
      </c>
      <c r="I549" s="215" t="s">
        <v>445</v>
      </c>
      <c r="J549" s="215" t="s">
        <v>916</v>
      </c>
      <c r="K549" s="215" t="s">
        <v>1102</v>
      </c>
      <c r="L549" s="215" t="s">
        <v>1255</v>
      </c>
      <c r="AD549" s="217"/>
    </row>
    <row r="550" spans="1:30" s="215" customFormat="1" x14ac:dyDescent="0.25">
      <c r="A550" s="215" t="s">
        <v>138</v>
      </c>
      <c r="B550" s="215">
        <v>6458</v>
      </c>
      <c r="C550" s="215" t="s">
        <v>137</v>
      </c>
      <c r="D550" s="215">
        <v>2248177</v>
      </c>
      <c r="E550" s="215">
        <v>1060</v>
      </c>
      <c r="F550" s="215">
        <v>1220</v>
      </c>
      <c r="G550" s="215">
        <v>1004</v>
      </c>
      <c r="I550" s="215" t="s">
        <v>446</v>
      </c>
      <c r="J550" s="215" t="s">
        <v>917</v>
      </c>
      <c r="K550" s="215" t="s">
        <v>1102</v>
      </c>
      <c r="L550" s="215" t="s">
        <v>1256</v>
      </c>
      <c r="AD550" s="217"/>
    </row>
    <row r="551" spans="1:30" s="215" customFormat="1" x14ac:dyDescent="0.25">
      <c r="A551" s="215" t="s">
        <v>138</v>
      </c>
      <c r="B551" s="215">
        <v>6458</v>
      </c>
      <c r="C551" s="215" t="s">
        <v>137</v>
      </c>
      <c r="D551" s="215">
        <v>2248178</v>
      </c>
      <c r="E551" s="215">
        <v>1060</v>
      </c>
      <c r="G551" s="215">
        <v>1004</v>
      </c>
      <c r="I551" s="215" t="s">
        <v>446</v>
      </c>
      <c r="J551" s="215" t="s">
        <v>917</v>
      </c>
      <c r="K551" s="215" t="s">
        <v>1102</v>
      </c>
      <c r="L551" s="215" t="s">
        <v>1256</v>
      </c>
      <c r="AD551" s="217"/>
    </row>
    <row r="552" spans="1:30" s="215" customFormat="1" x14ac:dyDescent="0.25">
      <c r="A552" s="215" t="s">
        <v>138</v>
      </c>
      <c r="B552" s="215">
        <v>6458</v>
      </c>
      <c r="C552" s="215" t="s">
        <v>137</v>
      </c>
      <c r="D552" s="215">
        <v>2248217</v>
      </c>
      <c r="E552" s="215">
        <v>1060</v>
      </c>
      <c r="G552" s="215">
        <v>1004</v>
      </c>
      <c r="I552" s="215" t="s">
        <v>448</v>
      </c>
      <c r="J552" s="215" t="s">
        <v>918</v>
      </c>
      <c r="K552" s="215" t="s">
        <v>1102</v>
      </c>
      <c r="L552" s="215" t="s">
        <v>1257</v>
      </c>
      <c r="AD552" s="217"/>
    </row>
    <row r="553" spans="1:30" s="215" customFormat="1" x14ac:dyDescent="0.25">
      <c r="A553" s="215" t="s">
        <v>138</v>
      </c>
      <c r="B553" s="215">
        <v>6458</v>
      </c>
      <c r="C553" s="215" t="s">
        <v>137</v>
      </c>
      <c r="D553" s="215">
        <v>2248218</v>
      </c>
      <c r="E553" s="215">
        <v>1060</v>
      </c>
      <c r="G553" s="215">
        <v>1004</v>
      </c>
      <c r="I553" s="215" t="s">
        <v>919</v>
      </c>
      <c r="J553" s="215" t="s">
        <v>920</v>
      </c>
      <c r="K553" s="215" t="s">
        <v>1102</v>
      </c>
      <c r="L553" s="215" t="s">
        <v>1195</v>
      </c>
      <c r="AD553" s="217"/>
    </row>
    <row r="554" spans="1:30" s="215" customFormat="1" x14ac:dyDescent="0.25">
      <c r="A554" s="215" t="s">
        <v>138</v>
      </c>
      <c r="B554" s="215">
        <v>6458</v>
      </c>
      <c r="C554" s="215" t="s">
        <v>137</v>
      </c>
      <c r="D554" s="215">
        <v>2248228</v>
      </c>
      <c r="E554" s="215">
        <v>1060</v>
      </c>
      <c r="G554" s="215">
        <v>1004</v>
      </c>
      <c r="I554" s="215" t="s">
        <v>449</v>
      </c>
      <c r="J554" s="215" t="s">
        <v>921</v>
      </c>
      <c r="K554" s="215" t="s">
        <v>1102</v>
      </c>
      <c r="L554" s="215" t="s">
        <v>1258</v>
      </c>
      <c r="AD554" s="217"/>
    </row>
    <row r="555" spans="1:30" s="215" customFormat="1" x14ac:dyDescent="0.25">
      <c r="A555" s="215" t="s">
        <v>138</v>
      </c>
      <c r="B555" s="215">
        <v>6458</v>
      </c>
      <c r="C555" s="215" t="s">
        <v>137</v>
      </c>
      <c r="D555" s="215">
        <v>2248229</v>
      </c>
      <c r="E555" s="215">
        <v>1060</v>
      </c>
      <c r="G555" s="215">
        <v>1004</v>
      </c>
      <c r="I555" s="215" t="s">
        <v>450</v>
      </c>
      <c r="J555" s="215" t="s">
        <v>922</v>
      </c>
      <c r="K555" s="215" t="s">
        <v>1102</v>
      </c>
      <c r="L555" s="215" t="s">
        <v>1259</v>
      </c>
      <c r="AD555" s="217"/>
    </row>
    <row r="556" spans="1:30" s="215" customFormat="1" x14ac:dyDescent="0.25">
      <c r="A556" s="215" t="s">
        <v>138</v>
      </c>
      <c r="B556" s="215">
        <v>6458</v>
      </c>
      <c r="C556" s="215" t="s">
        <v>137</v>
      </c>
      <c r="D556" s="215">
        <v>2248257</v>
      </c>
      <c r="E556" s="215">
        <v>1060</v>
      </c>
      <c r="G556" s="215">
        <v>1004</v>
      </c>
      <c r="I556" s="215" t="s">
        <v>397</v>
      </c>
      <c r="J556" s="215" t="s">
        <v>837</v>
      </c>
      <c r="K556" s="215" t="s">
        <v>1102</v>
      </c>
      <c r="L556" s="215" t="s">
        <v>1201</v>
      </c>
      <c r="AD556" s="217"/>
    </row>
    <row r="557" spans="1:30" s="215" customFormat="1" x14ac:dyDescent="0.25">
      <c r="A557" s="215" t="s">
        <v>138</v>
      </c>
      <c r="B557" s="215">
        <v>6458</v>
      </c>
      <c r="C557" s="215" t="s">
        <v>137</v>
      </c>
      <c r="D557" s="215">
        <v>2248282</v>
      </c>
      <c r="E557" s="215">
        <v>1060</v>
      </c>
      <c r="G557" s="215">
        <v>1004</v>
      </c>
      <c r="I557" s="215" t="s">
        <v>451</v>
      </c>
      <c r="J557" s="215" t="s">
        <v>923</v>
      </c>
      <c r="K557" s="215" t="s">
        <v>1102</v>
      </c>
      <c r="L557" s="215" t="s">
        <v>1260</v>
      </c>
      <c r="AD557" s="217"/>
    </row>
    <row r="558" spans="1:30" s="215" customFormat="1" x14ac:dyDescent="0.25">
      <c r="A558" s="215" t="s">
        <v>138</v>
      </c>
      <c r="B558" s="215">
        <v>6458</v>
      </c>
      <c r="C558" s="215" t="s">
        <v>137</v>
      </c>
      <c r="D558" s="215">
        <v>2248293</v>
      </c>
      <c r="E558" s="215">
        <v>1060</v>
      </c>
      <c r="G558" s="215">
        <v>1004</v>
      </c>
      <c r="I558" s="215" t="s">
        <v>452</v>
      </c>
      <c r="J558" s="215" t="s">
        <v>924</v>
      </c>
      <c r="K558" s="215" t="s">
        <v>1102</v>
      </c>
      <c r="L558" s="215" t="s">
        <v>1261</v>
      </c>
      <c r="AD558" s="217"/>
    </row>
    <row r="559" spans="1:30" s="215" customFormat="1" x14ac:dyDescent="0.25">
      <c r="A559" s="215" t="s">
        <v>138</v>
      </c>
      <c r="B559" s="215">
        <v>6458</v>
      </c>
      <c r="C559" s="215" t="s">
        <v>137</v>
      </c>
      <c r="D559" s="215">
        <v>2248294</v>
      </c>
      <c r="E559" s="215">
        <v>1040</v>
      </c>
      <c r="G559" s="215">
        <v>1004</v>
      </c>
      <c r="I559" s="215" t="s">
        <v>453</v>
      </c>
      <c r="J559" s="215" t="s">
        <v>925</v>
      </c>
      <c r="K559" s="215" t="s">
        <v>1102</v>
      </c>
      <c r="L559" s="215" t="s">
        <v>1262</v>
      </c>
      <c r="AD559" s="217"/>
    </row>
    <row r="560" spans="1:30" s="215" customFormat="1" x14ac:dyDescent="0.25">
      <c r="A560" s="215" t="s">
        <v>138</v>
      </c>
      <c r="B560" s="215">
        <v>6458</v>
      </c>
      <c r="C560" s="215" t="s">
        <v>137</v>
      </c>
      <c r="D560" s="215">
        <v>2248300</v>
      </c>
      <c r="E560" s="215">
        <v>1030</v>
      </c>
      <c r="F560" s="215">
        <v>1121</v>
      </c>
      <c r="G560" s="215">
        <v>1004</v>
      </c>
      <c r="I560" s="215" t="s">
        <v>454</v>
      </c>
      <c r="J560" s="215" t="s">
        <v>926</v>
      </c>
      <c r="K560" s="215" t="s">
        <v>1102</v>
      </c>
      <c r="L560" s="215" t="s">
        <v>1263</v>
      </c>
      <c r="AD560" s="217"/>
    </row>
    <row r="561" spans="1:30" s="215" customFormat="1" x14ac:dyDescent="0.25">
      <c r="A561" s="215" t="s">
        <v>138</v>
      </c>
      <c r="B561" s="215">
        <v>6458</v>
      </c>
      <c r="C561" s="215" t="s">
        <v>137</v>
      </c>
      <c r="D561" s="215">
        <v>2248326</v>
      </c>
      <c r="E561" s="215">
        <v>1020</v>
      </c>
      <c r="F561" s="215">
        <v>1122</v>
      </c>
      <c r="G561" s="215">
        <v>1004</v>
      </c>
      <c r="I561" s="215" t="s">
        <v>927</v>
      </c>
      <c r="J561" s="215" t="s">
        <v>928</v>
      </c>
      <c r="K561" s="215" t="s">
        <v>1102</v>
      </c>
      <c r="L561" s="215" t="s">
        <v>1159</v>
      </c>
      <c r="AD561" s="217"/>
    </row>
    <row r="562" spans="1:30" s="215" customFormat="1" x14ac:dyDescent="0.25">
      <c r="A562" s="215" t="s">
        <v>138</v>
      </c>
      <c r="B562" s="215">
        <v>6458</v>
      </c>
      <c r="C562" s="215" t="s">
        <v>137</v>
      </c>
      <c r="D562" s="215">
        <v>2248328</v>
      </c>
      <c r="E562" s="215">
        <v>1040</v>
      </c>
      <c r="G562" s="215">
        <v>1004</v>
      </c>
      <c r="I562" s="215" t="s">
        <v>455</v>
      </c>
      <c r="J562" s="215" t="s">
        <v>929</v>
      </c>
      <c r="K562" s="215" t="s">
        <v>1102</v>
      </c>
      <c r="L562" s="215" t="s">
        <v>1264</v>
      </c>
      <c r="AD562" s="217"/>
    </row>
    <row r="563" spans="1:30" s="215" customFormat="1" x14ac:dyDescent="0.25">
      <c r="A563" s="215" t="s">
        <v>138</v>
      </c>
      <c r="B563" s="215">
        <v>6458</v>
      </c>
      <c r="C563" s="215" t="s">
        <v>137</v>
      </c>
      <c r="D563" s="215">
        <v>2248330</v>
      </c>
      <c r="E563" s="215">
        <v>1030</v>
      </c>
      <c r="F563" s="215">
        <v>1122</v>
      </c>
      <c r="G563" s="215">
        <v>1004</v>
      </c>
      <c r="I563" s="215" t="s">
        <v>456</v>
      </c>
      <c r="J563" s="215" t="s">
        <v>930</v>
      </c>
      <c r="K563" s="215" t="s">
        <v>1102</v>
      </c>
      <c r="L563" s="215" t="s">
        <v>1265</v>
      </c>
      <c r="AD563" s="217"/>
    </row>
    <row r="564" spans="1:30" s="215" customFormat="1" x14ac:dyDescent="0.25">
      <c r="A564" s="215" t="s">
        <v>138</v>
      </c>
      <c r="B564" s="215">
        <v>6458</v>
      </c>
      <c r="C564" s="215" t="s">
        <v>137</v>
      </c>
      <c r="D564" s="215">
        <v>2248350</v>
      </c>
      <c r="E564" s="215">
        <v>1020</v>
      </c>
      <c r="F564" s="215">
        <v>1122</v>
      </c>
      <c r="G564" s="215">
        <v>1004</v>
      </c>
      <c r="I564" s="215" t="s">
        <v>457</v>
      </c>
      <c r="J564" s="215" t="s">
        <v>931</v>
      </c>
      <c r="K564" s="215" t="s">
        <v>1102</v>
      </c>
      <c r="L564" s="215" t="s">
        <v>1266</v>
      </c>
      <c r="AD564" s="217"/>
    </row>
    <row r="565" spans="1:30" s="215" customFormat="1" x14ac:dyDescent="0.25">
      <c r="A565" s="215" t="s">
        <v>138</v>
      </c>
      <c r="B565" s="215">
        <v>6458</v>
      </c>
      <c r="C565" s="215" t="s">
        <v>137</v>
      </c>
      <c r="D565" s="215">
        <v>2248351</v>
      </c>
      <c r="E565" s="215">
        <v>1020</v>
      </c>
      <c r="F565" s="215">
        <v>1121</v>
      </c>
      <c r="G565" s="215">
        <v>1004</v>
      </c>
      <c r="I565" s="215" t="s">
        <v>458</v>
      </c>
      <c r="J565" s="215" t="s">
        <v>932</v>
      </c>
      <c r="K565" s="215" t="s">
        <v>1102</v>
      </c>
      <c r="L565" s="215" t="s">
        <v>1267</v>
      </c>
      <c r="AD565" s="217"/>
    </row>
    <row r="566" spans="1:30" s="215" customFormat="1" x14ac:dyDescent="0.25">
      <c r="A566" s="215" t="s">
        <v>138</v>
      </c>
      <c r="B566" s="215">
        <v>6458</v>
      </c>
      <c r="C566" s="215" t="s">
        <v>137</v>
      </c>
      <c r="D566" s="215">
        <v>2248356</v>
      </c>
      <c r="E566" s="215">
        <v>1030</v>
      </c>
      <c r="F566" s="215">
        <v>1122</v>
      </c>
      <c r="G566" s="215">
        <v>1004</v>
      </c>
      <c r="I566" s="215" t="s">
        <v>399</v>
      </c>
      <c r="J566" s="215" t="s">
        <v>839</v>
      </c>
      <c r="K566" s="215" t="s">
        <v>1102</v>
      </c>
      <c r="L566" s="215" t="s">
        <v>1203</v>
      </c>
      <c r="AD566" s="217"/>
    </row>
    <row r="567" spans="1:30" s="215" customFormat="1" x14ac:dyDescent="0.25">
      <c r="A567" s="215" t="s">
        <v>138</v>
      </c>
      <c r="B567" s="215">
        <v>6458</v>
      </c>
      <c r="C567" s="215" t="s">
        <v>137</v>
      </c>
      <c r="D567" s="215">
        <v>2248359</v>
      </c>
      <c r="E567" s="215">
        <v>1060</v>
      </c>
      <c r="F567" s="215">
        <v>1264</v>
      </c>
      <c r="G567" s="215">
        <v>1004</v>
      </c>
      <c r="I567" s="215" t="s">
        <v>459</v>
      </c>
      <c r="J567" s="215" t="s">
        <v>933</v>
      </c>
      <c r="K567" s="215" t="s">
        <v>1102</v>
      </c>
      <c r="L567" s="215" t="s">
        <v>1268</v>
      </c>
      <c r="AD567" s="217"/>
    </row>
    <row r="568" spans="1:30" s="215" customFormat="1" x14ac:dyDescent="0.25">
      <c r="A568" s="215" t="s">
        <v>138</v>
      </c>
      <c r="B568" s="215">
        <v>6458</v>
      </c>
      <c r="C568" s="215" t="s">
        <v>137</v>
      </c>
      <c r="D568" s="215">
        <v>2248408</v>
      </c>
      <c r="E568" s="215">
        <v>1060</v>
      </c>
      <c r="G568" s="215">
        <v>1004</v>
      </c>
      <c r="I568" s="215" t="s">
        <v>460</v>
      </c>
      <c r="J568" s="215" t="s">
        <v>934</v>
      </c>
      <c r="K568" s="215" t="s">
        <v>1102</v>
      </c>
      <c r="L568" s="215" t="s">
        <v>1269</v>
      </c>
      <c r="AD568" s="217"/>
    </row>
    <row r="569" spans="1:30" s="215" customFormat="1" x14ac:dyDescent="0.25">
      <c r="A569" s="215" t="s">
        <v>138</v>
      </c>
      <c r="B569" s="215">
        <v>6458</v>
      </c>
      <c r="C569" s="215" t="s">
        <v>137</v>
      </c>
      <c r="D569" s="215">
        <v>2248419</v>
      </c>
      <c r="E569" s="215">
        <v>1020</v>
      </c>
      <c r="F569" s="215">
        <v>1110</v>
      </c>
      <c r="G569" s="215">
        <v>1004</v>
      </c>
      <c r="I569" s="215" t="s">
        <v>461</v>
      </c>
      <c r="J569" s="215" t="s">
        <v>935</v>
      </c>
      <c r="K569" s="215" t="s">
        <v>1102</v>
      </c>
      <c r="L569" s="215" t="s">
        <v>1270</v>
      </c>
      <c r="AD569" s="217"/>
    </row>
    <row r="570" spans="1:30" s="215" customFormat="1" x14ac:dyDescent="0.25">
      <c r="A570" s="215" t="s">
        <v>138</v>
      </c>
      <c r="B570" s="215">
        <v>6458</v>
      </c>
      <c r="C570" s="215" t="s">
        <v>137</v>
      </c>
      <c r="D570" s="215">
        <v>2248429</v>
      </c>
      <c r="E570" s="215">
        <v>1020</v>
      </c>
      <c r="F570" s="215">
        <v>1110</v>
      </c>
      <c r="G570" s="215">
        <v>1004</v>
      </c>
      <c r="I570" s="215" t="s">
        <v>936</v>
      </c>
      <c r="J570" s="215" t="s">
        <v>937</v>
      </c>
      <c r="K570" s="215" t="s">
        <v>1102</v>
      </c>
      <c r="L570" s="215" t="s">
        <v>1195</v>
      </c>
      <c r="AD570" s="217"/>
    </row>
    <row r="571" spans="1:30" s="215" customFormat="1" x14ac:dyDescent="0.25">
      <c r="A571" s="215" t="s">
        <v>138</v>
      </c>
      <c r="B571" s="215">
        <v>6458</v>
      </c>
      <c r="C571" s="215" t="s">
        <v>137</v>
      </c>
      <c r="D571" s="215">
        <v>2248478</v>
      </c>
      <c r="E571" s="215">
        <v>1060</v>
      </c>
      <c r="G571" s="215">
        <v>1004</v>
      </c>
      <c r="I571" s="215" t="s">
        <v>938</v>
      </c>
      <c r="J571" s="215" t="s">
        <v>939</v>
      </c>
      <c r="K571" s="215" t="s">
        <v>1102</v>
      </c>
      <c r="L571" s="215" t="s">
        <v>1164</v>
      </c>
      <c r="AD571" s="217"/>
    </row>
    <row r="572" spans="1:30" s="215" customFormat="1" x14ac:dyDescent="0.25">
      <c r="A572" s="215" t="s">
        <v>138</v>
      </c>
      <c r="B572" s="215">
        <v>6458</v>
      </c>
      <c r="C572" s="215" t="s">
        <v>137</v>
      </c>
      <c r="D572" s="215">
        <v>2248497</v>
      </c>
      <c r="E572" s="215">
        <v>1060</v>
      </c>
      <c r="F572" s="215">
        <v>1220</v>
      </c>
      <c r="G572" s="215">
        <v>1004</v>
      </c>
      <c r="I572" s="215" t="s">
        <v>462</v>
      </c>
      <c r="J572" s="215" t="s">
        <v>940</v>
      </c>
      <c r="K572" s="215" t="s">
        <v>221</v>
      </c>
      <c r="L572" s="215" t="s">
        <v>2694</v>
      </c>
      <c r="AD572" s="217"/>
    </row>
    <row r="573" spans="1:30" s="215" customFormat="1" x14ac:dyDescent="0.25">
      <c r="A573" s="215" t="s">
        <v>138</v>
      </c>
      <c r="B573" s="215">
        <v>6458</v>
      </c>
      <c r="C573" s="215" t="s">
        <v>137</v>
      </c>
      <c r="D573" s="215">
        <v>2248517</v>
      </c>
      <c r="E573" s="215">
        <v>1030</v>
      </c>
      <c r="F573" s="215">
        <v>1122</v>
      </c>
      <c r="G573" s="215">
        <v>1004</v>
      </c>
      <c r="I573" s="215" t="s">
        <v>463</v>
      </c>
      <c r="J573" s="215" t="s">
        <v>941</v>
      </c>
      <c r="K573" s="215" t="s">
        <v>1102</v>
      </c>
      <c r="L573" s="215" t="s">
        <v>1271</v>
      </c>
      <c r="AD573" s="217"/>
    </row>
    <row r="574" spans="1:30" s="215" customFormat="1" x14ac:dyDescent="0.25">
      <c r="A574" s="215" t="s">
        <v>138</v>
      </c>
      <c r="B574" s="215">
        <v>6458</v>
      </c>
      <c r="C574" s="215" t="s">
        <v>137</v>
      </c>
      <c r="D574" s="215">
        <v>2248554</v>
      </c>
      <c r="E574" s="215">
        <v>1060</v>
      </c>
      <c r="G574" s="215">
        <v>1004</v>
      </c>
      <c r="I574" s="215" t="s">
        <v>464</v>
      </c>
      <c r="J574" s="215" t="s">
        <v>942</v>
      </c>
      <c r="K574" s="215" t="s">
        <v>1102</v>
      </c>
      <c r="L574" s="215" t="s">
        <v>1272</v>
      </c>
      <c r="AD574" s="217"/>
    </row>
    <row r="575" spans="1:30" s="215" customFormat="1" x14ac:dyDescent="0.25">
      <c r="A575" s="215" t="s">
        <v>138</v>
      </c>
      <c r="B575" s="215">
        <v>6458</v>
      </c>
      <c r="C575" s="215" t="s">
        <v>137</v>
      </c>
      <c r="D575" s="215">
        <v>2248567</v>
      </c>
      <c r="E575" s="215">
        <v>1060</v>
      </c>
      <c r="G575" s="215">
        <v>1004</v>
      </c>
      <c r="I575" s="215" t="s">
        <v>943</v>
      </c>
      <c r="J575" s="215" t="s">
        <v>944</v>
      </c>
      <c r="K575" s="215" t="s">
        <v>1102</v>
      </c>
      <c r="L575" s="215" t="s">
        <v>1273</v>
      </c>
      <c r="AD575" s="217"/>
    </row>
    <row r="576" spans="1:30" s="215" customFormat="1" x14ac:dyDescent="0.25">
      <c r="A576" s="215" t="s">
        <v>138</v>
      </c>
      <c r="B576" s="215">
        <v>6458</v>
      </c>
      <c r="C576" s="215" t="s">
        <v>137</v>
      </c>
      <c r="D576" s="215">
        <v>2248603</v>
      </c>
      <c r="E576" s="215">
        <v>1060</v>
      </c>
      <c r="G576" s="215">
        <v>1004</v>
      </c>
      <c r="I576" s="215" t="s">
        <v>465</v>
      </c>
      <c r="J576" s="215" t="s">
        <v>945</v>
      </c>
      <c r="K576" s="215" t="s">
        <v>1102</v>
      </c>
      <c r="L576" s="215" t="s">
        <v>1274</v>
      </c>
      <c r="AD576" s="217"/>
    </row>
    <row r="577" spans="1:30" s="215" customFormat="1" x14ac:dyDescent="0.25">
      <c r="A577" s="215" t="s">
        <v>138</v>
      </c>
      <c r="B577" s="215">
        <v>6458</v>
      </c>
      <c r="C577" s="215" t="s">
        <v>137</v>
      </c>
      <c r="D577" s="215">
        <v>2248604</v>
      </c>
      <c r="E577" s="215">
        <v>1060</v>
      </c>
      <c r="F577" s="215">
        <v>1272</v>
      </c>
      <c r="G577" s="215">
        <v>1004</v>
      </c>
      <c r="I577" s="215" t="s">
        <v>946</v>
      </c>
      <c r="J577" s="215" t="s">
        <v>947</v>
      </c>
      <c r="K577" s="215" t="s">
        <v>1102</v>
      </c>
      <c r="L577" s="215" t="s">
        <v>1164</v>
      </c>
      <c r="AD577" s="217"/>
    </row>
    <row r="578" spans="1:30" s="215" customFormat="1" x14ac:dyDescent="0.25">
      <c r="A578" s="215" t="s">
        <v>138</v>
      </c>
      <c r="B578" s="215">
        <v>6458</v>
      </c>
      <c r="C578" s="215" t="s">
        <v>137</v>
      </c>
      <c r="D578" s="215">
        <v>2248607</v>
      </c>
      <c r="E578" s="215">
        <v>1060</v>
      </c>
      <c r="G578" s="215">
        <v>1004</v>
      </c>
      <c r="I578" s="215" t="s">
        <v>466</v>
      </c>
      <c r="J578" s="215" t="s">
        <v>948</v>
      </c>
      <c r="K578" s="215" t="s">
        <v>1102</v>
      </c>
      <c r="L578" s="215" t="s">
        <v>1275</v>
      </c>
      <c r="AD578" s="217"/>
    </row>
    <row r="579" spans="1:30" s="215" customFormat="1" x14ac:dyDescent="0.25">
      <c r="A579" s="215" t="s">
        <v>138</v>
      </c>
      <c r="B579" s="215">
        <v>6458</v>
      </c>
      <c r="C579" s="215" t="s">
        <v>137</v>
      </c>
      <c r="D579" s="215">
        <v>2248624</v>
      </c>
      <c r="E579" s="215">
        <v>1060</v>
      </c>
      <c r="G579" s="215">
        <v>1004</v>
      </c>
      <c r="I579" s="215" t="s">
        <v>467</v>
      </c>
      <c r="J579" s="215" t="s">
        <v>949</v>
      </c>
      <c r="K579" s="215" t="s">
        <v>1102</v>
      </c>
      <c r="L579" s="215" t="s">
        <v>1276</v>
      </c>
      <c r="AD579" s="217"/>
    </row>
    <row r="580" spans="1:30" s="215" customFormat="1" x14ac:dyDescent="0.25">
      <c r="A580" s="215" t="s">
        <v>138</v>
      </c>
      <c r="B580" s="215">
        <v>6458</v>
      </c>
      <c r="C580" s="215" t="s">
        <v>137</v>
      </c>
      <c r="D580" s="215">
        <v>2248625</v>
      </c>
      <c r="E580" s="215">
        <v>1060</v>
      </c>
      <c r="F580" s="215">
        <v>1220</v>
      </c>
      <c r="G580" s="215">
        <v>1004</v>
      </c>
      <c r="I580" s="215" t="s">
        <v>468</v>
      </c>
      <c r="J580" s="215" t="s">
        <v>950</v>
      </c>
      <c r="K580" s="215" t="s">
        <v>1102</v>
      </c>
      <c r="L580" s="215" t="s">
        <v>1277</v>
      </c>
      <c r="AD580" s="217"/>
    </row>
    <row r="581" spans="1:30" s="215" customFormat="1" x14ac:dyDescent="0.25">
      <c r="A581" s="215" t="s">
        <v>138</v>
      </c>
      <c r="B581" s="215">
        <v>6458</v>
      </c>
      <c r="C581" s="215" t="s">
        <v>137</v>
      </c>
      <c r="D581" s="215">
        <v>2248628</v>
      </c>
      <c r="E581" s="215">
        <v>1040</v>
      </c>
      <c r="G581" s="215">
        <v>1004</v>
      </c>
      <c r="I581" s="215" t="s">
        <v>469</v>
      </c>
      <c r="J581" s="215" t="s">
        <v>951</v>
      </c>
      <c r="K581" s="215" t="s">
        <v>1102</v>
      </c>
      <c r="L581" s="215" t="s">
        <v>1278</v>
      </c>
      <c r="AD581" s="217"/>
    </row>
    <row r="582" spans="1:30" s="215" customFormat="1" x14ac:dyDescent="0.25">
      <c r="A582" s="215" t="s">
        <v>138</v>
      </c>
      <c r="B582" s="215">
        <v>6458</v>
      </c>
      <c r="C582" s="215" t="s">
        <v>137</v>
      </c>
      <c r="D582" s="215">
        <v>2248643</v>
      </c>
      <c r="E582" s="215">
        <v>1060</v>
      </c>
      <c r="G582" s="215">
        <v>1004</v>
      </c>
      <c r="I582" s="215" t="s">
        <v>470</v>
      </c>
      <c r="J582" s="215" t="s">
        <v>952</v>
      </c>
      <c r="K582" s="215" t="s">
        <v>1102</v>
      </c>
      <c r="L582" s="215" t="s">
        <v>1279</v>
      </c>
      <c r="AD582" s="217"/>
    </row>
    <row r="583" spans="1:30" s="215" customFormat="1" x14ac:dyDescent="0.25">
      <c r="A583" s="215" t="s">
        <v>138</v>
      </c>
      <c r="B583" s="215">
        <v>6458</v>
      </c>
      <c r="C583" s="215" t="s">
        <v>137</v>
      </c>
      <c r="D583" s="215">
        <v>2248659</v>
      </c>
      <c r="E583" s="215">
        <v>1060</v>
      </c>
      <c r="G583" s="215">
        <v>1004</v>
      </c>
      <c r="I583" s="215" t="s">
        <v>953</v>
      </c>
      <c r="J583" s="215" t="s">
        <v>954</v>
      </c>
      <c r="K583" s="215" t="s">
        <v>1102</v>
      </c>
      <c r="L583" s="215" t="s">
        <v>1195</v>
      </c>
      <c r="AD583" s="217"/>
    </row>
    <row r="584" spans="1:30" s="215" customFormat="1" x14ac:dyDescent="0.25">
      <c r="A584" s="215" t="s">
        <v>138</v>
      </c>
      <c r="B584" s="215">
        <v>6458</v>
      </c>
      <c r="C584" s="215" t="s">
        <v>137</v>
      </c>
      <c r="D584" s="215">
        <v>2248660</v>
      </c>
      <c r="E584" s="215">
        <v>1060</v>
      </c>
      <c r="G584" s="215">
        <v>1004</v>
      </c>
      <c r="I584" s="215" t="s">
        <v>471</v>
      </c>
      <c r="J584" s="215" t="s">
        <v>955</v>
      </c>
      <c r="K584" s="215" t="s">
        <v>1102</v>
      </c>
      <c r="L584" s="215" t="s">
        <v>1280</v>
      </c>
      <c r="AD584" s="217"/>
    </row>
    <row r="585" spans="1:30" s="215" customFormat="1" x14ac:dyDescent="0.25">
      <c r="A585" s="215" t="s">
        <v>138</v>
      </c>
      <c r="B585" s="215">
        <v>6458</v>
      </c>
      <c r="C585" s="215" t="s">
        <v>137</v>
      </c>
      <c r="D585" s="215">
        <v>3035694</v>
      </c>
      <c r="E585" s="215">
        <v>1020</v>
      </c>
      <c r="F585" s="215">
        <v>1110</v>
      </c>
      <c r="G585" s="215">
        <v>1004</v>
      </c>
      <c r="I585" s="215" t="s">
        <v>411</v>
      </c>
      <c r="J585" s="215" t="s">
        <v>851</v>
      </c>
      <c r="K585" s="215" t="s">
        <v>1102</v>
      </c>
      <c r="L585" s="215" t="s">
        <v>1215</v>
      </c>
      <c r="AD585" s="217"/>
    </row>
    <row r="586" spans="1:30" s="215" customFormat="1" x14ac:dyDescent="0.25">
      <c r="A586" s="215" t="s">
        <v>138</v>
      </c>
      <c r="B586" s="215">
        <v>6458</v>
      </c>
      <c r="C586" s="215" t="s">
        <v>137</v>
      </c>
      <c r="D586" s="215">
        <v>9016404</v>
      </c>
      <c r="E586" s="215">
        <v>1060</v>
      </c>
      <c r="G586" s="215">
        <v>1004</v>
      </c>
      <c r="I586" s="215" t="s">
        <v>472</v>
      </c>
      <c r="J586" s="215" t="s">
        <v>956</v>
      </c>
      <c r="K586" s="215" t="s">
        <v>1102</v>
      </c>
      <c r="L586" s="215" t="s">
        <v>1281</v>
      </c>
      <c r="AD586" s="217"/>
    </row>
    <row r="587" spans="1:30" s="215" customFormat="1" x14ac:dyDescent="0.25">
      <c r="A587" s="215" t="s">
        <v>138</v>
      </c>
      <c r="B587" s="215">
        <v>6458</v>
      </c>
      <c r="C587" s="215" t="s">
        <v>137</v>
      </c>
      <c r="D587" s="215">
        <v>9051165</v>
      </c>
      <c r="E587" s="215">
        <v>1060</v>
      </c>
      <c r="G587" s="215">
        <v>1004</v>
      </c>
      <c r="I587" s="215" t="s">
        <v>473</v>
      </c>
      <c r="J587" s="215" t="s">
        <v>957</v>
      </c>
      <c r="K587" s="215" t="s">
        <v>1102</v>
      </c>
      <c r="L587" s="215" t="s">
        <v>1282</v>
      </c>
      <c r="AD587" s="217"/>
    </row>
    <row r="588" spans="1:30" s="215" customFormat="1" x14ac:dyDescent="0.25">
      <c r="A588" s="215" t="s">
        <v>138</v>
      </c>
      <c r="B588" s="215">
        <v>6458</v>
      </c>
      <c r="C588" s="215" t="s">
        <v>137</v>
      </c>
      <c r="D588" s="215">
        <v>9063346</v>
      </c>
      <c r="E588" s="215">
        <v>1060</v>
      </c>
      <c r="G588" s="215">
        <v>1004</v>
      </c>
      <c r="I588" s="215" t="s">
        <v>474</v>
      </c>
      <c r="J588" s="215" t="s">
        <v>958</v>
      </c>
      <c r="K588" s="215" t="s">
        <v>1102</v>
      </c>
      <c r="L588" s="215" t="s">
        <v>1281</v>
      </c>
      <c r="AD588" s="217"/>
    </row>
    <row r="589" spans="1:30" s="215" customFormat="1" x14ac:dyDescent="0.25">
      <c r="A589" s="215" t="s">
        <v>138</v>
      </c>
      <c r="B589" s="215">
        <v>6458</v>
      </c>
      <c r="C589" s="215" t="s">
        <v>137</v>
      </c>
      <c r="D589" s="215">
        <v>9081078</v>
      </c>
      <c r="E589" s="215">
        <v>1060</v>
      </c>
      <c r="G589" s="215">
        <v>1004</v>
      </c>
      <c r="I589" s="215" t="s">
        <v>959</v>
      </c>
      <c r="J589" s="215" t="s">
        <v>960</v>
      </c>
      <c r="K589" s="215" t="s">
        <v>1102</v>
      </c>
      <c r="L589" s="215" t="s">
        <v>1157</v>
      </c>
      <c r="AD589" s="217"/>
    </row>
    <row r="590" spans="1:30" s="215" customFormat="1" x14ac:dyDescent="0.25">
      <c r="A590" s="215" t="s">
        <v>138</v>
      </c>
      <c r="B590" s="215">
        <v>6458</v>
      </c>
      <c r="C590" s="215" t="s">
        <v>137</v>
      </c>
      <c r="D590" s="215">
        <v>9081248</v>
      </c>
      <c r="E590" s="215">
        <v>1030</v>
      </c>
      <c r="F590" s="215">
        <v>1110</v>
      </c>
      <c r="G590" s="215">
        <v>1004</v>
      </c>
      <c r="I590" s="215" t="s">
        <v>475</v>
      </c>
      <c r="J590" s="215" t="s">
        <v>961</v>
      </c>
      <c r="K590" s="215" t="s">
        <v>1102</v>
      </c>
      <c r="L590" s="215" t="s">
        <v>1283</v>
      </c>
      <c r="AD590" s="217"/>
    </row>
    <row r="591" spans="1:30" s="215" customFormat="1" x14ac:dyDescent="0.25">
      <c r="A591" s="215" t="s">
        <v>138</v>
      </c>
      <c r="B591" s="215">
        <v>6458</v>
      </c>
      <c r="C591" s="215" t="s">
        <v>137</v>
      </c>
      <c r="D591" s="215">
        <v>9081252</v>
      </c>
      <c r="E591" s="215">
        <v>1040</v>
      </c>
      <c r="F591" s="215">
        <v>1220</v>
      </c>
      <c r="G591" s="215">
        <v>1004</v>
      </c>
      <c r="I591" s="215" t="s">
        <v>962</v>
      </c>
      <c r="J591" s="215" t="s">
        <v>963</v>
      </c>
      <c r="K591" s="215" t="s">
        <v>1102</v>
      </c>
      <c r="L591" s="215" t="s">
        <v>1250</v>
      </c>
      <c r="AD591" s="217"/>
    </row>
    <row r="592" spans="1:30" s="215" customFormat="1" x14ac:dyDescent="0.25">
      <c r="A592" s="215" t="s">
        <v>138</v>
      </c>
      <c r="B592" s="215">
        <v>6458</v>
      </c>
      <c r="C592" s="215" t="s">
        <v>137</v>
      </c>
      <c r="D592" s="215">
        <v>9081255</v>
      </c>
      <c r="E592" s="215">
        <v>1060</v>
      </c>
      <c r="G592" s="215">
        <v>1004</v>
      </c>
      <c r="I592" s="215" t="s">
        <v>476</v>
      </c>
      <c r="J592" s="215" t="s">
        <v>964</v>
      </c>
      <c r="K592" s="215" t="s">
        <v>1102</v>
      </c>
      <c r="L592" s="215" t="s">
        <v>1284</v>
      </c>
      <c r="AD592" s="217"/>
    </row>
    <row r="593" spans="1:30" s="215" customFormat="1" x14ac:dyDescent="0.25">
      <c r="A593" s="215" t="s">
        <v>138</v>
      </c>
      <c r="B593" s="215">
        <v>6458</v>
      </c>
      <c r="C593" s="215" t="s">
        <v>137</v>
      </c>
      <c r="D593" s="215">
        <v>9081257</v>
      </c>
      <c r="E593" s="215">
        <v>1060</v>
      </c>
      <c r="G593" s="215">
        <v>1004</v>
      </c>
      <c r="I593" s="215" t="s">
        <v>477</v>
      </c>
      <c r="J593" s="215" t="s">
        <v>965</v>
      </c>
      <c r="K593" s="215" t="s">
        <v>1102</v>
      </c>
      <c r="L593" s="215" t="s">
        <v>1285</v>
      </c>
      <c r="AD593" s="217"/>
    </row>
    <row r="594" spans="1:30" s="215" customFormat="1" x14ac:dyDescent="0.25">
      <c r="A594" s="215" t="s">
        <v>138</v>
      </c>
      <c r="B594" s="215">
        <v>6458</v>
      </c>
      <c r="C594" s="215" t="s">
        <v>137</v>
      </c>
      <c r="D594" s="215">
        <v>9081258</v>
      </c>
      <c r="E594" s="215">
        <v>1060</v>
      </c>
      <c r="F594" s="215">
        <v>1220</v>
      </c>
      <c r="G594" s="215">
        <v>1004</v>
      </c>
      <c r="I594" s="215" t="s">
        <v>2686</v>
      </c>
      <c r="J594" s="215" t="s">
        <v>2687</v>
      </c>
      <c r="K594" s="215" t="s">
        <v>221</v>
      </c>
      <c r="L594" s="215" t="s">
        <v>2694</v>
      </c>
      <c r="AD594" s="217"/>
    </row>
    <row r="595" spans="1:30" s="215" customFormat="1" x14ac:dyDescent="0.25">
      <c r="A595" s="215" t="s">
        <v>138</v>
      </c>
      <c r="B595" s="215">
        <v>6458</v>
      </c>
      <c r="C595" s="215" t="s">
        <v>137</v>
      </c>
      <c r="D595" s="215">
        <v>9081264</v>
      </c>
      <c r="E595" s="215">
        <v>1060</v>
      </c>
      <c r="G595" s="215">
        <v>1004</v>
      </c>
      <c r="I595" s="215" t="s">
        <v>478</v>
      </c>
      <c r="J595" s="215" t="s">
        <v>966</v>
      </c>
      <c r="K595" s="215" t="s">
        <v>1102</v>
      </c>
      <c r="L595" s="215" t="s">
        <v>1286</v>
      </c>
      <c r="AD595" s="217"/>
    </row>
    <row r="596" spans="1:30" s="215" customFormat="1" x14ac:dyDescent="0.25">
      <c r="A596" s="215" t="s">
        <v>138</v>
      </c>
      <c r="B596" s="215">
        <v>6458</v>
      </c>
      <c r="C596" s="215" t="s">
        <v>137</v>
      </c>
      <c r="D596" s="215">
        <v>190054760</v>
      </c>
      <c r="E596" s="215">
        <v>1020</v>
      </c>
      <c r="F596" s="215">
        <v>1122</v>
      </c>
      <c r="G596" s="215">
        <v>1004</v>
      </c>
      <c r="I596" s="215" t="s">
        <v>479</v>
      </c>
      <c r="J596" s="215" t="s">
        <v>967</v>
      </c>
      <c r="K596" s="215" t="s">
        <v>1102</v>
      </c>
      <c r="L596" s="215" t="s">
        <v>1287</v>
      </c>
      <c r="AD596" s="217"/>
    </row>
    <row r="597" spans="1:30" s="215" customFormat="1" x14ac:dyDescent="0.25">
      <c r="A597" s="215" t="s">
        <v>138</v>
      </c>
      <c r="B597" s="215">
        <v>6458</v>
      </c>
      <c r="C597" s="215" t="s">
        <v>137</v>
      </c>
      <c r="D597" s="215">
        <v>190054955</v>
      </c>
      <c r="E597" s="215">
        <v>1030</v>
      </c>
      <c r="F597" s="215">
        <v>1122</v>
      </c>
      <c r="G597" s="215">
        <v>1004</v>
      </c>
      <c r="I597" s="215" t="s">
        <v>480</v>
      </c>
      <c r="J597" s="215" t="s">
        <v>968</v>
      </c>
      <c r="K597" s="215" t="s">
        <v>1102</v>
      </c>
      <c r="L597" s="215" t="s">
        <v>1288</v>
      </c>
      <c r="AD597" s="217"/>
    </row>
    <row r="598" spans="1:30" s="215" customFormat="1" x14ac:dyDescent="0.25">
      <c r="A598" s="215" t="s">
        <v>138</v>
      </c>
      <c r="B598" s="215">
        <v>6458</v>
      </c>
      <c r="C598" s="215" t="s">
        <v>137</v>
      </c>
      <c r="D598" s="215">
        <v>190054956</v>
      </c>
      <c r="E598" s="215">
        <v>1030</v>
      </c>
      <c r="F598" s="215">
        <v>1122</v>
      </c>
      <c r="G598" s="215">
        <v>1004</v>
      </c>
      <c r="I598" s="215" t="s">
        <v>480</v>
      </c>
      <c r="J598" s="215" t="s">
        <v>968</v>
      </c>
      <c r="K598" s="215" t="s">
        <v>1102</v>
      </c>
      <c r="L598" s="215" t="s">
        <v>1288</v>
      </c>
      <c r="AD598" s="217"/>
    </row>
    <row r="599" spans="1:30" s="215" customFormat="1" x14ac:dyDescent="0.25">
      <c r="A599" s="215" t="s">
        <v>138</v>
      </c>
      <c r="B599" s="215">
        <v>6458</v>
      </c>
      <c r="C599" s="215" t="s">
        <v>137</v>
      </c>
      <c r="D599" s="215">
        <v>190054957</v>
      </c>
      <c r="E599" s="215">
        <v>1030</v>
      </c>
      <c r="F599" s="215">
        <v>1122</v>
      </c>
      <c r="G599" s="215">
        <v>1004</v>
      </c>
      <c r="I599" s="215" t="s">
        <v>480</v>
      </c>
      <c r="J599" s="215" t="s">
        <v>968</v>
      </c>
      <c r="K599" s="215" t="s">
        <v>1102</v>
      </c>
      <c r="L599" s="215" t="s">
        <v>1288</v>
      </c>
      <c r="AD599" s="217"/>
    </row>
    <row r="600" spans="1:30" s="215" customFormat="1" x14ac:dyDescent="0.25">
      <c r="A600" s="215" t="s">
        <v>138</v>
      </c>
      <c r="B600" s="215">
        <v>6458</v>
      </c>
      <c r="C600" s="215" t="s">
        <v>137</v>
      </c>
      <c r="D600" s="215">
        <v>190096244</v>
      </c>
      <c r="E600" s="215">
        <v>1040</v>
      </c>
      <c r="G600" s="215">
        <v>1004</v>
      </c>
      <c r="I600" s="215" t="s">
        <v>481</v>
      </c>
      <c r="J600" s="215" t="s">
        <v>969</v>
      </c>
      <c r="K600" s="215" t="s">
        <v>1102</v>
      </c>
      <c r="L600" s="215" t="s">
        <v>1289</v>
      </c>
      <c r="AD600" s="217"/>
    </row>
    <row r="601" spans="1:30" s="215" customFormat="1" x14ac:dyDescent="0.25">
      <c r="A601" s="215" t="s">
        <v>138</v>
      </c>
      <c r="B601" s="215">
        <v>6458</v>
      </c>
      <c r="C601" s="215" t="s">
        <v>137</v>
      </c>
      <c r="D601" s="215">
        <v>190096616</v>
      </c>
      <c r="E601" s="215">
        <v>1060</v>
      </c>
      <c r="G601" s="215">
        <v>1004</v>
      </c>
      <c r="I601" s="215" t="s">
        <v>970</v>
      </c>
      <c r="J601" s="215" t="s">
        <v>971</v>
      </c>
      <c r="K601" s="215" t="s">
        <v>1102</v>
      </c>
      <c r="L601" s="215" t="s">
        <v>1254</v>
      </c>
      <c r="AD601" s="217"/>
    </row>
    <row r="602" spans="1:30" s="215" customFormat="1" x14ac:dyDescent="0.25">
      <c r="A602" s="215" t="s">
        <v>138</v>
      </c>
      <c r="B602" s="215">
        <v>6458</v>
      </c>
      <c r="C602" s="215" t="s">
        <v>137</v>
      </c>
      <c r="D602" s="215">
        <v>190184527</v>
      </c>
      <c r="E602" s="215">
        <v>1040</v>
      </c>
      <c r="G602" s="215">
        <v>1004</v>
      </c>
      <c r="I602" s="215" t="s">
        <v>441</v>
      </c>
      <c r="J602" s="215" t="s">
        <v>908</v>
      </c>
      <c r="K602" s="215" t="s">
        <v>1102</v>
      </c>
      <c r="L602" s="215" t="s">
        <v>1251</v>
      </c>
      <c r="AD602" s="217"/>
    </row>
    <row r="603" spans="1:30" s="215" customFormat="1" x14ac:dyDescent="0.25">
      <c r="A603" s="215" t="s">
        <v>138</v>
      </c>
      <c r="B603" s="215">
        <v>6458</v>
      </c>
      <c r="C603" s="215" t="s">
        <v>137</v>
      </c>
      <c r="D603" s="215">
        <v>190199555</v>
      </c>
      <c r="E603" s="215">
        <v>1020</v>
      </c>
      <c r="F603" s="215">
        <v>1110</v>
      </c>
      <c r="G603" s="215">
        <v>1004</v>
      </c>
      <c r="I603" s="215" t="s">
        <v>972</v>
      </c>
      <c r="J603" s="215" t="s">
        <v>973</v>
      </c>
      <c r="K603" s="215" t="s">
        <v>1102</v>
      </c>
      <c r="L603" s="215" t="s">
        <v>1290</v>
      </c>
      <c r="AD603" s="217"/>
    </row>
    <row r="604" spans="1:30" s="215" customFormat="1" x14ac:dyDescent="0.25">
      <c r="A604" s="215" t="s">
        <v>138</v>
      </c>
      <c r="B604" s="215">
        <v>6458</v>
      </c>
      <c r="C604" s="215" t="s">
        <v>137</v>
      </c>
      <c r="D604" s="215">
        <v>190203285</v>
      </c>
      <c r="E604" s="215">
        <v>1060</v>
      </c>
      <c r="F604" s="215">
        <v>1230</v>
      </c>
      <c r="G604" s="215">
        <v>1004</v>
      </c>
      <c r="I604" s="215" t="s">
        <v>482</v>
      </c>
      <c r="J604" s="215" t="s">
        <v>974</v>
      </c>
      <c r="K604" s="215" t="s">
        <v>1102</v>
      </c>
      <c r="L604" s="215" t="s">
        <v>1291</v>
      </c>
      <c r="AD604" s="217"/>
    </row>
    <row r="605" spans="1:30" s="215" customFormat="1" x14ac:dyDescent="0.25">
      <c r="A605" s="215" t="s">
        <v>138</v>
      </c>
      <c r="B605" s="215">
        <v>6458</v>
      </c>
      <c r="C605" s="215" t="s">
        <v>137</v>
      </c>
      <c r="D605" s="215">
        <v>190204264</v>
      </c>
      <c r="E605" s="215">
        <v>1020</v>
      </c>
      <c r="F605" s="215">
        <v>1110</v>
      </c>
      <c r="G605" s="215">
        <v>1004</v>
      </c>
      <c r="I605" s="215" t="s">
        <v>483</v>
      </c>
      <c r="J605" s="215" t="s">
        <v>975</v>
      </c>
      <c r="K605" s="215" t="s">
        <v>1102</v>
      </c>
      <c r="L605" s="215" t="s">
        <v>1292</v>
      </c>
      <c r="AD605" s="217"/>
    </row>
    <row r="606" spans="1:30" s="215" customFormat="1" x14ac:dyDescent="0.25">
      <c r="A606" s="215" t="s">
        <v>138</v>
      </c>
      <c r="B606" s="215">
        <v>6458</v>
      </c>
      <c r="C606" s="215" t="s">
        <v>137</v>
      </c>
      <c r="D606" s="215">
        <v>190205244</v>
      </c>
      <c r="E606" s="215">
        <v>1020</v>
      </c>
      <c r="F606" s="215">
        <v>1110</v>
      </c>
      <c r="G606" s="215">
        <v>1004</v>
      </c>
      <c r="I606" s="215" t="s">
        <v>484</v>
      </c>
      <c r="J606" s="215" t="s">
        <v>976</v>
      </c>
      <c r="K606" s="215" t="s">
        <v>1102</v>
      </c>
      <c r="L606" s="215" t="s">
        <v>1293</v>
      </c>
      <c r="AD606" s="217"/>
    </row>
    <row r="607" spans="1:30" s="215" customFormat="1" x14ac:dyDescent="0.25">
      <c r="A607" s="215" t="s">
        <v>138</v>
      </c>
      <c r="B607" s="215">
        <v>6458</v>
      </c>
      <c r="C607" s="215" t="s">
        <v>137</v>
      </c>
      <c r="D607" s="215">
        <v>190205561</v>
      </c>
      <c r="E607" s="215">
        <v>1060</v>
      </c>
      <c r="F607" s="215">
        <v>1230</v>
      </c>
      <c r="G607" s="215">
        <v>1004</v>
      </c>
      <c r="I607" s="215" t="s">
        <v>381</v>
      </c>
      <c r="J607" s="215" t="s">
        <v>811</v>
      </c>
      <c r="K607" s="215" t="s">
        <v>1102</v>
      </c>
      <c r="L607" s="215" t="s">
        <v>1183</v>
      </c>
      <c r="AD607" s="217"/>
    </row>
    <row r="608" spans="1:30" s="215" customFormat="1" x14ac:dyDescent="0.25">
      <c r="A608" s="215" t="s">
        <v>138</v>
      </c>
      <c r="B608" s="215">
        <v>6458</v>
      </c>
      <c r="C608" s="215" t="s">
        <v>137</v>
      </c>
      <c r="D608" s="215">
        <v>190206213</v>
      </c>
      <c r="E608" s="215">
        <v>1060</v>
      </c>
      <c r="G608" s="215">
        <v>1004</v>
      </c>
      <c r="I608" s="215" t="s">
        <v>485</v>
      </c>
      <c r="J608" s="215" t="s">
        <v>977</v>
      </c>
      <c r="K608" s="215" t="s">
        <v>1102</v>
      </c>
      <c r="L608" s="215" t="s">
        <v>1294</v>
      </c>
      <c r="AD608" s="217"/>
    </row>
    <row r="609" spans="1:30" s="215" customFormat="1" x14ac:dyDescent="0.25">
      <c r="A609" s="215" t="s">
        <v>138</v>
      </c>
      <c r="B609" s="215">
        <v>6458</v>
      </c>
      <c r="C609" s="215" t="s">
        <v>137</v>
      </c>
      <c r="D609" s="215">
        <v>190206520</v>
      </c>
      <c r="E609" s="215">
        <v>1060</v>
      </c>
      <c r="G609" s="215">
        <v>1004</v>
      </c>
      <c r="I609" s="215" t="s">
        <v>486</v>
      </c>
      <c r="J609" s="215" t="s">
        <v>978</v>
      </c>
      <c r="K609" s="215" t="s">
        <v>1102</v>
      </c>
      <c r="L609" s="215" t="s">
        <v>1295</v>
      </c>
      <c r="AD609" s="217"/>
    </row>
    <row r="610" spans="1:30" s="215" customFormat="1" x14ac:dyDescent="0.25">
      <c r="A610" s="215" t="s">
        <v>138</v>
      </c>
      <c r="B610" s="215">
        <v>6458</v>
      </c>
      <c r="C610" s="215" t="s">
        <v>137</v>
      </c>
      <c r="D610" s="215">
        <v>190206521</v>
      </c>
      <c r="E610" s="215">
        <v>1060</v>
      </c>
      <c r="G610" s="215">
        <v>1004</v>
      </c>
      <c r="I610" s="215" t="s">
        <v>447</v>
      </c>
      <c r="J610" s="215" t="s">
        <v>979</v>
      </c>
      <c r="K610" s="215" t="s">
        <v>1102</v>
      </c>
      <c r="L610" s="215" t="s">
        <v>1296</v>
      </c>
      <c r="AD610" s="217"/>
    </row>
    <row r="611" spans="1:30" s="215" customFormat="1" x14ac:dyDescent="0.25">
      <c r="A611" s="215" t="s">
        <v>138</v>
      </c>
      <c r="B611" s="215">
        <v>6458</v>
      </c>
      <c r="C611" s="215" t="s">
        <v>137</v>
      </c>
      <c r="D611" s="215">
        <v>190206527</v>
      </c>
      <c r="E611" s="215">
        <v>1060</v>
      </c>
      <c r="G611" s="215">
        <v>1004</v>
      </c>
      <c r="I611" s="215" t="s">
        <v>487</v>
      </c>
      <c r="J611" s="215" t="s">
        <v>980</v>
      </c>
      <c r="K611" s="215" t="s">
        <v>1102</v>
      </c>
      <c r="L611" s="215" t="s">
        <v>1297</v>
      </c>
      <c r="AD611" s="217"/>
    </row>
    <row r="612" spans="1:30" s="215" customFormat="1" x14ac:dyDescent="0.25">
      <c r="A612" s="215" t="s">
        <v>138</v>
      </c>
      <c r="B612" s="215">
        <v>6458</v>
      </c>
      <c r="C612" s="215" t="s">
        <v>137</v>
      </c>
      <c r="D612" s="215">
        <v>190207549</v>
      </c>
      <c r="E612" s="215">
        <v>1060</v>
      </c>
      <c r="G612" s="215">
        <v>1004</v>
      </c>
      <c r="I612" s="215" t="s">
        <v>488</v>
      </c>
      <c r="J612" s="215" t="s">
        <v>981</v>
      </c>
      <c r="K612" s="215" t="s">
        <v>1102</v>
      </c>
      <c r="L612" s="215" t="s">
        <v>1298</v>
      </c>
      <c r="AD612" s="217"/>
    </row>
    <row r="613" spans="1:30" s="215" customFormat="1" x14ac:dyDescent="0.25">
      <c r="A613" s="215" t="s">
        <v>138</v>
      </c>
      <c r="B613" s="215">
        <v>6458</v>
      </c>
      <c r="C613" s="215" t="s">
        <v>137</v>
      </c>
      <c r="D613" s="215">
        <v>190212245</v>
      </c>
      <c r="E613" s="215">
        <v>1060</v>
      </c>
      <c r="G613" s="215">
        <v>1004</v>
      </c>
      <c r="I613" s="215" t="s">
        <v>459</v>
      </c>
      <c r="J613" s="215" t="s">
        <v>933</v>
      </c>
      <c r="K613" s="215" t="s">
        <v>1102</v>
      </c>
      <c r="L613" s="215" t="s">
        <v>1268</v>
      </c>
      <c r="AD613" s="217"/>
    </row>
    <row r="614" spans="1:30" s="215" customFormat="1" x14ac:dyDescent="0.25">
      <c r="A614" s="215" t="s">
        <v>138</v>
      </c>
      <c r="B614" s="215">
        <v>6458</v>
      </c>
      <c r="C614" s="215" t="s">
        <v>137</v>
      </c>
      <c r="D614" s="215">
        <v>190212564</v>
      </c>
      <c r="E614" s="215">
        <v>1060</v>
      </c>
      <c r="G614" s="215">
        <v>1004</v>
      </c>
      <c r="I614" s="215" t="s">
        <v>476</v>
      </c>
      <c r="J614" s="215" t="s">
        <v>964</v>
      </c>
      <c r="K614" s="215" t="s">
        <v>1102</v>
      </c>
      <c r="L614" s="215" t="s">
        <v>1284</v>
      </c>
      <c r="AD614" s="217"/>
    </row>
    <row r="615" spans="1:30" s="215" customFormat="1" x14ac:dyDescent="0.25">
      <c r="A615" s="215" t="s">
        <v>138</v>
      </c>
      <c r="B615" s="215">
        <v>6458</v>
      </c>
      <c r="C615" s="215" t="s">
        <v>137</v>
      </c>
      <c r="D615" s="215">
        <v>190214110</v>
      </c>
      <c r="E615" s="215">
        <v>1060</v>
      </c>
      <c r="G615" s="215">
        <v>1004</v>
      </c>
      <c r="I615" s="215" t="s">
        <v>982</v>
      </c>
      <c r="J615" s="215" t="s">
        <v>983</v>
      </c>
      <c r="K615" s="215" t="s">
        <v>1102</v>
      </c>
      <c r="L615" s="215" t="s">
        <v>1243</v>
      </c>
      <c r="AD615" s="217"/>
    </row>
    <row r="616" spans="1:30" s="215" customFormat="1" x14ac:dyDescent="0.25">
      <c r="A616" s="215" t="s">
        <v>138</v>
      </c>
      <c r="B616" s="215">
        <v>6458</v>
      </c>
      <c r="C616" s="215" t="s">
        <v>137</v>
      </c>
      <c r="D616" s="215">
        <v>190214246</v>
      </c>
      <c r="E616" s="215">
        <v>1060</v>
      </c>
      <c r="F616" s="215">
        <v>1265</v>
      </c>
      <c r="G616" s="215">
        <v>1004</v>
      </c>
      <c r="I616" s="215" t="s">
        <v>984</v>
      </c>
      <c r="J616" s="215" t="s">
        <v>985</v>
      </c>
      <c r="K616" s="215" t="s">
        <v>1102</v>
      </c>
      <c r="L616" s="215" t="s">
        <v>1273</v>
      </c>
      <c r="AD616" s="217"/>
    </row>
    <row r="617" spans="1:30" s="215" customFormat="1" x14ac:dyDescent="0.25">
      <c r="A617" s="215" t="s">
        <v>138</v>
      </c>
      <c r="B617" s="215">
        <v>6458</v>
      </c>
      <c r="C617" s="215" t="s">
        <v>137</v>
      </c>
      <c r="D617" s="215">
        <v>190214249</v>
      </c>
      <c r="E617" s="215">
        <v>1060</v>
      </c>
      <c r="G617" s="215">
        <v>1004</v>
      </c>
      <c r="I617" s="215" t="s">
        <v>986</v>
      </c>
      <c r="J617" s="215" t="s">
        <v>987</v>
      </c>
      <c r="K617" s="215" t="s">
        <v>1102</v>
      </c>
      <c r="L617" s="215" t="s">
        <v>1235</v>
      </c>
      <c r="AD617" s="217"/>
    </row>
    <row r="618" spans="1:30" s="215" customFormat="1" x14ac:dyDescent="0.25">
      <c r="A618" s="215" t="s">
        <v>138</v>
      </c>
      <c r="B618" s="215">
        <v>6458</v>
      </c>
      <c r="C618" s="215" t="s">
        <v>137</v>
      </c>
      <c r="D618" s="215">
        <v>190214753</v>
      </c>
      <c r="E618" s="215">
        <v>1060</v>
      </c>
      <c r="G618" s="215">
        <v>1004</v>
      </c>
      <c r="I618" s="215" t="s">
        <v>489</v>
      </c>
      <c r="J618" s="215" t="s">
        <v>988</v>
      </c>
      <c r="K618" s="215" t="s">
        <v>1102</v>
      </c>
      <c r="L618" s="215" t="s">
        <v>1299</v>
      </c>
      <c r="AD618" s="217"/>
    </row>
    <row r="619" spans="1:30" s="215" customFormat="1" x14ac:dyDescent="0.25">
      <c r="A619" s="215" t="s">
        <v>138</v>
      </c>
      <c r="B619" s="215">
        <v>6458</v>
      </c>
      <c r="C619" s="215" t="s">
        <v>137</v>
      </c>
      <c r="D619" s="215">
        <v>190215122</v>
      </c>
      <c r="E619" s="215">
        <v>1020</v>
      </c>
      <c r="F619" s="215">
        <v>1110</v>
      </c>
      <c r="G619" s="215">
        <v>1004</v>
      </c>
      <c r="I619" s="215" t="s">
        <v>490</v>
      </c>
      <c r="J619" s="215" t="s">
        <v>989</v>
      </c>
      <c r="K619" s="215" t="s">
        <v>1102</v>
      </c>
      <c r="L619" s="215" t="s">
        <v>1300</v>
      </c>
      <c r="AD619" s="217"/>
    </row>
    <row r="620" spans="1:30" s="215" customFormat="1" x14ac:dyDescent="0.25">
      <c r="A620" s="215" t="s">
        <v>138</v>
      </c>
      <c r="B620" s="215">
        <v>6458</v>
      </c>
      <c r="C620" s="215" t="s">
        <v>137</v>
      </c>
      <c r="D620" s="215">
        <v>190215150</v>
      </c>
      <c r="E620" s="215">
        <v>1060</v>
      </c>
      <c r="G620" s="215">
        <v>1004</v>
      </c>
      <c r="I620" s="215" t="s">
        <v>990</v>
      </c>
      <c r="J620" s="215" t="s">
        <v>991</v>
      </c>
      <c r="K620" s="215" t="s">
        <v>1102</v>
      </c>
      <c r="L620" s="215" t="s">
        <v>1290</v>
      </c>
      <c r="AD620" s="217"/>
    </row>
    <row r="621" spans="1:30" s="215" customFormat="1" x14ac:dyDescent="0.25">
      <c r="A621" s="215" t="s">
        <v>138</v>
      </c>
      <c r="B621" s="215">
        <v>6458</v>
      </c>
      <c r="C621" s="215" t="s">
        <v>137</v>
      </c>
      <c r="D621" s="215">
        <v>190215219</v>
      </c>
      <c r="E621" s="215">
        <v>1060</v>
      </c>
      <c r="G621" s="215">
        <v>1004</v>
      </c>
      <c r="I621" s="215" t="s">
        <v>992</v>
      </c>
      <c r="J621" s="215" t="s">
        <v>993</v>
      </c>
      <c r="K621" s="215" t="s">
        <v>1102</v>
      </c>
      <c r="L621" s="215" t="s">
        <v>1166</v>
      </c>
      <c r="AD621" s="217"/>
    </row>
    <row r="622" spans="1:30" s="215" customFormat="1" x14ac:dyDescent="0.25">
      <c r="A622" s="215" t="s">
        <v>138</v>
      </c>
      <c r="B622" s="215">
        <v>6458</v>
      </c>
      <c r="C622" s="215" t="s">
        <v>137</v>
      </c>
      <c r="D622" s="215">
        <v>190215221</v>
      </c>
      <c r="E622" s="215">
        <v>1060</v>
      </c>
      <c r="G622" s="215">
        <v>1004</v>
      </c>
      <c r="I622" s="215" t="s">
        <v>994</v>
      </c>
      <c r="J622" s="215" t="s">
        <v>995</v>
      </c>
      <c r="K622" s="215" t="s">
        <v>1102</v>
      </c>
      <c r="L622" s="215" t="s">
        <v>1166</v>
      </c>
      <c r="AD622" s="217"/>
    </row>
    <row r="623" spans="1:30" s="215" customFormat="1" x14ac:dyDescent="0.25">
      <c r="A623" s="215" t="s">
        <v>138</v>
      </c>
      <c r="B623" s="215">
        <v>6458</v>
      </c>
      <c r="C623" s="215" t="s">
        <v>137</v>
      </c>
      <c r="D623" s="215">
        <v>190215225</v>
      </c>
      <c r="E623" s="215">
        <v>1060</v>
      </c>
      <c r="G623" s="215">
        <v>1004</v>
      </c>
      <c r="I623" s="215" t="s">
        <v>491</v>
      </c>
      <c r="J623" s="215" t="s">
        <v>996</v>
      </c>
      <c r="K623" s="215" t="s">
        <v>1102</v>
      </c>
      <c r="L623" s="215" t="s">
        <v>1301</v>
      </c>
      <c r="AD623" s="217"/>
    </row>
    <row r="624" spans="1:30" s="215" customFormat="1" x14ac:dyDescent="0.25">
      <c r="A624" s="215" t="s">
        <v>138</v>
      </c>
      <c r="B624" s="215">
        <v>6458</v>
      </c>
      <c r="C624" s="215" t="s">
        <v>137</v>
      </c>
      <c r="D624" s="215">
        <v>190463128</v>
      </c>
      <c r="E624" s="215">
        <v>1060</v>
      </c>
      <c r="F624" s="215">
        <v>1263</v>
      </c>
      <c r="G624" s="215">
        <v>1004</v>
      </c>
      <c r="I624" s="215" t="s">
        <v>492</v>
      </c>
      <c r="J624" s="215" t="s">
        <v>997</v>
      </c>
      <c r="K624" s="215" t="s">
        <v>1102</v>
      </c>
      <c r="L624" s="215" t="s">
        <v>1302</v>
      </c>
      <c r="AD624" s="217"/>
    </row>
    <row r="625" spans="1:30" s="215" customFormat="1" x14ac:dyDescent="0.25">
      <c r="A625" s="215" t="s">
        <v>138</v>
      </c>
      <c r="B625" s="215">
        <v>6458</v>
      </c>
      <c r="C625" s="215" t="s">
        <v>137</v>
      </c>
      <c r="D625" s="215">
        <v>190618849</v>
      </c>
      <c r="E625" s="215">
        <v>1020</v>
      </c>
      <c r="F625" s="215">
        <v>1122</v>
      </c>
      <c r="G625" s="215">
        <v>1004</v>
      </c>
      <c r="I625" s="215" t="s">
        <v>998</v>
      </c>
      <c r="J625" s="215" t="s">
        <v>999</v>
      </c>
      <c r="K625" s="215" t="s">
        <v>1102</v>
      </c>
      <c r="L625" s="215" t="s">
        <v>1159</v>
      </c>
      <c r="AD625" s="217"/>
    </row>
    <row r="626" spans="1:30" s="215" customFormat="1" x14ac:dyDescent="0.25">
      <c r="A626" s="215" t="s">
        <v>138</v>
      </c>
      <c r="B626" s="215">
        <v>6458</v>
      </c>
      <c r="C626" s="215" t="s">
        <v>137</v>
      </c>
      <c r="D626" s="215">
        <v>190618850</v>
      </c>
      <c r="E626" s="215">
        <v>1020</v>
      </c>
      <c r="F626" s="215">
        <v>1110</v>
      </c>
      <c r="G626" s="215">
        <v>1004</v>
      </c>
      <c r="I626" s="215" t="s">
        <v>1000</v>
      </c>
      <c r="J626" s="215" t="s">
        <v>1001</v>
      </c>
      <c r="K626" s="215" t="s">
        <v>1102</v>
      </c>
      <c r="L626" s="215" t="s">
        <v>1159</v>
      </c>
      <c r="AD626" s="217"/>
    </row>
    <row r="627" spans="1:30" s="215" customFormat="1" x14ac:dyDescent="0.25">
      <c r="A627" s="215" t="s">
        <v>138</v>
      </c>
      <c r="B627" s="215">
        <v>6458</v>
      </c>
      <c r="C627" s="215" t="s">
        <v>137</v>
      </c>
      <c r="D627" s="215">
        <v>191237090</v>
      </c>
      <c r="E627" s="215">
        <v>1020</v>
      </c>
      <c r="F627" s="215">
        <v>1122</v>
      </c>
      <c r="G627" s="215">
        <v>1004</v>
      </c>
      <c r="I627" s="215" t="s">
        <v>493</v>
      </c>
      <c r="J627" s="215" t="s">
        <v>1002</v>
      </c>
      <c r="K627" s="215" t="s">
        <v>1102</v>
      </c>
      <c r="L627" s="215" t="s">
        <v>1303</v>
      </c>
      <c r="AD627" s="217"/>
    </row>
    <row r="628" spans="1:30" s="215" customFormat="1" x14ac:dyDescent="0.25">
      <c r="A628" s="215" t="s">
        <v>138</v>
      </c>
      <c r="B628" s="215">
        <v>6458</v>
      </c>
      <c r="C628" s="215" t="s">
        <v>137</v>
      </c>
      <c r="D628" s="215">
        <v>191292595</v>
      </c>
      <c r="E628" s="215">
        <v>1020</v>
      </c>
      <c r="F628" s="215">
        <v>1122</v>
      </c>
      <c r="G628" s="215">
        <v>1004</v>
      </c>
      <c r="I628" s="215" t="s">
        <v>494</v>
      </c>
      <c r="J628" s="215" t="s">
        <v>1003</v>
      </c>
      <c r="K628" s="215" t="s">
        <v>1102</v>
      </c>
      <c r="L628" s="215" t="s">
        <v>1304</v>
      </c>
      <c r="AD628" s="217"/>
    </row>
    <row r="629" spans="1:30" s="215" customFormat="1" x14ac:dyDescent="0.25">
      <c r="A629" s="215" t="s">
        <v>138</v>
      </c>
      <c r="B629" s="215">
        <v>6458</v>
      </c>
      <c r="C629" s="215" t="s">
        <v>137</v>
      </c>
      <c r="D629" s="215">
        <v>191292611</v>
      </c>
      <c r="E629" s="215">
        <v>1020</v>
      </c>
      <c r="F629" s="215">
        <v>1122</v>
      </c>
      <c r="G629" s="215">
        <v>1004</v>
      </c>
      <c r="I629" s="215" t="s">
        <v>494</v>
      </c>
      <c r="J629" s="215" t="s">
        <v>1003</v>
      </c>
      <c r="K629" s="215" t="s">
        <v>1102</v>
      </c>
      <c r="L629" s="215" t="s">
        <v>1304</v>
      </c>
      <c r="AD629" s="217"/>
    </row>
    <row r="630" spans="1:30" s="215" customFormat="1" x14ac:dyDescent="0.25">
      <c r="A630" s="215" t="s">
        <v>138</v>
      </c>
      <c r="B630" s="215">
        <v>6458</v>
      </c>
      <c r="C630" s="215" t="s">
        <v>137</v>
      </c>
      <c r="D630" s="215">
        <v>191461471</v>
      </c>
      <c r="E630" s="215">
        <v>1060</v>
      </c>
      <c r="G630" s="215">
        <v>1004</v>
      </c>
      <c r="I630" s="215" t="s">
        <v>429</v>
      </c>
      <c r="J630" s="215" t="s">
        <v>882</v>
      </c>
      <c r="K630" s="215" t="s">
        <v>1102</v>
      </c>
      <c r="L630" s="215" t="s">
        <v>1236</v>
      </c>
      <c r="AD630" s="217"/>
    </row>
    <row r="631" spans="1:30" s="215" customFormat="1" x14ac:dyDescent="0.25">
      <c r="A631" s="215" t="s">
        <v>138</v>
      </c>
      <c r="B631" s="215">
        <v>6458</v>
      </c>
      <c r="C631" s="215" t="s">
        <v>137</v>
      </c>
      <c r="D631" s="215">
        <v>191574181</v>
      </c>
      <c r="E631" s="215">
        <v>1040</v>
      </c>
      <c r="G631" s="215">
        <v>1004</v>
      </c>
      <c r="I631" s="215" t="s">
        <v>495</v>
      </c>
      <c r="J631" s="215" t="s">
        <v>1004</v>
      </c>
      <c r="K631" s="215" t="s">
        <v>1102</v>
      </c>
      <c r="L631" s="215" t="s">
        <v>1305</v>
      </c>
      <c r="AD631" s="217"/>
    </row>
    <row r="632" spans="1:30" s="215" customFormat="1" x14ac:dyDescent="0.25">
      <c r="A632" s="215" t="s">
        <v>138</v>
      </c>
      <c r="B632" s="215">
        <v>6458</v>
      </c>
      <c r="C632" s="215" t="s">
        <v>137</v>
      </c>
      <c r="D632" s="215">
        <v>191574651</v>
      </c>
      <c r="E632" s="215">
        <v>1020</v>
      </c>
      <c r="F632" s="215">
        <v>1110</v>
      </c>
      <c r="G632" s="215">
        <v>1004</v>
      </c>
      <c r="I632" s="215" t="s">
        <v>495</v>
      </c>
      <c r="J632" s="215" t="s">
        <v>1004</v>
      </c>
      <c r="K632" s="215" t="s">
        <v>1102</v>
      </c>
      <c r="L632" s="215" t="s">
        <v>1305</v>
      </c>
      <c r="AD632" s="217"/>
    </row>
    <row r="633" spans="1:30" s="215" customFormat="1" x14ac:dyDescent="0.25">
      <c r="A633" s="215" t="s">
        <v>138</v>
      </c>
      <c r="B633" s="215">
        <v>6458</v>
      </c>
      <c r="C633" s="215" t="s">
        <v>137</v>
      </c>
      <c r="D633" s="215">
        <v>191626731</v>
      </c>
      <c r="E633" s="215">
        <v>1030</v>
      </c>
      <c r="F633" s="215">
        <v>1122</v>
      </c>
      <c r="G633" s="215">
        <v>1004</v>
      </c>
      <c r="I633" s="215" t="s">
        <v>413</v>
      </c>
      <c r="J633" s="215" t="s">
        <v>853</v>
      </c>
      <c r="K633" s="215" t="s">
        <v>1102</v>
      </c>
      <c r="L633" s="215" t="s">
        <v>1217</v>
      </c>
      <c r="AD633" s="217"/>
    </row>
    <row r="634" spans="1:30" s="215" customFormat="1" x14ac:dyDescent="0.25">
      <c r="A634" s="215" t="s">
        <v>138</v>
      </c>
      <c r="B634" s="215">
        <v>6458</v>
      </c>
      <c r="C634" s="215" t="s">
        <v>137</v>
      </c>
      <c r="D634" s="215">
        <v>191727653</v>
      </c>
      <c r="E634" s="215">
        <v>1020</v>
      </c>
      <c r="F634" s="215">
        <v>1122</v>
      </c>
      <c r="G634" s="215">
        <v>1004</v>
      </c>
      <c r="I634" s="215" t="s">
        <v>2187</v>
      </c>
      <c r="J634" s="215" t="s">
        <v>2188</v>
      </c>
      <c r="K634" s="215" t="s">
        <v>220</v>
      </c>
      <c r="L634" s="215" t="s">
        <v>2212</v>
      </c>
      <c r="AD634" s="217"/>
    </row>
    <row r="635" spans="1:30" s="215" customFormat="1" x14ac:dyDescent="0.25">
      <c r="A635" s="215" t="s">
        <v>138</v>
      </c>
      <c r="B635" s="215">
        <v>6458</v>
      </c>
      <c r="C635" s="215" t="s">
        <v>137</v>
      </c>
      <c r="D635" s="215">
        <v>191854818</v>
      </c>
      <c r="E635" s="215">
        <v>1060</v>
      </c>
      <c r="F635" s="215">
        <v>1230</v>
      </c>
      <c r="G635" s="215">
        <v>1004</v>
      </c>
      <c r="I635" s="215" t="s">
        <v>496</v>
      </c>
      <c r="J635" s="215" t="s">
        <v>1005</v>
      </c>
      <c r="K635" s="215" t="s">
        <v>1102</v>
      </c>
      <c r="L635" s="215" t="s">
        <v>1306</v>
      </c>
      <c r="AD635" s="217"/>
    </row>
    <row r="636" spans="1:30" s="215" customFormat="1" x14ac:dyDescent="0.25">
      <c r="A636" s="215" t="s">
        <v>138</v>
      </c>
      <c r="B636" s="215">
        <v>6458</v>
      </c>
      <c r="C636" s="215" t="s">
        <v>137</v>
      </c>
      <c r="D636" s="215">
        <v>191869812</v>
      </c>
      <c r="E636" s="215">
        <v>1020</v>
      </c>
      <c r="F636" s="215">
        <v>1122</v>
      </c>
      <c r="G636" s="215">
        <v>1004</v>
      </c>
      <c r="I636" s="215" t="s">
        <v>497</v>
      </c>
      <c r="J636" s="215" t="s">
        <v>1006</v>
      </c>
      <c r="K636" s="215" t="s">
        <v>1102</v>
      </c>
      <c r="L636" s="215" t="s">
        <v>1307</v>
      </c>
      <c r="AD636" s="217"/>
    </row>
    <row r="637" spans="1:30" s="215" customFormat="1" x14ac:dyDescent="0.25">
      <c r="A637" s="215" t="s">
        <v>138</v>
      </c>
      <c r="B637" s="215">
        <v>6458</v>
      </c>
      <c r="C637" s="215" t="s">
        <v>137</v>
      </c>
      <c r="D637" s="215">
        <v>191903951</v>
      </c>
      <c r="E637" s="215">
        <v>1020</v>
      </c>
      <c r="F637" s="215">
        <v>1110</v>
      </c>
      <c r="G637" s="215">
        <v>1004</v>
      </c>
      <c r="I637" s="215" t="s">
        <v>498</v>
      </c>
      <c r="J637" s="215" t="s">
        <v>1007</v>
      </c>
      <c r="K637" s="215" t="s">
        <v>1102</v>
      </c>
      <c r="L637" s="215" t="s">
        <v>1308</v>
      </c>
      <c r="AD637" s="217"/>
    </row>
    <row r="638" spans="1:30" s="215" customFormat="1" x14ac:dyDescent="0.25">
      <c r="A638" s="215" t="s">
        <v>138</v>
      </c>
      <c r="B638" s="215">
        <v>6458</v>
      </c>
      <c r="C638" s="215" t="s">
        <v>137</v>
      </c>
      <c r="D638" s="215">
        <v>191948857</v>
      </c>
      <c r="E638" s="215">
        <v>1020</v>
      </c>
      <c r="F638" s="215">
        <v>1122</v>
      </c>
      <c r="G638" s="215">
        <v>1003</v>
      </c>
      <c r="I638" s="215" t="s">
        <v>2784</v>
      </c>
      <c r="J638" s="215" t="s">
        <v>2785</v>
      </c>
      <c r="K638" s="215" t="s">
        <v>1102</v>
      </c>
      <c r="L638" s="215" t="s">
        <v>2793</v>
      </c>
      <c r="AD638" s="217"/>
    </row>
    <row r="639" spans="1:30" s="215" customFormat="1" x14ac:dyDescent="0.25">
      <c r="A639" s="215" t="s">
        <v>138</v>
      </c>
      <c r="B639" s="215">
        <v>6458</v>
      </c>
      <c r="C639" s="215" t="s">
        <v>137</v>
      </c>
      <c r="D639" s="215">
        <v>191950412</v>
      </c>
      <c r="E639" s="215">
        <v>1020</v>
      </c>
      <c r="F639" s="215">
        <v>1122</v>
      </c>
      <c r="G639" s="215">
        <v>1003</v>
      </c>
      <c r="I639" s="215" t="s">
        <v>1426</v>
      </c>
      <c r="J639" s="215" t="s">
        <v>1427</v>
      </c>
      <c r="K639" s="215" t="s">
        <v>220</v>
      </c>
      <c r="L639" s="215" t="s">
        <v>1448</v>
      </c>
      <c r="AD639" s="217"/>
    </row>
    <row r="640" spans="1:30" s="215" customFormat="1" x14ac:dyDescent="0.25">
      <c r="A640" s="215" t="s">
        <v>138</v>
      </c>
      <c r="B640" s="215">
        <v>6458</v>
      </c>
      <c r="C640" s="215" t="s">
        <v>137</v>
      </c>
      <c r="D640" s="215">
        <v>191950419</v>
      </c>
      <c r="E640" s="215">
        <v>1020</v>
      </c>
      <c r="F640" s="215">
        <v>1122</v>
      </c>
      <c r="G640" s="215">
        <v>1003</v>
      </c>
      <c r="I640" s="215" t="s">
        <v>1426</v>
      </c>
      <c r="J640" s="215" t="s">
        <v>1427</v>
      </c>
      <c r="K640" s="215" t="s">
        <v>220</v>
      </c>
      <c r="L640" s="215" t="s">
        <v>1449</v>
      </c>
      <c r="AD640" s="217"/>
    </row>
    <row r="641" spans="1:30" s="215" customFormat="1" x14ac:dyDescent="0.25">
      <c r="A641" s="215" t="s">
        <v>138</v>
      </c>
      <c r="B641" s="215">
        <v>6458</v>
      </c>
      <c r="C641" s="215" t="s">
        <v>137</v>
      </c>
      <c r="D641" s="215">
        <v>191950426</v>
      </c>
      <c r="E641" s="215">
        <v>1020</v>
      </c>
      <c r="F641" s="215">
        <v>1122</v>
      </c>
      <c r="G641" s="215">
        <v>1003</v>
      </c>
      <c r="I641" s="215" t="s">
        <v>1426</v>
      </c>
      <c r="J641" s="215" t="s">
        <v>1427</v>
      </c>
      <c r="K641" s="215" t="s">
        <v>220</v>
      </c>
      <c r="L641" s="215" t="s">
        <v>1450</v>
      </c>
      <c r="AD641" s="217"/>
    </row>
    <row r="642" spans="1:30" s="215" customFormat="1" x14ac:dyDescent="0.25">
      <c r="A642" s="215" t="s">
        <v>138</v>
      </c>
      <c r="B642" s="215">
        <v>6458</v>
      </c>
      <c r="C642" s="215" t="s">
        <v>137</v>
      </c>
      <c r="D642" s="215">
        <v>191950785</v>
      </c>
      <c r="E642" s="215">
        <v>1020</v>
      </c>
      <c r="F642" s="215">
        <v>1122</v>
      </c>
      <c r="G642" s="215">
        <v>1003</v>
      </c>
      <c r="I642" s="215" t="s">
        <v>1426</v>
      </c>
      <c r="J642" s="215" t="s">
        <v>1427</v>
      </c>
      <c r="K642" s="215" t="s">
        <v>220</v>
      </c>
      <c r="L642" s="215" t="s">
        <v>1451</v>
      </c>
      <c r="AD642" s="217"/>
    </row>
    <row r="643" spans="1:30" s="215" customFormat="1" x14ac:dyDescent="0.25">
      <c r="A643" s="215" t="s">
        <v>138</v>
      </c>
      <c r="B643" s="215">
        <v>6458</v>
      </c>
      <c r="C643" s="215" t="s">
        <v>137</v>
      </c>
      <c r="D643" s="215">
        <v>191951013</v>
      </c>
      <c r="E643" s="215">
        <v>1020</v>
      </c>
      <c r="F643" s="215">
        <v>1122</v>
      </c>
      <c r="G643" s="215">
        <v>1003</v>
      </c>
      <c r="I643" s="215" t="s">
        <v>1426</v>
      </c>
      <c r="J643" s="215" t="s">
        <v>1427</v>
      </c>
      <c r="K643" s="215" t="s">
        <v>220</v>
      </c>
      <c r="L643" s="215" t="s">
        <v>1452</v>
      </c>
      <c r="AD643" s="217"/>
    </row>
    <row r="644" spans="1:30" s="215" customFormat="1" x14ac:dyDescent="0.25">
      <c r="A644" s="215" t="s">
        <v>138</v>
      </c>
      <c r="B644" s="215">
        <v>6458</v>
      </c>
      <c r="C644" s="215" t="s">
        <v>137</v>
      </c>
      <c r="D644" s="215">
        <v>191952854</v>
      </c>
      <c r="E644" s="215">
        <v>1020</v>
      </c>
      <c r="F644" s="215">
        <v>1122</v>
      </c>
      <c r="G644" s="215">
        <v>1003</v>
      </c>
      <c r="I644" s="215" t="s">
        <v>1426</v>
      </c>
      <c r="J644" s="215" t="s">
        <v>1427</v>
      </c>
      <c r="K644" s="215" t="s">
        <v>220</v>
      </c>
      <c r="L644" s="215" t="s">
        <v>1453</v>
      </c>
      <c r="AD644" s="217"/>
    </row>
    <row r="645" spans="1:30" s="215" customFormat="1" x14ac:dyDescent="0.25">
      <c r="A645" s="215" t="s">
        <v>138</v>
      </c>
      <c r="B645" s="215">
        <v>6458</v>
      </c>
      <c r="C645" s="215" t="s">
        <v>137</v>
      </c>
      <c r="D645" s="215">
        <v>191952855</v>
      </c>
      <c r="E645" s="215">
        <v>1020</v>
      </c>
      <c r="F645" s="215">
        <v>1122</v>
      </c>
      <c r="G645" s="215">
        <v>1003</v>
      </c>
      <c r="I645" s="215" t="s">
        <v>1426</v>
      </c>
      <c r="J645" s="215" t="s">
        <v>1427</v>
      </c>
      <c r="K645" s="215" t="s">
        <v>220</v>
      </c>
      <c r="L645" s="215" t="s">
        <v>1454</v>
      </c>
      <c r="AD645" s="217"/>
    </row>
    <row r="646" spans="1:30" s="215" customFormat="1" x14ac:dyDescent="0.25">
      <c r="A646" s="215" t="s">
        <v>138</v>
      </c>
      <c r="B646" s="215">
        <v>6458</v>
      </c>
      <c r="C646" s="215" t="s">
        <v>137</v>
      </c>
      <c r="D646" s="215">
        <v>191952857</v>
      </c>
      <c r="E646" s="215">
        <v>1020</v>
      </c>
      <c r="F646" s="215">
        <v>1122</v>
      </c>
      <c r="G646" s="215">
        <v>1003</v>
      </c>
      <c r="I646" s="215" t="s">
        <v>1426</v>
      </c>
      <c r="J646" s="215" t="s">
        <v>1427</v>
      </c>
      <c r="K646" s="215" t="s">
        <v>220</v>
      </c>
      <c r="L646" s="215" t="s">
        <v>1455</v>
      </c>
      <c r="AD646" s="217"/>
    </row>
    <row r="647" spans="1:30" s="215" customFormat="1" x14ac:dyDescent="0.25">
      <c r="A647" s="215" t="s">
        <v>138</v>
      </c>
      <c r="B647" s="215">
        <v>6458</v>
      </c>
      <c r="C647" s="215" t="s">
        <v>137</v>
      </c>
      <c r="D647" s="215">
        <v>191952858</v>
      </c>
      <c r="E647" s="215">
        <v>1020</v>
      </c>
      <c r="F647" s="215">
        <v>1122</v>
      </c>
      <c r="G647" s="215">
        <v>1003</v>
      </c>
      <c r="I647" s="215" t="s">
        <v>1426</v>
      </c>
      <c r="J647" s="215" t="s">
        <v>1427</v>
      </c>
      <c r="K647" s="215" t="s">
        <v>220</v>
      </c>
      <c r="L647" s="215" t="s">
        <v>1456</v>
      </c>
      <c r="AD647" s="217"/>
    </row>
    <row r="648" spans="1:30" s="215" customFormat="1" x14ac:dyDescent="0.25">
      <c r="A648" s="215" t="s">
        <v>138</v>
      </c>
      <c r="B648" s="215">
        <v>6458</v>
      </c>
      <c r="C648" s="215" t="s">
        <v>137</v>
      </c>
      <c r="D648" s="215">
        <v>191952859</v>
      </c>
      <c r="E648" s="215">
        <v>1020</v>
      </c>
      <c r="F648" s="215">
        <v>1122</v>
      </c>
      <c r="G648" s="215">
        <v>1003</v>
      </c>
      <c r="I648" s="215" t="s">
        <v>1426</v>
      </c>
      <c r="J648" s="215" t="s">
        <v>1427</v>
      </c>
      <c r="K648" s="215" t="s">
        <v>220</v>
      </c>
      <c r="L648" s="215" t="s">
        <v>1457</v>
      </c>
      <c r="AD648" s="217"/>
    </row>
    <row r="649" spans="1:30" s="215" customFormat="1" x14ac:dyDescent="0.25">
      <c r="A649" s="215" t="s">
        <v>138</v>
      </c>
      <c r="B649" s="215">
        <v>6458</v>
      </c>
      <c r="C649" s="215" t="s">
        <v>137</v>
      </c>
      <c r="D649" s="215">
        <v>191965287</v>
      </c>
      <c r="E649" s="215">
        <v>1020</v>
      </c>
      <c r="F649" s="215">
        <v>1122</v>
      </c>
      <c r="G649" s="215">
        <v>1003</v>
      </c>
      <c r="I649" s="215" t="s">
        <v>1428</v>
      </c>
      <c r="J649" s="215" t="s">
        <v>1429</v>
      </c>
      <c r="K649" s="215" t="s">
        <v>220</v>
      </c>
      <c r="L649" s="215" t="s">
        <v>1458</v>
      </c>
      <c r="AD649" s="217"/>
    </row>
    <row r="650" spans="1:30" s="215" customFormat="1" x14ac:dyDescent="0.25">
      <c r="A650" s="215" t="s">
        <v>138</v>
      </c>
      <c r="B650" s="215">
        <v>6458</v>
      </c>
      <c r="C650" s="215" t="s">
        <v>137</v>
      </c>
      <c r="D650" s="215">
        <v>191965288</v>
      </c>
      <c r="E650" s="215">
        <v>1020</v>
      </c>
      <c r="F650" s="215">
        <v>1274</v>
      </c>
      <c r="G650" s="215">
        <v>1004</v>
      </c>
      <c r="I650" s="215" t="s">
        <v>1430</v>
      </c>
      <c r="J650" s="215" t="s">
        <v>1431</v>
      </c>
      <c r="K650" s="215" t="s">
        <v>221</v>
      </c>
      <c r="L650" s="215" t="s">
        <v>2210</v>
      </c>
      <c r="AD650" s="217"/>
    </row>
    <row r="651" spans="1:30" s="215" customFormat="1" x14ac:dyDescent="0.25">
      <c r="A651" s="215" t="s">
        <v>138</v>
      </c>
      <c r="B651" s="215">
        <v>6458</v>
      </c>
      <c r="C651" s="215" t="s">
        <v>137</v>
      </c>
      <c r="D651" s="215">
        <v>191977635</v>
      </c>
      <c r="E651" s="215">
        <v>1020</v>
      </c>
      <c r="F651" s="215">
        <v>1110</v>
      </c>
      <c r="G651" s="215">
        <v>1004</v>
      </c>
      <c r="I651" s="215" t="s">
        <v>1403</v>
      </c>
      <c r="J651" s="215" t="s">
        <v>1404</v>
      </c>
      <c r="K651" s="215" t="s">
        <v>1102</v>
      </c>
      <c r="L651" s="215" t="s">
        <v>1409</v>
      </c>
      <c r="AD651" s="217"/>
    </row>
    <row r="652" spans="1:30" s="215" customFormat="1" x14ac:dyDescent="0.25">
      <c r="A652" s="215" t="s">
        <v>138</v>
      </c>
      <c r="B652" s="215">
        <v>6458</v>
      </c>
      <c r="C652" s="215" t="s">
        <v>137</v>
      </c>
      <c r="D652" s="215">
        <v>191992172</v>
      </c>
      <c r="E652" s="215">
        <v>1020</v>
      </c>
      <c r="F652" s="215">
        <v>1110</v>
      </c>
      <c r="G652" s="215">
        <v>1004</v>
      </c>
      <c r="I652" s="215" t="s">
        <v>1432</v>
      </c>
      <c r="J652" s="215" t="s">
        <v>1433</v>
      </c>
      <c r="K652" s="215" t="s">
        <v>220</v>
      </c>
      <c r="L652" s="215" t="s">
        <v>2791</v>
      </c>
      <c r="AD652" s="217"/>
    </row>
    <row r="653" spans="1:30" s="215" customFormat="1" x14ac:dyDescent="0.25">
      <c r="A653" s="215" t="s">
        <v>138</v>
      </c>
      <c r="B653" s="215">
        <v>6458</v>
      </c>
      <c r="C653" s="215" t="s">
        <v>137</v>
      </c>
      <c r="D653" s="215">
        <v>191995047</v>
      </c>
      <c r="E653" s="215">
        <v>1040</v>
      </c>
      <c r="F653" s="215">
        <v>1220</v>
      </c>
      <c r="G653" s="215">
        <v>1004</v>
      </c>
      <c r="I653" s="215" t="s">
        <v>1434</v>
      </c>
      <c r="J653" s="215" t="s">
        <v>1435</v>
      </c>
      <c r="K653" s="215" t="s">
        <v>220</v>
      </c>
      <c r="L653" s="215" t="s">
        <v>2452</v>
      </c>
      <c r="AD653" s="217"/>
    </row>
    <row r="654" spans="1:30" s="215" customFormat="1" x14ac:dyDescent="0.25">
      <c r="A654" s="215" t="s">
        <v>138</v>
      </c>
      <c r="B654" s="215">
        <v>6458</v>
      </c>
      <c r="C654" s="215" t="s">
        <v>137</v>
      </c>
      <c r="D654" s="215">
        <v>191999969</v>
      </c>
      <c r="E654" s="215">
        <v>1020</v>
      </c>
      <c r="F654" s="215">
        <v>1110</v>
      </c>
      <c r="G654" s="215">
        <v>1003</v>
      </c>
      <c r="I654" s="215" t="s">
        <v>1436</v>
      </c>
      <c r="J654" s="215" t="s">
        <v>1437</v>
      </c>
      <c r="K654" s="215" t="s">
        <v>220</v>
      </c>
      <c r="L654" s="215" t="s">
        <v>1459</v>
      </c>
      <c r="AD654" s="217"/>
    </row>
    <row r="655" spans="1:30" s="215" customFormat="1" x14ac:dyDescent="0.25">
      <c r="A655" s="215" t="s">
        <v>138</v>
      </c>
      <c r="B655" s="215">
        <v>6458</v>
      </c>
      <c r="C655" s="215" t="s">
        <v>137</v>
      </c>
      <c r="D655" s="215">
        <v>191999974</v>
      </c>
      <c r="E655" s="215">
        <v>1020</v>
      </c>
      <c r="F655" s="215">
        <v>1110</v>
      </c>
      <c r="G655" s="215">
        <v>1003</v>
      </c>
      <c r="I655" s="215" t="s">
        <v>1438</v>
      </c>
      <c r="J655" s="215" t="s">
        <v>1439</v>
      </c>
      <c r="K655" s="215" t="s">
        <v>220</v>
      </c>
      <c r="L655" s="215" t="s">
        <v>1460</v>
      </c>
      <c r="AD655" s="217"/>
    </row>
    <row r="656" spans="1:30" s="215" customFormat="1" x14ac:dyDescent="0.25">
      <c r="A656" s="215" t="s">
        <v>138</v>
      </c>
      <c r="B656" s="215">
        <v>6458</v>
      </c>
      <c r="C656" s="215" t="s">
        <v>137</v>
      </c>
      <c r="D656" s="215">
        <v>192000307</v>
      </c>
      <c r="E656" s="215">
        <v>1020</v>
      </c>
      <c r="F656" s="215">
        <v>1110</v>
      </c>
      <c r="G656" s="215">
        <v>1003</v>
      </c>
      <c r="I656" s="215" t="s">
        <v>1374</v>
      </c>
      <c r="J656" s="215" t="s">
        <v>1375</v>
      </c>
      <c r="K656" s="215" t="s">
        <v>221</v>
      </c>
      <c r="L656" s="215" t="s">
        <v>1376</v>
      </c>
      <c r="AD656" s="217"/>
    </row>
    <row r="657" spans="1:30" s="215" customFormat="1" x14ac:dyDescent="0.25">
      <c r="A657" s="215" t="s">
        <v>138</v>
      </c>
      <c r="B657" s="215">
        <v>6458</v>
      </c>
      <c r="C657" s="215" t="s">
        <v>137</v>
      </c>
      <c r="D657" s="215">
        <v>192000313</v>
      </c>
      <c r="E657" s="215">
        <v>1020</v>
      </c>
      <c r="F657" s="215">
        <v>1110</v>
      </c>
      <c r="G657" s="215">
        <v>1003</v>
      </c>
      <c r="I657" s="215" t="s">
        <v>1374</v>
      </c>
      <c r="J657" s="215" t="s">
        <v>1375</v>
      </c>
      <c r="K657" s="215" t="s">
        <v>221</v>
      </c>
      <c r="L657" s="215" t="s">
        <v>1377</v>
      </c>
      <c r="AD657" s="217"/>
    </row>
    <row r="658" spans="1:30" s="215" customFormat="1" x14ac:dyDescent="0.25">
      <c r="A658" s="215" t="s">
        <v>138</v>
      </c>
      <c r="B658" s="215">
        <v>6458</v>
      </c>
      <c r="C658" s="215" t="s">
        <v>137</v>
      </c>
      <c r="D658" s="215">
        <v>192000315</v>
      </c>
      <c r="E658" s="215">
        <v>1020</v>
      </c>
      <c r="F658" s="215">
        <v>1110</v>
      </c>
      <c r="G658" s="215">
        <v>1003</v>
      </c>
      <c r="I658" s="215" t="s">
        <v>1374</v>
      </c>
      <c r="J658" s="215" t="s">
        <v>1375</v>
      </c>
      <c r="K658" s="215" t="s">
        <v>221</v>
      </c>
      <c r="L658" s="215" t="s">
        <v>1378</v>
      </c>
      <c r="AD658" s="217"/>
    </row>
    <row r="659" spans="1:30" s="215" customFormat="1" x14ac:dyDescent="0.25">
      <c r="A659" s="215" t="s">
        <v>138</v>
      </c>
      <c r="B659" s="215">
        <v>6458</v>
      </c>
      <c r="C659" s="215" t="s">
        <v>137</v>
      </c>
      <c r="D659" s="215">
        <v>192000317</v>
      </c>
      <c r="E659" s="215">
        <v>1020</v>
      </c>
      <c r="F659" s="215">
        <v>1110</v>
      </c>
      <c r="G659" s="215">
        <v>1003</v>
      </c>
      <c r="I659" s="215" t="s">
        <v>1374</v>
      </c>
      <c r="J659" s="215" t="s">
        <v>1375</v>
      </c>
      <c r="K659" s="215" t="s">
        <v>221</v>
      </c>
      <c r="L659" s="215" t="s">
        <v>1379</v>
      </c>
      <c r="AD659" s="217"/>
    </row>
    <row r="660" spans="1:30" s="215" customFormat="1" x14ac:dyDescent="0.25">
      <c r="A660" s="215" t="s">
        <v>138</v>
      </c>
      <c r="B660" s="215">
        <v>6458</v>
      </c>
      <c r="C660" s="215" t="s">
        <v>137</v>
      </c>
      <c r="D660" s="215">
        <v>192000319</v>
      </c>
      <c r="E660" s="215">
        <v>1020</v>
      </c>
      <c r="F660" s="215">
        <v>1110</v>
      </c>
      <c r="G660" s="215">
        <v>1003</v>
      </c>
      <c r="I660" s="215" t="s">
        <v>1374</v>
      </c>
      <c r="J660" s="215" t="s">
        <v>1375</v>
      </c>
      <c r="K660" s="215" t="s">
        <v>221</v>
      </c>
      <c r="L660" s="215" t="s">
        <v>1380</v>
      </c>
      <c r="AD660" s="217"/>
    </row>
    <row r="661" spans="1:30" s="215" customFormat="1" x14ac:dyDescent="0.25">
      <c r="A661" s="215" t="s">
        <v>138</v>
      </c>
      <c r="B661" s="215">
        <v>6458</v>
      </c>
      <c r="C661" s="215" t="s">
        <v>137</v>
      </c>
      <c r="D661" s="215">
        <v>192000320</v>
      </c>
      <c r="E661" s="215">
        <v>1020</v>
      </c>
      <c r="F661" s="215">
        <v>1110</v>
      </c>
      <c r="G661" s="215">
        <v>1003</v>
      </c>
      <c r="I661" s="215" t="s">
        <v>1374</v>
      </c>
      <c r="J661" s="215" t="s">
        <v>1375</v>
      </c>
      <c r="K661" s="215" t="s">
        <v>221</v>
      </c>
      <c r="L661" s="215" t="s">
        <v>1381</v>
      </c>
      <c r="AD661" s="217"/>
    </row>
    <row r="662" spans="1:30" s="215" customFormat="1" x14ac:dyDescent="0.25">
      <c r="A662" s="215" t="s">
        <v>138</v>
      </c>
      <c r="B662" s="215">
        <v>6458</v>
      </c>
      <c r="C662" s="215" t="s">
        <v>137</v>
      </c>
      <c r="D662" s="215">
        <v>192000323</v>
      </c>
      <c r="E662" s="215">
        <v>1020</v>
      </c>
      <c r="F662" s="215">
        <v>1110</v>
      </c>
      <c r="G662" s="215">
        <v>1003</v>
      </c>
      <c r="I662" s="215" t="s">
        <v>1374</v>
      </c>
      <c r="J662" s="215" t="s">
        <v>1375</v>
      </c>
      <c r="K662" s="215" t="s">
        <v>221</v>
      </c>
      <c r="L662" s="215" t="s">
        <v>1382</v>
      </c>
      <c r="AD662" s="217"/>
    </row>
    <row r="663" spans="1:30" s="215" customFormat="1" x14ac:dyDescent="0.25">
      <c r="A663" s="215" t="s">
        <v>138</v>
      </c>
      <c r="B663" s="215">
        <v>6458</v>
      </c>
      <c r="C663" s="215" t="s">
        <v>137</v>
      </c>
      <c r="D663" s="215">
        <v>192000324</v>
      </c>
      <c r="E663" s="215">
        <v>1020</v>
      </c>
      <c r="F663" s="215">
        <v>1110</v>
      </c>
      <c r="G663" s="215">
        <v>1003</v>
      </c>
      <c r="I663" s="215" t="s">
        <v>1374</v>
      </c>
      <c r="J663" s="215" t="s">
        <v>1375</v>
      </c>
      <c r="K663" s="215" t="s">
        <v>221</v>
      </c>
      <c r="L663" s="215" t="s">
        <v>1383</v>
      </c>
      <c r="AD663" s="217"/>
    </row>
    <row r="664" spans="1:30" s="215" customFormat="1" x14ac:dyDescent="0.25">
      <c r="A664" s="215" t="s">
        <v>138</v>
      </c>
      <c r="B664" s="215">
        <v>6458</v>
      </c>
      <c r="C664" s="215" t="s">
        <v>137</v>
      </c>
      <c r="D664" s="215">
        <v>192017997</v>
      </c>
      <c r="E664" s="215">
        <v>1060</v>
      </c>
      <c r="F664" s="215">
        <v>1220</v>
      </c>
      <c r="G664" s="215">
        <v>1003</v>
      </c>
      <c r="I664" s="215" t="s">
        <v>1814</v>
      </c>
      <c r="J664" s="215" t="s">
        <v>1815</v>
      </c>
      <c r="K664" s="215" t="s">
        <v>1102</v>
      </c>
      <c r="L664" s="215" t="s">
        <v>1997</v>
      </c>
      <c r="AD664" s="217"/>
    </row>
    <row r="665" spans="1:30" s="215" customFormat="1" x14ac:dyDescent="0.25">
      <c r="A665" s="215" t="s">
        <v>138</v>
      </c>
      <c r="B665" s="215">
        <v>6458</v>
      </c>
      <c r="C665" s="215" t="s">
        <v>137</v>
      </c>
      <c r="D665" s="215">
        <v>192019746</v>
      </c>
      <c r="E665" s="215">
        <v>1020</v>
      </c>
      <c r="F665" s="215">
        <v>1122</v>
      </c>
      <c r="G665" s="215">
        <v>1003</v>
      </c>
      <c r="I665" s="215" t="s">
        <v>2008</v>
      </c>
      <c r="J665" s="215" t="s">
        <v>2009</v>
      </c>
      <c r="K665" s="215" t="s">
        <v>220</v>
      </c>
      <c r="L665" s="215" t="s">
        <v>2014</v>
      </c>
      <c r="AD665" s="217"/>
    </row>
    <row r="666" spans="1:30" s="215" customFormat="1" x14ac:dyDescent="0.25">
      <c r="A666" s="215" t="s">
        <v>138</v>
      </c>
      <c r="B666" s="215">
        <v>6458</v>
      </c>
      <c r="C666" s="215" t="s">
        <v>137</v>
      </c>
      <c r="D666" s="215">
        <v>192020493</v>
      </c>
      <c r="E666" s="215">
        <v>1060</v>
      </c>
      <c r="F666" s="215">
        <v>1265</v>
      </c>
      <c r="G666" s="215">
        <v>1004</v>
      </c>
      <c r="I666" s="215" t="s">
        <v>2010</v>
      </c>
      <c r="J666" s="215" t="s">
        <v>2011</v>
      </c>
      <c r="K666" s="215" t="s">
        <v>220</v>
      </c>
      <c r="L666" s="215" t="s">
        <v>2015</v>
      </c>
      <c r="AD666" s="217"/>
    </row>
    <row r="667" spans="1:30" s="215" customFormat="1" x14ac:dyDescent="0.25">
      <c r="A667" s="215" t="s">
        <v>138</v>
      </c>
      <c r="B667" s="215">
        <v>6458</v>
      </c>
      <c r="C667" s="215" t="s">
        <v>137</v>
      </c>
      <c r="D667" s="215">
        <v>192021030</v>
      </c>
      <c r="E667" s="215">
        <v>1020</v>
      </c>
      <c r="F667" s="215">
        <v>1122</v>
      </c>
      <c r="G667" s="215">
        <v>1003</v>
      </c>
      <c r="I667" s="215" t="s">
        <v>2016</v>
      </c>
      <c r="J667" s="215" t="s">
        <v>2017</v>
      </c>
      <c r="K667" s="215" t="s">
        <v>220</v>
      </c>
      <c r="L667" s="215" t="s">
        <v>2023</v>
      </c>
      <c r="AD667" s="217"/>
    </row>
    <row r="668" spans="1:30" s="215" customFormat="1" x14ac:dyDescent="0.25">
      <c r="A668" s="215" t="s">
        <v>138</v>
      </c>
      <c r="B668" s="215">
        <v>6458</v>
      </c>
      <c r="C668" s="215" t="s">
        <v>137</v>
      </c>
      <c r="D668" s="215">
        <v>192021263</v>
      </c>
      <c r="E668" s="215">
        <v>1060</v>
      </c>
      <c r="F668" s="215">
        <v>1122</v>
      </c>
      <c r="G668" s="215">
        <v>1004</v>
      </c>
      <c r="I668" s="215" t="s">
        <v>2026</v>
      </c>
      <c r="J668" s="215" t="s">
        <v>2027</v>
      </c>
      <c r="K668" s="215" t="s">
        <v>1102</v>
      </c>
      <c r="L668" s="215" t="s">
        <v>2035</v>
      </c>
      <c r="AD668" s="217"/>
    </row>
    <row r="669" spans="1:30" s="215" customFormat="1" x14ac:dyDescent="0.25">
      <c r="A669" s="215" t="s">
        <v>138</v>
      </c>
      <c r="B669" s="215">
        <v>6458</v>
      </c>
      <c r="C669" s="215" t="s">
        <v>137</v>
      </c>
      <c r="D669" s="215">
        <v>192029079</v>
      </c>
      <c r="E669" s="215">
        <v>1020</v>
      </c>
      <c r="F669" s="215">
        <v>1110</v>
      </c>
      <c r="G669" s="215">
        <v>1003</v>
      </c>
      <c r="I669" s="215" t="s">
        <v>2151</v>
      </c>
      <c r="J669" s="215" t="s">
        <v>2152</v>
      </c>
      <c r="K669" s="215" t="s">
        <v>220</v>
      </c>
      <c r="L669" s="215" t="s">
        <v>2167</v>
      </c>
      <c r="AD669" s="217"/>
    </row>
    <row r="670" spans="1:30" s="215" customFormat="1" x14ac:dyDescent="0.25">
      <c r="A670" s="215" t="s">
        <v>138</v>
      </c>
      <c r="B670" s="215">
        <v>6458</v>
      </c>
      <c r="C670" s="215" t="s">
        <v>137</v>
      </c>
      <c r="D670" s="215">
        <v>192029082</v>
      </c>
      <c r="E670" s="215">
        <v>1020</v>
      </c>
      <c r="F670" s="215">
        <v>1110</v>
      </c>
      <c r="G670" s="215">
        <v>1003</v>
      </c>
      <c r="I670" s="215" t="s">
        <v>2151</v>
      </c>
      <c r="J670" s="215" t="s">
        <v>2152</v>
      </c>
      <c r="K670" s="215" t="s">
        <v>220</v>
      </c>
      <c r="L670" s="215" t="s">
        <v>2168</v>
      </c>
      <c r="AD670" s="217"/>
    </row>
    <row r="671" spans="1:30" s="215" customFormat="1" x14ac:dyDescent="0.25">
      <c r="A671" s="215" t="s">
        <v>138</v>
      </c>
      <c r="B671" s="215">
        <v>6458</v>
      </c>
      <c r="C671" s="215" t="s">
        <v>137</v>
      </c>
      <c r="D671" s="215">
        <v>192029084</v>
      </c>
      <c r="E671" s="215">
        <v>1020</v>
      </c>
      <c r="F671" s="215">
        <v>1110</v>
      </c>
      <c r="G671" s="215">
        <v>1003</v>
      </c>
      <c r="I671" s="215" t="s">
        <v>2151</v>
      </c>
      <c r="J671" s="215" t="s">
        <v>2152</v>
      </c>
      <c r="K671" s="215" t="s">
        <v>220</v>
      </c>
      <c r="L671" s="215" t="s">
        <v>2169</v>
      </c>
      <c r="AD671" s="217"/>
    </row>
    <row r="672" spans="1:30" s="215" customFormat="1" x14ac:dyDescent="0.25">
      <c r="A672" s="215" t="s">
        <v>138</v>
      </c>
      <c r="B672" s="215">
        <v>6458</v>
      </c>
      <c r="C672" s="215" t="s">
        <v>137</v>
      </c>
      <c r="D672" s="215">
        <v>192029085</v>
      </c>
      <c r="E672" s="215">
        <v>1020</v>
      </c>
      <c r="F672" s="215">
        <v>1110</v>
      </c>
      <c r="G672" s="215">
        <v>1003</v>
      </c>
      <c r="I672" s="215" t="s">
        <v>2151</v>
      </c>
      <c r="J672" s="215" t="s">
        <v>2152</v>
      </c>
      <c r="K672" s="215" t="s">
        <v>220</v>
      </c>
      <c r="L672" s="215" t="s">
        <v>2170</v>
      </c>
      <c r="AD672" s="217"/>
    </row>
    <row r="673" spans="1:30" s="215" customFormat="1" x14ac:dyDescent="0.25">
      <c r="A673" s="215" t="s">
        <v>138</v>
      </c>
      <c r="B673" s="215">
        <v>6458</v>
      </c>
      <c r="C673" s="215" t="s">
        <v>137</v>
      </c>
      <c r="D673" s="215">
        <v>192029108</v>
      </c>
      <c r="E673" s="215">
        <v>1020</v>
      </c>
      <c r="F673" s="215">
        <v>1122</v>
      </c>
      <c r="G673" s="215">
        <v>1003</v>
      </c>
      <c r="I673" s="215" t="s">
        <v>2153</v>
      </c>
      <c r="J673" s="215" t="s">
        <v>2154</v>
      </c>
      <c r="K673" s="215" t="s">
        <v>220</v>
      </c>
      <c r="L673" s="215" t="s">
        <v>2171</v>
      </c>
      <c r="AD673" s="217"/>
    </row>
    <row r="674" spans="1:30" s="215" customFormat="1" x14ac:dyDescent="0.25">
      <c r="A674" s="215" t="s">
        <v>138</v>
      </c>
      <c r="B674" s="215">
        <v>6458</v>
      </c>
      <c r="C674" s="215" t="s">
        <v>137</v>
      </c>
      <c r="D674" s="215">
        <v>192031714</v>
      </c>
      <c r="E674" s="215">
        <v>1020</v>
      </c>
      <c r="F674" s="215">
        <v>1122</v>
      </c>
      <c r="G674" s="215">
        <v>1003</v>
      </c>
      <c r="I674" s="215" t="s">
        <v>2283</v>
      </c>
      <c r="J674" s="215" t="s">
        <v>2284</v>
      </c>
      <c r="K674" s="215" t="s">
        <v>220</v>
      </c>
      <c r="L674" s="215" t="s">
        <v>2294</v>
      </c>
      <c r="AD674" s="217"/>
    </row>
    <row r="675" spans="1:30" s="215" customFormat="1" x14ac:dyDescent="0.25">
      <c r="A675" s="215" t="s">
        <v>138</v>
      </c>
      <c r="B675" s="215">
        <v>6458</v>
      </c>
      <c r="C675" s="215" t="s">
        <v>137</v>
      </c>
      <c r="D675" s="215">
        <v>192031715</v>
      </c>
      <c r="E675" s="215">
        <v>1020</v>
      </c>
      <c r="F675" s="215">
        <v>1122</v>
      </c>
      <c r="G675" s="215">
        <v>1003</v>
      </c>
      <c r="I675" s="215" t="s">
        <v>2283</v>
      </c>
      <c r="J675" s="215" t="s">
        <v>2284</v>
      </c>
      <c r="K675" s="215" t="s">
        <v>220</v>
      </c>
      <c r="L675" s="215" t="s">
        <v>2295</v>
      </c>
      <c r="AD675" s="217"/>
    </row>
    <row r="676" spans="1:30" s="215" customFormat="1" x14ac:dyDescent="0.25">
      <c r="A676" s="215" t="s">
        <v>138</v>
      </c>
      <c r="B676" s="215">
        <v>6458</v>
      </c>
      <c r="C676" s="215" t="s">
        <v>137</v>
      </c>
      <c r="D676" s="215">
        <v>192034822</v>
      </c>
      <c r="E676" s="215">
        <v>1020</v>
      </c>
      <c r="F676" s="215">
        <v>1110</v>
      </c>
      <c r="G676" s="215">
        <v>1003</v>
      </c>
      <c r="I676" s="215" t="s">
        <v>2350</v>
      </c>
      <c r="J676" s="215" t="s">
        <v>2351</v>
      </c>
      <c r="K676" s="215" t="s">
        <v>220</v>
      </c>
      <c r="L676" s="215" t="s">
        <v>2363</v>
      </c>
      <c r="AD676" s="217"/>
    </row>
    <row r="677" spans="1:30" s="215" customFormat="1" x14ac:dyDescent="0.25">
      <c r="A677" s="215" t="s">
        <v>138</v>
      </c>
      <c r="B677" s="215">
        <v>6458</v>
      </c>
      <c r="C677" s="215" t="s">
        <v>137</v>
      </c>
      <c r="D677" s="215">
        <v>192034823</v>
      </c>
      <c r="E677" s="215">
        <v>1020</v>
      </c>
      <c r="F677" s="215">
        <v>1110</v>
      </c>
      <c r="G677" s="215">
        <v>1003</v>
      </c>
      <c r="I677" s="215" t="s">
        <v>2352</v>
      </c>
      <c r="J677" s="215" t="s">
        <v>2353</v>
      </c>
      <c r="K677" s="215" t="s">
        <v>220</v>
      </c>
      <c r="L677" s="215" t="s">
        <v>2364</v>
      </c>
      <c r="AD677" s="217"/>
    </row>
    <row r="678" spans="1:30" s="215" customFormat="1" x14ac:dyDescent="0.25">
      <c r="A678" s="215" t="s">
        <v>138</v>
      </c>
      <c r="B678" s="215">
        <v>6458</v>
      </c>
      <c r="C678" s="215" t="s">
        <v>137</v>
      </c>
      <c r="D678" s="215">
        <v>192038741</v>
      </c>
      <c r="E678" s="215">
        <v>1020</v>
      </c>
      <c r="F678" s="215">
        <v>1122</v>
      </c>
      <c r="G678" s="215">
        <v>1003</v>
      </c>
      <c r="I678" s="215" t="s">
        <v>2661</v>
      </c>
      <c r="J678" s="215" t="s">
        <v>2662</v>
      </c>
      <c r="K678" s="215" t="s">
        <v>1102</v>
      </c>
      <c r="L678" s="215" t="s">
        <v>2681</v>
      </c>
      <c r="AD678" s="217"/>
    </row>
    <row r="679" spans="1:30" s="215" customFormat="1" x14ac:dyDescent="0.25">
      <c r="A679" s="215" t="s">
        <v>138</v>
      </c>
      <c r="B679" s="215">
        <v>6458</v>
      </c>
      <c r="C679" s="215" t="s">
        <v>137</v>
      </c>
      <c r="D679" s="215">
        <v>192042360</v>
      </c>
      <c r="E679" s="215">
        <v>1020</v>
      </c>
      <c r="F679" s="215">
        <v>1110</v>
      </c>
      <c r="G679" s="215">
        <v>1003</v>
      </c>
      <c r="I679" s="215" t="s">
        <v>2712</v>
      </c>
      <c r="J679" s="215" t="s">
        <v>2713</v>
      </c>
      <c r="K679" s="215" t="s">
        <v>1102</v>
      </c>
      <c r="L679" s="215" t="s">
        <v>2741</v>
      </c>
      <c r="AD679" s="217"/>
    </row>
    <row r="680" spans="1:30" s="215" customFormat="1" x14ac:dyDescent="0.25">
      <c r="A680" s="215" t="s">
        <v>138</v>
      </c>
      <c r="B680" s="215">
        <v>6458</v>
      </c>
      <c r="C680" s="215" t="s">
        <v>137</v>
      </c>
      <c r="D680" s="215">
        <v>192042361</v>
      </c>
      <c r="E680" s="215">
        <v>1020</v>
      </c>
      <c r="F680" s="215">
        <v>1121</v>
      </c>
      <c r="G680" s="215">
        <v>1003</v>
      </c>
      <c r="I680" s="215" t="s">
        <v>2714</v>
      </c>
      <c r="J680" s="215" t="s">
        <v>2715</v>
      </c>
      <c r="K680" s="215" t="s">
        <v>1102</v>
      </c>
      <c r="L680" s="215" t="s">
        <v>2741</v>
      </c>
      <c r="AD680" s="217"/>
    </row>
    <row r="681" spans="1:30" s="215" customFormat="1" x14ac:dyDescent="0.25">
      <c r="A681" s="215" t="s">
        <v>138</v>
      </c>
      <c r="B681" s="215">
        <v>6458</v>
      </c>
      <c r="C681" s="215" t="s">
        <v>137</v>
      </c>
      <c r="D681" s="215">
        <v>192042363</v>
      </c>
      <c r="E681" s="215">
        <v>1020</v>
      </c>
      <c r="F681" s="215">
        <v>1122</v>
      </c>
      <c r="G681" s="215">
        <v>1003</v>
      </c>
      <c r="I681" s="215" t="s">
        <v>2716</v>
      </c>
      <c r="J681" s="215" t="s">
        <v>2717</v>
      </c>
      <c r="K681" s="215" t="s">
        <v>220</v>
      </c>
      <c r="L681" s="215" t="s">
        <v>2733</v>
      </c>
      <c r="AD681" s="217"/>
    </row>
    <row r="682" spans="1:30" s="215" customFormat="1" x14ac:dyDescent="0.25">
      <c r="A682" s="215" t="s">
        <v>138</v>
      </c>
      <c r="B682" s="215">
        <v>6458</v>
      </c>
      <c r="C682" s="215" t="s">
        <v>137</v>
      </c>
      <c r="D682" s="215">
        <v>192042365</v>
      </c>
      <c r="E682" s="215">
        <v>1020</v>
      </c>
      <c r="F682" s="215">
        <v>1110</v>
      </c>
      <c r="G682" s="215">
        <v>1003</v>
      </c>
      <c r="I682" s="215" t="s">
        <v>2718</v>
      </c>
      <c r="J682" s="215" t="s">
        <v>2719</v>
      </c>
      <c r="K682" s="215" t="s">
        <v>220</v>
      </c>
      <c r="L682" s="215" t="s">
        <v>2734</v>
      </c>
      <c r="AD682" s="217"/>
    </row>
    <row r="683" spans="1:30" s="215" customFormat="1" x14ac:dyDescent="0.25">
      <c r="A683" s="215" t="s">
        <v>138</v>
      </c>
      <c r="B683" s="215">
        <v>6458</v>
      </c>
      <c r="C683" s="215" t="s">
        <v>137</v>
      </c>
      <c r="D683" s="215">
        <v>192043907</v>
      </c>
      <c r="E683" s="215">
        <v>1020</v>
      </c>
      <c r="F683" s="215">
        <v>1122</v>
      </c>
      <c r="G683" s="215">
        <v>1003</v>
      </c>
      <c r="I683" s="215" t="s">
        <v>2761</v>
      </c>
      <c r="J683" s="215" t="s">
        <v>2762</v>
      </c>
      <c r="K683" s="215" t="s">
        <v>220</v>
      </c>
      <c r="L683" s="215" t="s">
        <v>2775</v>
      </c>
      <c r="AD683" s="217"/>
    </row>
    <row r="684" spans="1:30" s="215" customFormat="1" x14ac:dyDescent="0.25">
      <c r="A684" s="215" t="s">
        <v>138</v>
      </c>
      <c r="B684" s="215">
        <v>6458</v>
      </c>
      <c r="C684" s="215" t="s">
        <v>137</v>
      </c>
      <c r="D684" s="215">
        <v>192043916</v>
      </c>
      <c r="E684" s="215">
        <v>1020</v>
      </c>
      <c r="F684" s="215">
        <v>1122</v>
      </c>
      <c r="G684" s="215">
        <v>1003</v>
      </c>
      <c r="I684" s="215" t="s">
        <v>2763</v>
      </c>
      <c r="J684" s="215" t="s">
        <v>2764</v>
      </c>
      <c r="K684" s="215" t="s">
        <v>220</v>
      </c>
      <c r="L684" s="215" t="s">
        <v>2776</v>
      </c>
      <c r="AD684" s="217"/>
    </row>
    <row r="685" spans="1:30" s="215" customFormat="1" x14ac:dyDescent="0.25">
      <c r="A685" s="215" t="s">
        <v>138</v>
      </c>
      <c r="B685" s="215">
        <v>6458</v>
      </c>
      <c r="C685" s="215" t="s">
        <v>137</v>
      </c>
      <c r="D685" s="215">
        <v>192043991</v>
      </c>
      <c r="E685" s="215">
        <v>1020</v>
      </c>
      <c r="F685" s="215">
        <v>1110</v>
      </c>
      <c r="G685" s="215">
        <v>1003</v>
      </c>
      <c r="I685" s="215" t="s">
        <v>2765</v>
      </c>
      <c r="J685" s="215" t="s">
        <v>2766</v>
      </c>
      <c r="K685" s="215" t="s">
        <v>220</v>
      </c>
      <c r="L685" s="215" t="s">
        <v>2777</v>
      </c>
      <c r="AD685" s="217"/>
    </row>
    <row r="686" spans="1:30" s="215" customFormat="1" x14ac:dyDescent="0.25">
      <c r="A686" s="215" t="s">
        <v>138</v>
      </c>
      <c r="B686" s="215">
        <v>6458</v>
      </c>
      <c r="C686" s="215" t="s">
        <v>137</v>
      </c>
      <c r="D686" s="215">
        <v>192043995</v>
      </c>
      <c r="E686" s="215">
        <v>1020</v>
      </c>
      <c r="F686" s="215">
        <v>1110</v>
      </c>
      <c r="G686" s="215">
        <v>1003</v>
      </c>
      <c r="I686" s="215" t="s">
        <v>2767</v>
      </c>
      <c r="J686" s="215" t="s">
        <v>2768</v>
      </c>
      <c r="K686" s="215" t="s">
        <v>221</v>
      </c>
      <c r="L686" s="215" t="s">
        <v>2787</v>
      </c>
      <c r="AD686" s="217"/>
    </row>
    <row r="687" spans="1:30" s="215" customFormat="1" x14ac:dyDescent="0.25">
      <c r="A687" s="215" t="s">
        <v>138</v>
      </c>
      <c r="B687" s="215">
        <v>6458</v>
      </c>
      <c r="C687" s="215" t="s">
        <v>137</v>
      </c>
      <c r="D687" s="215">
        <v>192043996</v>
      </c>
      <c r="E687" s="215">
        <v>1020</v>
      </c>
      <c r="F687" s="215">
        <v>1110</v>
      </c>
      <c r="G687" s="215">
        <v>1003</v>
      </c>
      <c r="I687" s="215" t="s">
        <v>2769</v>
      </c>
      <c r="J687" s="215" t="s">
        <v>2770</v>
      </c>
      <c r="K687" s="215" t="s">
        <v>221</v>
      </c>
      <c r="L687" s="215" t="s">
        <v>2788</v>
      </c>
      <c r="AD687" s="217"/>
    </row>
    <row r="688" spans="1:30" s="215" customFormat="1" x14ac:dyDescent="0.25">
      <c r="A688" s="215" t="s">
        <v>138</v>
      </c>
      <c r="B688" s="215">
        <v>6458</v>
      </c>
      <c r="C688" s="215" t="s">
        <v>137</v>
      </c>
      <c r="D688" s="215">
        <v>192043998</v>
      </c>
      <c r="E688" s="215">
        <v>1020</v>
      </c>
      <c r="F688" s="215">
        <v>1110</v>
      </c>
      <c r="G688" s="215">
        <v>1003</v>
      </c>
      <c r="I688" s="215" t="s">
        <v>2771</v>
      </c>
      <c r="J688" s="215" t="s">
        <v>2772</v>
      </c>
      <c r="K688" s="215" t="s">
        <v>220</v>
      </c>
      <c r="L688" s="215" t="s">
        <v>2778</v>
      </c>
      <c r="AD688" s="217"/>
    </row>
    <row r="689" spans="1:30" s="215" customFormat="1" x14ac:dyDescent="0.25">
      <c r="A689" s="215" t="s">
        <v>138</v>
      </c>
      <c r="B689" s="215">
        <v>6458</v>
      </c>
      <c r="C689" s="215" t="s">
        <v>137</v>
      </c>
      <c r="D689" s="215">
        <v>192043999</v>
      </c>
      <c r="E689" s="215">
        <v>1020</v>
      </c>
      <c r="F689" s="215">
        <v>1110</v>
      </c>
      <c r="G689" s="215">
        <v>1003</v>
      </c>
      <c r="I689" s="215" t="s">
        <v>2773</v>
      </c>
      <c r="J689" s="215" t="s">
        <v>2774</v>
      </c>
      <c r="K689" s="215" t="s">
        <v>220</v>
      </c>
      <c r="L689" s="215" t="s">
        <v>2779</v>
      </c>
      <c r="AD689" s="217"/>
    </row>
    <row r="690" spans="1:30" s="215" customFormat="1" x14ac:dyDescent="0.25">
      <c r="A690" s="215" t="s">
        <v>138</v>
      </c>
      <c r="B690" s="215">
        <v>6458</v>
      </c>
      <c r="C690" s="215" t="s">
        <v>137</v>
      </c>
      <c r="D690" s="215">
        <v>192044773</v>
      </c>
      <c r="E690" s="215">
        <v>1020</v>
      </c>
      <c r="F690" s="215">
        <v>1122</v>
      </c>
      <c r="G690" s="215">
        <v>1003</v>
      </c>
      <c r="I690" s="215" t="s">
        <v>2784</v>
      </c>
      <c r="J690" s="215" t="s">
        <v>2785</v>
      </c>
      <c r="K690" s="215" t="s">
        <v>1102</v>
      </c>
      <c r="L690" s="215" t="s">
        <v>2793</v>
      </c>
      <c r="AD690" s="217"/>
    </row>
    <row r="691" spans="1:30" s="215" customFormat="1" x14ac:dyDescent="0.25">
      <c r="A691" s="215" t="s">
        <v>138</v>
      </c>
      <c r="B691" s="215">
        <v>6458</v>
      </c>
      <c r="C691" s="215" t="s">
        <v>137</v>
      </c>
      <c r="D691" s="215">
        <v>192046106</v>
      </c>
      <c r="E691" s="215">
        <v>1020</v>
      </c>
      <c r="F691" s="215">
        <v>1122</v>
      </c>
      <c r="G691" s="215">
        <v>1003</v>
      </c>
      <c r="I691" s="215" t="s">
        <v>2802</v>
      </c>
      <c r="J691" s="215" t="s">
        <v>2803</v>
      </c>
      <c r="K691" s="215" t="s">
        <v>1102</v>
      </c>
      <c r="L691" s="215" t="s">
        <v>2809</v>
      </c>
      <c r="AD691" s="217"/>
    </row>
    <row r="692" spans="1:30" s="215" customFormat="1" x14ac:dyDescent="0.25">
      <c r="A692" s="215" t="s">
        <v>138</v>
      </c>
      <c r="B692" s="215">
        <v>6458</v>
      </c>
      <c r="C692" s="215" t="s">
        <v>137</v>
      </c>
      <c r="D692" s="215">
        <v>192049615</v>
      </c>
      <c r="E692" s="215">
        <v>1020</v>
      </c>
      <c r="F692" s="215">
        <v>1122</v>
      </c>
      <c r="G692" s="215">
        <v>1003</v>
      </c>
      <c r="I692" s="215" t="s">
        <v>2935</v>
      </c>
      <c r="J692" s="215" t="s">
        <v>2936</v>
      </c>
      <c r="K692" s="215" t="s">
        <v>220</v>
      </c>
      <c r="L692" s="215" t="s">
        <v>2988</v>
      </c>
      <c r="AD692" s="217"/>
    </row>
    <row r="693" spans="1:30" s="215" customFormat="1" x14ac:dyDescent="0.25">
      <c r="A693" s="215" t="s">
        <v>138</v>
      </c>
      <c r="B693" s="215">
        <v>6458</v>
      </c>
      <c r="C693" s="215" t="s">
        <v>137</v>
      </c>
      <c r="D693" s="215">
        <v>192050109</v>
      </c>
      <c r="E693" s="215">
        <v>1020</v>
      </c>
      <c r="F693" s="215">
        <v>1122</v>
      </c>
      <c r="G693" s="215">
        <v>1003</v>
      </c>
      <c r="I693" s="215" t="s">
        <v>2992</v>
      </c>
      <c r="J693" s="215" t="s">
        <v>2993</v>
      </c>
      <c r="K693" s="215" t="s">
        <v>220</v>
      </c>
      <c r="L693" s="215" t="s">
        <v>3549</v>
      </c>
      <c r="AD693" s="217"/>
    </row>
    <row r="694" spans="1:30" s="215" customFormat="1" x14ac:dyDescent="0.25">
      <c r="A694" s="215" t="s">
        <v>138</v>
      </c>
      <c r="B694" s="215">
        <v>6458</v>
      </c>
      <c r="C694" s="215" t="s">
        <v>137</v>
      </c>
      <c r="D694" s="215">
        <v>192050715</v>
      </c>
      <c r="E694" s="215">
        <v>1060</v>
      </c>
      <c r="F694" s="215">
        <v>1274</v>
      </c>
      <c r="G694" s="215">
        <v>1004</v>
      </c>
      <c r="I694" s="215" t="s">
        <v>2994</v>
      </c>
      <c r="J694" s="215" t="s">
        <v>2995</v>
      </c>
      <c r="K694" s="215" t="s">
        <v>220</v>
      </c>
      <c r="L694" s="215" t="s">
        <v>3550</v>
      </c>
      <c r="AD694" s="217"/>
    </row>
    <row r="695" spans="1:30" s="215" customFormat="1" x14ac:dyDescent="0.25">
      <c r="A695" s="215" t="s">
        <v>138</v>
      </c>
      <c r="B695" s="215">
        <v>6458</v>
      </c>
      <c r="C695" s="215" t="s">
        <v>137</v>
      </c>
      <c r="D695" s="215">
        <v>502356170</v>
      </c>
      <c r="E695" s="215">
        <v>1060</v>
      </c>
      <c r="F695" s="215">
        <v>1271</v>
      </c>
      <c r="G695" s="215">
        <v>1004</v>
      </c>
      <c r="I695" s="215" t="s">
        <v>1503</v>
      </c>
      <c r="J695" s="215" t="s">
        <v>1504</v>
      </c>
      <c r="K695" s="215" t="s">
        <v>221</v>
      </c>
      <c r="L695" s="215" t="s">
        <v>1530</v>
      </c>
      <c r="AD695" s="217"/>
    </row>
    <row r="696" spans="1:30" s="215" customFormat="1" x14ac:dyDescent="0.25">
      <c r="A696" s="215" t="s">
        <v>138</v>
      </c>
      <c r="B696" s="215">
        <v>6458</v>
      </c>
      <c r="C696" s="215" t="s">
        <v>137</v>
      </c>
      <c r="D696" s="215">
        <v>502356211</v>
      </c>
      <c r="E696" s="215">
        <v>1080</v>
      </c>
      <c r="F696" s="215">
        <v>1271</v>
      </c>
      <c r="G696" s="215">
        <v>1004</v>
      </c>
      <c r="I696" s="215" t="s">
        <v>1505</v>
      </c>
      <c r="J696" s="215" t="s">
        <v>1506</v>
      </c>
      <c r="K696" s="215" t="s">
        <v>221</v>
      </c>
      <c r="L696" s="215" t="s">
        <v>1530</v>
      </c>
      <c r="AD696" s="217"/>
    </row>
    <row r="697" spans="1:30" s="215" customFormat="1" x14ac:dyDescent="0.25">
      <c r="A697" s="215" t="s">
        <v>138</v>
      </c>
      <c r="B697" s="215">
        <v>6458</v>
      </c>
      <c r="C697" s="215" t="s">
        <v>137</v>
      </c>
      <c r="D697" s="215">
        <v>502356812</v>
      </c>
      <c r="E697" s="215">
        <v>1080</v>
      </c>
      <c r="F697" s="215">
        <v>1242</v>
      </c>
      <c r="G697" s="215">
        <v>1004</v>
      </c>
      <c r="I697" s="215" t="s">
        <v>1507</v>
      </c>
      <c r="J697" s="215" t="s">
        <v>1508</v>
      </c>
      <c r="K697" s="215" t="s">
        <v>1102</v>
      </c>
      <c r="L697" s="215" t="s">
        <v>1533</v>
      </c>
      <c r="AD697" s="217"/>
    </row>
    <row r="698" spans="1:30" s="215" customFormat="1" x14ac:dyDescent="0.25">
      <c r="A698" s="215" t="s">
        <v>138</v>
      </c>
      <c r="B698" s="215">
        <v>6458</v>
      </c>
      <c r="C698" s="215" t="s">
        <v>137</v>
      </c>
      <c r="D698" s="215">
        <v>502357198</v>
      </c>
      <c r="E698" s="215">
        <v>1060</v>
      </c>
      <c r="F698" s="215">
        <v>1263</v>
      </c>
      <c r="G698" s="215">
        <v>1004</v>
      </c>
      <c r="I698" s="215" t="s">
        <v>1509</v>
      </c>
      <c r="J698" s="215" t="s">
        <v>1510</v>
      </c>
      <c r="K698" s="215" t="s">
        <v>1102</v>
      </c>
      <c r="L698" s="215" t="s">
        <v>1534</v>
      </c>
      <c r="AD698" s="217"/>
    </row>
    <row r="699" spans="1:30" s="215" customFormat="1" x14ac:dyDescent="0.25">
      <c r="A699" s="215" t="s">
        <v>138</v>
      </c>
      <c r="B699" s="215">
        <v>6458</v>
      </c>
      <c r="C699" s="215" t="s">
        <v>137</v>
      </c>
      <c r="D699" s="215">
        <v>502357288</v>
      </c>
      <c r="E699" s="215">
        <v>1080</v>
      </c>
      <c r="F699" s="215">
        <v>1242</v>
      </c>
      <c r="G699" s="215">
        <v>1004</v>
      </c>
      <c r="I699" s="215" t="s">
        <v>1511</v>
      </c>
      <c r="J699" s="215" t="s">
        <v>1512</v>
      </c>
      <c r="K699" s="215" t="s">
        <v>1102</v>
      </c>
      <c r="L699" s="215" t="s">
        <v>1535</v>
      </c>
      <c r="AD699" s="217"/>
    </row>
    <row r="700" spans="1:30" s="215" customFormat="1" x14ac:dyDescent="0.25">
      <c r="A700" s="215" t="s">
        <v>138</v>
      </c>
      <c r="B700" s="215">
        <v>6458</v>
      </c>
      <c r="C700" s="215" t="s">
        <v>137</v>
      </c>
      <c r="D700" s="215">
        <v>502357362</v>
      </c>
      <c r="E700" s="215">
        <v>1080</v>
      </c>
      <c r="F700" s="215">
        <v>1242</v>
      </c>
      <c r="G700" s="215">
        <v>1004</v>
      </c>
      <c r="I700" s="215" t="s">
        <v>1513</v>
      </c>
      <c r="J700" s="215" t="s">
        <v>1514</v>
      </c>
      <c r="K700" s="215" t="s">
        <v>1102</v>
      </c>
      <c r="L700" s="215" t="s">
        <v>1536</v>
      </c>
      <c r="AD700" s="217"/>
    </row>
    <row r="701" spans="1:30" s="215" customFormat="1" x14ac:dyDescent="0.25">
      <c r="A701" s="215" t="s">
        <v>138</v>
      </c>
      <c r="B701" s="215">
        <v>6458</v>
      </c>
      <c r="C701" s="215" t="s">
        <v>137</v>
      </c>
      <c r="D701" s="215">
        <v>502357415</v>
      </c>
      <c r="E701" s="215">
        <v>1080</v>
      </c>
      <c r="F701" s="215">
        <v>1274</v>
      </c>
      <c r="G701" s="215">
        <v>1004</v>
      </c>
      <c r="I701" s="215" t="s">
        <v>2746</v>
      </c>
      <c r="J701" s="215" t="s">
        <v>2747</v>
      </c>
      <c r="K701" s="215" t="s">
        <v>1102</v>
      </c>
      <c r="L701" s="215" t="s">
        <v>2759</v>
      </c>
      <c r="AD701" s="217"/>
    </row>
    <row r="702" spans="1:30" s="215" customFormat="1" x14ac:dyDescent="0.25">
      <c r="A702" s="215" t="s">
        <v>138</v>
      </c>
      <c r="B702" s="215">
        <v>6458</v>
      </c>
      <c r="C702" s="215" t="s">
        <v>137</v>
      </c>
      <c r="D702" s="215">
        <v>502357595</v>
      </c>
      <c r="E702" s="215">
        <v>1060</v>
      </c>
      <c r="F702" s="215">
        <v>1230</v>
      </c>
      <c r="G702" s="215">
        <v>1004</v>
      </c>
      <c r="I702" s="215" t="s">
        <v>1551</v>
      </c>
      <c r="J702" s="215" t="s">
        <v>1552</v>
      </c>
      <c r="K702" s="215" t="s">
        <v>220</v>
      </c>
      <c r="L702" s="215" t="s">
        <v>1554</v>
      </c>
      <c r="AD702" s="217"/>
    </row>
    <row r="703" spans="1:30" s="215" customFormat="1" x14ac:dyDescent="0.25">
      <c r="A703" s="215" t="s">
        <v>138</v>
      </c>
      <c r="B703" s="215">
        <v>6458</v>
      </c>
      <c r="C703" s="215" t="s">
        <v>137</v>
      </c>
      <c r="D703" s="215">
        <v>502357884</v>
      </c>
      <c r="E703" s="215">
        <v>1060</v>
      </c>
      <c r="F703" s="215">
        <v>1274</v>
      </c>
      <c r="G703" s="215">
        <v>1004</v>
      </c>
      <c r="I703" s="215" t="s">
        <v>2720</v>
      </c>
      <c r="J703" s="215" t="s">
        <v>2721</v>
      </c>
      <c r="K703" s="215" t="s">
        <v>220</v>
      </c>
      <c r="L703" s="215" t="s">
        <v>2735</v>
      </c>
      <c r="AD703" s="217"/>
    </row>
    <row r="704" spans="1:30" s="215" customFormat="1" x14ac:dyDescent="0.25">
      <c r="A704" s="215" t="s">
        <v>138</v>
      </c>
      <c r="B704" s="215">
        <v>6458</v>
      </c>
      <c r="C704" s="215" t="s">
        <v>137</v>
      </c>
      <c r="D704" s="215">
        <v>502357945</v>
      </c>
      <c r="E704" s="215">
        <v>1060</v>
      </c>
      <c r="F704" s="215">
        <v>1242</v>
      </c>
      <c r="G704" s="215">
        <v>1004</v>
      </c>
      <c r="I704" s="215" t="s">
        <v>1515</v>
      </c>
      <c r="J704" s="215" t="s">
        <v>1516</v>
      </c>
      <c r="K704" s="215" t="s">
        <v>221</v>
      </c>
      <c r="L704" s="215" t="s">
        <v>1529</v>
      </c>
      <c r="AD704" s="217"/>
    </row>
    <row r="705" spans="1:30" s="215" customFormat="1" x14ac:dyDescent="0.25">
      <c r="A705" s="215" t="s">
        <v>138</v>
      </c>
      <c r="B705" s="215">
        <v>6458</v>
      </c>
      <c r="C705" s="215" t="s">
        <v>137</v>
      </c>
      <c r="D705" s="215">
        <v>502357947</v>
      </c>
      <c r="E705" s="215">
        <v>1060</v>
      </c>
      <c r="F705" s="215">
        <v>1242</v>
      </c>
      <c r="G705" s="215">
        <v>1004</v>
      </c>
      <c r="I705" s="215" t="s">
        <v>1517</v>
      </c>
      <c r="J705" s="215" t="s">
        <v>1518</v>
      </c>
      <c r="K705" s="215" t="s">
        <v>221</v>
      </c>
      <c r="L705" s="215" t="s">
        <v>1529</v>
      </c>
      <c r="AD705" s="217"/>
    </row>
    <row r="706" spans="1:30" s="215" customFormat="1" x14ac:dyDescent="0.25">
      <c r="A706" s="215" t="s">
        <v>138</v>
      </c>
      <c r="B706" s="215">
        <v>6458</v>
      </c>
      <c r="C706" s="215" t="s">
        <v>137</v>
      </c>
      <c r="D706" s="215">
        <v>502357948</v>
      </c>
      <c r="E706" s="215">
        <v>1060</v>
      </c>
      <c r="F706" s="215">
        <v>1242</v>
      </c>
      <c r="G706" s="215">
        <v>1004</v>
      </c>
      <c r="I706" s="215" t="s">
        <v>1519</v>
      </c>
      <c r="J706" s="215" t="s">
        <v>1520</v>
      </c>
      <c r="K706" s="215" t="s">
        <v>221</v>
      </c>
      <c r="L706" s="215" t="s">
        <v>1529</v>
      </c>
      <c r="AD706" s="217"/>
    </row>
    <row r="707" spans="1:30" s="215" customFormat="1" x14ac:dyDescent="0.25">
      <c r="A707" s="215" t="s">
        <v>138</v>
      </c>
      <c r="B707" s="215">
        <v>6458</v>
      </c>
      <c r="C707" s="215" t="s">
        <v>137</v>
      </c>
      <c r="D707" s="215">
        <v>502358234</v>
      </c>
      <c r="E707" s="215">
        <v>1060</v>
      </c>
      <c r="F707" s="215">
        <v>1274</v>
      </c>
      <c r="G707" s="215">
        <v>1004</v>
      </c>
      <c r="I707" s="215" t="s">
        <v>2663</v>
      </c>
      <c r="J707" s="215" t="s">
        <v>2664</v>
      </c>
      <c r="K707" s="215" t="s">
        <v>220</v>
      </c>
      <c r="L707" s="215" t="s">
        <v>2677</v>
      </c>
      <c r="AD707" s="217"/>
    </row>
    <row r="708" spans="1:30" s="215" customFormat="1" x14ac:dyDescent="0.25">
      <c r="A708" s="215" t="s">
        <v>138</v>
      </c>
      <c r="B708" s="215">
        <v>6458</v>
      </c>
      <c r="C708" s="215" t="s">
        <v>137</v>
      </c>
      <c r="D708" s="215">
        <v>502358380</v>
      </c>
      <c r="E708" s="215">
        <v>1060</v>
      </c>
      <c r="F708" s="215">
        <v>1271</v>
      </c>
      <c r="G708" s="215">
        <v>1004</v>
      </c>
      <c r="I708" s="215" t="s">
        <v>2354</v>
      </c>
      <c r="J708" s="215" t="s">
        <v>2355</v>
      </c>
      <c r="K708" s="215" t="s">
        <v>220</v>
      </c>
      <c r="L708" s="215" t="s">
        <v>2365</v>
      </c>
      <c r="AD708" s="217"/>
    </row>
    <row r="709" spans="1:30" s="215" customFormat="1" x14ac:dyDescent="0.25">
      <c r="A709" s="215" t="s">
        <v>138</v>
      </c>
      <c r="B709" s="215">
        <v>6458</v>
      </c>
      <c r="C709" s="215" t="s">
        <v>137</v>
      </c>
      <c r="D709" s="215">
        <v>502358497</v>
      </c>
      <c r="E709" s="215">
        <v>1060</v>
      </c>
      <c r="F709" s="215">
        <v>1271</v>
      </c>
      <c r="G709" s="215">
        <v>1004</v>
      </c>
      <c r="I709" s="215" t="s">
        <v>2688</v>
      </c>
      <c r="J709" s="215" t="s">
        <v>2689</v>
      </c>
      <c r="K709" s="215" t="s">
        <v>221</v>
      </c>
      <c r="L709" s="215" t="s">
        <v>2696</v>
      </c>
      <c r="AD709" s="217"/>
    </row>
    <row r="710" spans="1:30" s="215" customFormat="1" x14ac:dyDescent="0.25">
      <c r="A710" s="215" t="s">
        <v>138</v>
      </c>
      <c r="B710" s="215">
        <v>6458</v>
      </c>
      <c r="C710" s="215" t="s">
        <v>137</v>
      </c>
      <c r="D710" s="215">
        <v>502358532</v>
      </c>
      <c r="E710" s="215">
        <v>1060</v>
      </c>
      <c r="F710" s="215">
        <v>1242</v>
      </c>
      <c r="G710" s="215">
        <v>1004</v>
      </c>
      <c r="I710" s="215" t="s">
        <v>2018</v>
      </c>
      <c r="J710" s="215" t="s">
        <v>2019</v>
      </c>
      <c r="K710" s="215" t="s">
        <v>221</v>
      </c>
      <c r="L710" s="215" t="s">
        <v>2022</v>
      </c>
      <c r="AD710" s="217"/>
    </row>
    <row r="711" spans="1:30" s="215" customFormat="1" x14ac:dyDescent="0.25">
      <c r="A711" s="215" t="s">
        <v>138</v>
      </c>
      <c r="B711" s="215">
        <v>6458</v>
      </c>
      <c r="C711" s="215" t="s">
        <v>137</v>
      </c>
      <c r="D711" s="215">
        <v>502358537</v>
      </c>
      <c r="E711" s="215">
        <v>1060</v>
      </c>
      <c r="F711" s="215">
        <v>1242</v>
      </c>
      <c r="G711" s="215">
        <v>1004</v>
      </c>
      <c r="I711" s="215" t="s">
        <v>2020</v>
      </c>
      <c r="J711" s="215" t="s">
        <v>2021</v>
      </c>
      <c r="K711" s="215" t="s">
        <v>221</v>
      </c>
      <c r="L711" s="215" t="s">
        <v>2022</v>
      </c>
      <c r="AD711" s="217"/>
    </row>
    <row r="712" spans="1:30" s="215" customFormat="1" x14ac:dyDescent="0.25">
      <c r="A712" s="215" t="s">
        <v>138</v>
      </c>
      <c r="B712" s="215">
        <v>6458</v>
      </c>
      <c r="C712" s="215" t="s">
        <v>137</v>
      </c>
      <c r="D712" s="215">
        <v>502358837</v>
      </c>
      <c r="E712" s="215">
        <v>1060</v>
      </c>
      <c r="F712" s="215">
        <v>1230</v>
      </c>
      <c r="G712" s="215">
        <v>1004</v>
      </c>
      <c r="I712" s="215" t="s">
        <v>1737</v>
      </c>
      <c r="J712" s="215" t="s">
        <v>1738</v>
      </c>
      <c r="K712" s="215" t="s">
        <v>220</v>
      </c>
      <c r="L712" s="215" t="s">
        <v>1792</v>
      </c>
      <c r="AD712" s="217"/>
    </row>
    <row r="713" spans="1:30" s="215" customFormat="1" x14ac:dyDescent="0.25">
      <c r="A713" s="215" t="s">
        <v>138</v>
      </c>
      <c r="B713" s="215">
        <v>6458</v>
      </c>
      <c r="C713" s="215" t="s">
        <v>137</v>
      </c>
      <c r="D713" s="215">
        <v>502358958</v>
      </c>
      <c r="E713" s="215">
        <v>1060</v>
      </c>
      <c r="F713" s="215">
        <v>1211</v>
      </c>
      <c r="G713" s="215">
        <v>1004</v>
      </c>
      <c r="I713" s="215" t="s">
        <v>1521</v>
      </c>
      <c r="J713" s="215" t="s">
        <v>1522</v>
      </c>
      <c r="K713" s="215" t="s">
        <v>1102</v>
      </c>
      <c r="L713" s="215" t="s">
        <v>1537</v>
      </c>
      <c r="AD713" s="217"/>
    </row>
    <row r="714" spans="1:30" s="215" customFormat="1" x14ac:dyDescent="0.25">
      <c r="A714" s="215" t="s">
        <v>138</v>
      </c>
      <c r="B714" s="215">
        <v>6458</v>
      </c>
      <c r="C714" s="215" t="s">
        <v>137</v>
      </c>
      <c r="D714" s="215">
        <v>502358959</v>
      </c>
      <c r="E714" s="215">
        <v>1060</v>
      </c>
      <c r="F714" s="215">
        <v>1211</v>
      </c>
      <c r="G714" s="215">
        <v>1004</v>
      </c>
      <c r="I714" s="215" t="s">
        <v>2094</v>
      </c>
      <c r="J714" s="215" t="s">
        <v>2095</v>
      </c>
      <c r="K714" s="215" t="s">
        <v>220</v>
      </c>
      <c r="L714" s="215" t="s">
        <v>2097</v>
      </c>
      <c r="AD714" s="217"/>
    </row>
    <row r="715" spans="1:30" s="215" customFormat="1" x14ac:dyDescent="0.25">
      <c r="A715" s="215" t="s">
        <v>138</v>
      </c>
      <c r="B715" s="215">
        <v>6458</v>
      </c>
      <c r="C715" s="215" t="s">
        <v>137</v>
      </c>
      <c r="D715" s="215">
        <v>502358994</v>
      </c>
      <c r="E715" s="215">
        <v>1060</v>
      </c>
      <c r="F715" s="215">
        <v>1242</v>
      </c>
      <c r="G715" s="215">
        <v>1004</v>
      </c>
      <c r="I715" s="215" t="s">
        <v>2189</v>
      </c>
      <c r="J715" s="215" t="s">
        <v>2190</v>
      </c>
      <c r="K715" s="215" t="s">
        <v>220</v>
      </c>
      <c r="L715" s="215" t="s">
        <v>2213</v>
      </c>
      <c r="AD715" s="217"/>
    </row>
    <row r="716" spans="1:30" s="215" customFormat="1" x14ac:dyDescent="0.25">
      <c r="A716" s="215" t="s">
        <v>138</v>
      </c>
      <c r="B716" s="215">
        <v>6458</v>
      </c>
      <c r="C716" s="215" t="s">
        <v>137</v>
      </c>
      <c r="D716" s="215">
        <v>502358996</v>
      </c>
      <c r="E716" s="215">
        <v>1060</v>
      </c>
      <c r="F716" s="215">
        <v>1274</v>
      </c>
      <c r="G716" s="215">
        <v>1004</v>
      </c>
      <c r="I716" s="215" t="s">
        <v>2191</v>
      </c>
      <c r="J716" s="215" t="s">
        <v>2192</v>
      </c>
      <c r="K716" s="215" t="s">
        <v>221</v>
      </c>
      <c r="L716" s="215" t="s">
        <v>2210</v>
      </c>
      <c r="AD716" s="217"/>
    </row>
    <row r="717" spans="1:30" s="215" customFormat="1" x14ac:dyDescent="0.25">
      <c r="A717" s="215" t="s">
        <v>138</v>
      </c>
      <c r="B717" s="215">
        <v>6458</v>
      </c>
      <c r="C717" s="215" t="s">
        <v>137</v>
      </c>
      <c r="D717" s="215">
        <v>502359026</v>
      </c>
      <c r="E717" s="215">
        <v>1060</v>
      </c>
      <c r="F717" s="215">
        <v>1274</v>
      </c>
      <c r="G717" s="215">
        <v>1004</v>
      </c>
      <c r="I717" s="215" t="s">
        <v>1523</v>
      </c>
      <c r="J717" s="215" t="s">
        <v>1524</v>
      </c>
      <c r="K717" s="215" t="s">
        <v>220</v>
      </c>
      <c r="L717" s="215" t="s">
        <v>1532</v>
      </c>
      <c r="AD717" s="217"/>
    </row>
    <row r="718" spans="1:30" s="215" customFormat="1" x14ac:dyDescent="0.25">
      <c r="A718" s="215" t="s">
        <v>138</v>
      </c>
      <c r="B718" s="215">
        <v>6458</v>
      </c>
      <c r="C718" s="215" t="s">
        <v>137</v>
      </c>
      <c r="D718" s="215">
        <v>502359144</v>
      </c>
      <c r="E718" s="215">
        <v>1060</v>
      </c>
      <c r="F718" s="215">
        <v>1242</v>
      </c>
      <c r="G718" s="215">
        <v>1004</v>
      </c>
      <c r="I718" s="215" t="s">
        <v>2690</v>
      </c>
      <c r="J718" s="215" t="s">
        <v>2691</v>
      </c>
      <c r="K718" s="215" t="s">
        <v>220</v>
      </c>
      <c r="L718" s="215" t="s">
        <v>2699</v>
      </c>
      <c r="AD718" s="217"/>
    </row>
    <row r="719" spans="1:30" s="215" customFormat="1" x14ac:dyDescent="0.25">
      <c r="A719" s="215" t="s">
        <v>138</v>
      </c>
      <c r="B719" s="215">
        <v>6458</v>
      </c>
      <c r="C719" s="215" t="s">
        <v>137</v>
      </c>
      <c r="D719" s="215">
        <v>502359458</v>
      </c>
      <c r="E719" s="215">
        <v>1060</v>
      </c>
      <c r="F719" s="215">
        <v>1242</v>
      </c>
      <c r="G719" s="215">
        <v>1004</v>
      </c>
      <c r="I719" s="215" t="s">
        <v>2722</v>
      </c>
      <c r="J719" s="215" t="s">
        <v>2723</v>
      </c>
      <c r="K719" s="215" t="s">
        <v>220</v>
      </c>
      <c r="L719" s="215" t="s">
        <v>2736</v>
      </c>
      <c r="AD719" s="217"/>
    </row>
    <row r="720" spans="1:30" s="215" customFormat="1" x14ac:dyDescent="0.25">
      <c r="A720" s="215" t="s">
        <v>138</v>
      </c>
      <c r="B720" s="215">
        <v>6458</v>
      </c>
      <c r="C720" s="215" t="s">
        <v>137</v>
      </c>
      <c r="D720" s="215">
        <v>502359590</v>
      </c>
      <c r="E720" s="215">
        <v>1060</v>
      </c>
      <c r="F720" s="215">
        <v>1274</v>
      </c>
      <c r="G720" s="215">
        <v>1004</v>
      </c>
      <c r="I720" s="215" t="s">
        <v>2308</v>
      </c>
      <c r="J720" s="215" t="s">
        <v>2309</v>
      </c>
      <c r="K720" s="215" t="s">
        <v>220</v>
      </c>
      <c r="L720" s="215" t="s">
        <v>2318</v>
      </c>
      <c r="AD720" s="217"/>
    </row>
    <row r="721" spans="1:30" s="215" customFormat="1" x14ac:dyDescent="0.25">
      <c r="A721" s="215" t="s">
        <v>138</v>
      </c>
      <c r="B721" s="215">
        <v>6458</v>
      </c>
      <c r="C721" s="215" t="s">
        <v>137</v>
      </c>
      <c r="D721" s="215">
        <v>502359871</v>
      </c>
      <c r="E721" s="215">
        <v>1060</v>
      </c>
      <c r="F721" s="215">
        <v>1274</v>
      </c>
      <c r="G721" s="215">
        <v>1004</v>
      </c>
      <c r="I721" s="215" t="s">
        <v>2155</v>
      </c>
      <c r="J721" s="215" t="s">
        <v>2156</v>
      </c>
      <c r="K721" s="215" t="s">
        <v>220</v>
      </c>
      <c r="L721" s="215" t="s">
        <v>2172</v>
      </c>
      <c r="AD721" s="217"/>
    </row>
    <row r="722" spans="1:30" s="215" customFormat="1" x14ac:dyDescent="0.25">
      <c r="A722" s="215" t="s">
        <v>138</v>
      </c>
      <c r="B722" s="215">
        <v>6458</v>
      </c>
      <c r="C722" s="215" t="s">
        <v>137</v>
      </c>
      <c r="D722" s="215">
        <v>502359874</v>
      </c>
      <c r="E722" s="215">
        <v>1060</v>
      </c>
      <c r="F722" s="215">
        <v>1274</v>
      </c>
      <c r="G722" s="215">
        <v>1004</v>
      </c>
      <c r="I722" s="215" t="s">
        <v>2623</v>
      </c>
      <c r="J722" s="215" t="s">
        <v>2624</v>
      </c>
      <c r="K722" s="215" t="s">
        <v>220</v>
      </c>
      <c r="L722" s="215" t="s">
        <v>2635</v>
      </c>
      <c r="AD722" s="217"/>
    </row>
    <row r="723" spans="1:30" s="215" customFormat="1" x14ac:dyDescent="0.25">
      <c r="A723" s="215" t="s">
        <v>138</v>
      </c>
      <c r="B723" s="215">
        <v>6458</v>
      </c>
      <c r="C723" s="215" t="s">
        <v>137</v>
      </c>
      <c r="D723" s="215">
        <v>502359918</v>
      </c>
      <c r="E723" s="215">
        <v>1060</v>
      </c>
      <c r="F723" s="215">
        <v>1274</v>
      </c>
      <c r="G723" s="215">
        <v>1004</v>
      </c>
      <c r="I723" s="215" t="s">
        <v>2157</v>
      </c>
      <c r="J723" s="215" t="s">
        <v>2158</v>
      </c>
      <c r="K723" s="215" t="s">
        <v>220</v>
      </c>
      <c r="L723" s="215" t="s">
        <v>2173</v>
      </c>
      <c r="AD723" s="217"/>
    </row>
    <row r="724" spans="1:30" s="215" customFormat="1" x14ac:dyDescent="0.25">
      <c r="A724" s="215" t="s">
        <v>138</v>
      </c>
      <c r="B724" s="215">
        <v>6458</v>
      </c>
      <c r="C724" s="215" t="s">
        <v>137</v>
      </c>
      <c r="D724" s="215">
        <v>502366038</v>
      </c>
      <c r="E724" s="215">
        <v>1060</v>
      </c>
      <c r="F724" s="215">
        <v>1274</v>
      </c>
      <c r="G724" s="215">
        <v>1004</v>
      </c>
      <c r="I724" s="215" t="s">
        <v>2724</v>
      </c>
      <c r="J724" s="215" t="s">
        <v>2725</v>
      </c>
      <c r="K724" s="215" t="s">
        <v>220</v>
      </c>
      <c r="L724" s="215" t="s">
        <v>2737</v>
      </c>
      <c r="AD724" s="217"/>
    </row>
    <row r="725" spans="1:30" s="215" customFormat="1" x14ac:dyDescent="0.25">
      <c r="A725" s="215" t="s">
        <v>138</v>
      </c>
      <c r="B725" s="215">
        <v>6459</v>
      </c>
      <c r="C725" s="215" t="s">
        <v>206</v>
      </c>
      <c r="D725" s="215">
        <v>1481914</v>
      </c>
      <c r="E725" s="215">
        <v>1020</v>
      </c>
      <c r="F725" s="215">
        <v>1110</v>
      </c>
      <c r="G725" s="215">
        <v>1004</v>
      </c>
      <c r="I725" s="215" t="s">
        <v>499</v>
      </c>
      <c r="J725" s="215" t="s">
        <v>1008</v>
      </c>
      <c r="K725" s="215" t="s">
        <v>1102</v>
      </c>
      <c r="L725" s="215" t="s">
        <v>2553</v>
      </c>
      <c r="AD725" s="217"/>
    </row>
    <row r="726" spans="1:30" s="215" customFormat="1" x14ac:dyDescent="0.25">
      <c r="A726" s="215" t="s">
        <v>138</v>
      </c>
      <c r="B726" s="215">
        <v>6459</v>
      </c>
      <c r="C726" s="215" t="s">
        <v>206</v>
      </c>
      <c r="D726" s="215">
        <v>1481915</v>
      </c>
      <c r="E726" s="215">
        <v>1030</v>
      </c>
      <c r="F726" s="215">
        <v>1110</v>
      </c>
      <c r="G726" s="215">
        <v>1004</v>
      </c>
      <c r="I726" s="215" t="s">
        <v>499</v>
      </c>
      <c r="J726" s="215" t="s">
        <v>1008</v>
      </c>
      <c r="K726" s="215" t="s">
        <v>1102</v>
      </c>
      <c r="L726" s="215" t="s">
        <v>2553</v>
      </c>
      <c r="AD726" s="217"/>
    </row>
    <row r="727" spans="1:30" s="215" customFormat="1" x14ac:dyDescent="0.25">
      <c r="A727" s="215" t="s">
        <v>138</v>
      </c>
      <c r="B727" s="215">
        <v>6459</v>
      </c>
      <c r="C727" s="215" t="s">
        <v>206</v>
      </c>
      <c r="D727" s="215">
        <v>1482128</v>
      </c>
      <c r="E727" s="215">
        <v>1030</v>
      </c>
      <c r="F727" s="215">
        <v>1110</v>
      </c>
      <c r="G727" s="215">
        <v>1004</v>
      </c>
      <c r="I727" s="215" t="s">
        <v>500</v>
      </c>
      <c r="J727" s="215" t="s">
        <v>1009</v>
      </c>
      <c r="K727" s="215" t="s">
        <v>1102</v>
      </c>
      <c r="L727" s="215" t="s">
        <v>2554</v>
      </c>
      <c r="AD727" s="217"/>
    </row>
    <row r="728" spans="1:30" s="215" customFormat="1" x14ac:dyDescent="0.25">
      <c r="A728" s="215" t="s">
        <v>138</v>
      </c>
      <c r="B728" s="215">
        <v>6459</v>
      </c>
      <c r="C728" s="215" t="s">
        <v>206</v>
      </c>
      <c r="D728" s="215">
        <v>1482216</v>
      </c>
      <c r="E728" s="215">
        <v>1020</v>
      </c>
      <c r="F728" s="215">
        <v>1110</v>
      </c>
      <c r="G728" s="215">
        <v>1004</v>
      </c>
      <c r="I728" s="215" t="s">
        <v>501</v>
      </c>
      <c r="J728" s="215" t="s">
        <v>1010</v>
      </c>
      <c r="K728" s="215" t="s">
        <v>1102</v>
      </c>
      <c r="L728" s="215" t="s">
        <v>2555</v>
      </c>
      <c r="AD728" s="217"/>
    </row>
    <row r="729" spans="1:30" s="215" customFormat="1" x14ac:dyDescent="0.25">
      <c r="A729" s="215" t="s">
        <v>138</v>
      </c>
      <c r="B729" s="215">
        <v>6459</v>
      </c>
      <c r="C729" s="215" t="s">
        <v>206</v>
      </c>
      <c r="D729" s="215">
        <v>1482253</v>
      </c>
      <c r="E729" s="215">
        <v>1020</v>
      </c>
      <c r="F729" s="215">
        <v>1122</v>
      </c>
      <c r="G729" s="215">
        <v>1004</v>
      </c>
      <c r="I729" s="215" t="s">
        <v>502</v>
      </c>
      <c r="J729" s="215" t="s">
        <v>1011</v>
      </c>
      <c r="K729" s="215" t="s">
        <v>1102</v>
      </c>
      <c r="L729" s="215" t="s">
        <v>2556</v>
      </c>
      <c r="AD729" s="217"/>
    </row>
    <row r="730" spans="1:30" s="215" customFormat="1" x14ac:dyDescent="0.25">
      <c r="A730" s="215" t="s">
        <v>138</v>
      </c>
      <c r="B730" s="215">
        <v>6459</v>
      </c>
      <c r="C730" s="215" t="s">
        <v>206</v>
      </c>
      <c r="D730" s="215">
        <v>1482355</v>
      </c>
      <c r="E730" s="215">
        <v>1030</v>
      </c>
      <c r="F730" s="215">
        <v>1110</v>
      </c>
      <c r="G730" s="215">
        <v>1004</v>
      </c>
      <c r="I730" s="215" t="s">
        <v>503</v>
      </c>
      <c r="J730" s="215" t="s">
        <v>1012</v>
      </c>
      <c r="K730" s="215" t="s">
        <v>1102</v>
      </c>
      <c r="L730" s="215" t="s">
        <v>2557</v>
      </c>
      <c r="AD730" s="217"/>
    </row>
    <row r="731" spans="1:30" s="215" customFormat="1" x14ac:dyDescent="0.25">
      <c r="A731" s="215" t="s">
        <v>138</v>
      </c>
      <c r="B731" s="215">
        <v>6459</v>
      </c>
      <c r="C731" s="215" t="s">
        <v>206</v>
      </c>
      <c r="D731" s="215">
        <v>1482360</v>
      </c>
      <c r="E731" s="215">
        <v>1060</v>
      </c>
      <c r="G731" s="215">
        <v>1004</v>
      </c>
      <c r="I731" s="215" t="s">
        <v>504</v>
      </c>
      <c r="J731" s="215" t="s">
        <v>1013</v>
      </c>
      <c r="K731" s="215" t="s">
        <v>1102</v>
      </c>
      <c r="L731" s="215" t="s">
        <v>2558</v>
      </c>
      <c r="AD731" s="217"/>
    </row>
    <row r="732" spans="1:30" s="215" customFormat="1" x14ac:dyDescent="0.25">
      <c r="A732" s="215" t="s">
        <v>138</v>
      </c>
      <c r="B732" s="215">
        <v>6459</v>
      </c>
      <c r="C732" s="215" t="s">
        <v>206</v>
      </c>
      <c r="D732" s="215">
        <v>1482361</v>
      </c>
      <c r="E732" s="215">
        <v>1060</v>
      </c>
      <c r="F732" s="215">
        <v>1230</v>
      </c>
      <c r="G732" s="215">
        <v>1004</v>
      </c>
      <c r="I732" s="215" t="s">
        <v>505</v>
      </c>
      <c r="J732" s="215" t="s">
        <v>1014</v>
      </c>
      <c r="K732" s="215" t="s">
        <v>1102</v>
      </c>
      <c r="L732" s="215" t="s">
        <v>2559</v>
      </c>
      <c r="AD732" s="217"/>
    </row>
    <row r="733" spans="1:30" s="215" customFormat="1" x14ac:dyDescent="0.25">
      <c r="A733" s="215" t="s">
        <v>138</v>
      </c>
      <c r="B733" s="215">
        <v>6459</v>
      </c>
      <c r="C733" s="215" t="s">
        <v>206</v>
      </c>
      <c r="D733" s="215">
        <v>1482362</v>
      </c>
      <c r="E733" s="215">
        <v>1060</v>
      </c>
      <c r="G733" s="215">
        <v>1004</v>
      </c>
      <c r="I733" s="215" t="s">
        <v>506</v>
      </c>
      <c r="J733" s="215" t="s">
        <v>1015</v>
      </c>
      <c r="K733" s="215" t="s">
        <v>1102</v>
      </c>
      <c r="L733" s="215" t="s">
        <v>2560</v>
      </c>
      <c r="AD733" s="217"/>
    </row>
    <row r="734" spans="1:30" s="215" customFormat="1" x14ac:dyDescent="0.25">
      <c r="A734" s="215" t="s">
        <v>138</v>
      </c>
      <c r="B734" s="215">
        <v>6459</v>
      </c>
      <c r="C734" s="215" t="s">
        <v>206</v>
      </c>
      <c r="D734" s="215">
        <v>1482375</v>
      </c>
      <c r="E734" s="215">
        <v>1060</v>
      </c>
      <c r="G734" s="215">
        <v>1004</v>
      </c>
      <c r="I734" s="215" t="s">
        <v>507</v>
      </c>
      <c r="J734" s="215" t="s">
        <v>1016</v>
      </c>
      <c r="K734" s="215" t="s">
        <v>1102</v>
      </c>
      <c r="L734" s="215" t="s">
        <v>2561</v>
      </c>
      <c r="AD734" s="217"/>
    </row>
    <row r="735" spans="1:30" s="215" customFormat="1" x14ac:dyDescent="0.25">
      <c r="A735" s="215" t="s">
        <v>138</v>
      </c>
      <c r="B735" s="215">
        <v>6459</v>
      </c>
      <c r="C735" s="215" t="s">
        <v>206</v>
      </c>
      <c r="D735" s="215">
        <v>1482398</v>
      </c>
      <c r="E735" s="215">
        <v>1060</v>
      </c>
      <c r="F735" s="215">
        <v>1230</v>
      </c>
      <c r="G735" s="215">
        <v>1004</v>
      </c>
      <c r="I735" s="215" t="s">
        <v>508</v>
      </c>
      <c r="J735" s="215" t="s">
        <v>1017</v>
      </c>
      <c r="K735" s="215" t="s">
        <v>1102</v>
      </c>
      <c r="L735" s="215" t="s">
        <v>2562</v>
      </c>
      <c r="AD735" s="217"/>
    </row>
    <row r="736" spans="1:30" s="215" customFormat="1" x14ac:dyDescent="0.25">
      <c r="A736" s="215" t="s">
        <v>138</v>
      </c>
      <c r="B736" s="215">
        <v>6459</v>
      </c>
      <c r="C736" s="215" t="s">
        <v>206</v>
      </c>
      <c r="D736" s="215">
        <v>1482412</v>
      </c>
      <c r="E736" s="215">
        <v>1060</v>
      </c>
      <c r="G736" s="215">
        <v>1004</v>
      </c>
      <c r="I736" s="215" t="s">
        <v>509</v>
      </c>
      <c r="J736" s="215" t="s">
        <v>1018</v>
      </c>
      <c r="K736" s="215" t="s">
        <v>1102</v>
      </c>
      <c r="L736" s="215" t="s">
        <v>2563</v>
      </c>
      <c r="AD736" s="217"/>
    </row>
    <row r="737" spans="1:30" s="215" customFormat="1" x14ac:dyDescent="0.25">
      <c r="A737" s="215" t="s">
        <v>138</v>
      </c>
      <c r="B737" s="215">
        <v>6459</v>
      </c>
      <c r="C737" s="215" t="s">
        <v>206</v>
      </c>
      <c r="D737" s="215">
        <v>3167391</v>
      </c>
      <c r="E737" s="215">
        <v>1020</v>
      </c>
      <c r="F737" s="215">
        <v>1110</v>
      </c>
      <c r="G737" s="215">
        <v>1004</v>
      </c>
      <c r="I737" s="215" t="s">
        <v>510</v>
      </c>
      <c r="J737" s="215" t="s">
        <v>1019</v>
      </c>
      <c r="K737" s="215" t="s">
        <v>1102</v>
      </c>
      <c r="L737" s="215" t="s">
        <v>2564</v>
      </c>
      <c r="AD737" s="217"/>
    </row>
    <row r="738" spans="1:30" s="215" customFormat="1" x14ac:dyDescent="0.25">
      <c r="A738" s="215" t="s">
        <v>138</v>
      </c>
      <c r="B738" s="215">
        <v>6459</v>
      </c>
      <c r="C738" s="215" t="s">
        <v>206</v>
      </c>
      <c r="D738" s="215">
        <v>9016362</v>
      </c>
      <c r="E738" s="215">
        <v>1060</v>
      </c>
      <c r="G738" s="215">
        <v>1004</v>
      </c>
      <c r="I738" s="215" t="s">
        <v>511</v>
      </c>
      <c r="J738" s="215" t="s">
        <v>1020</v>
      </c>
      <c r="K738" s="215" t="s">
        <v>1102</v>
      </c>
      <c r="L738" s="215" t="s">
        <v>2565</v>
      </c>
      <c r="AD738" s="217"/>
    </row>
    <row r="739" spans="1:30" s="215" customFormat="1" x14ac:dyDescent="0.25">
      <c r="A739" s="215" t="s">
        <v>138</v>
      </c>
      <c r="B739" s="215">
        <v>6459</v>
      </c>
      <c r="C739" s="215" t="s">
        <v>206</v>
      </c>
      <c r="D739" s="215">
        <v>9051170</v>
      </c>
      <c r="E739" s="215">
        <v>1060</v>
      </c>
      <c r="G739" s="215">
        <v>1004</v>
      </c>
      <c r="I739" s="215" t="s">
        <v>510</v>
      </c>
      <c r="J739" s="215" t="s">
        <v>1019</v>
      </c>
      <c r="K739" s="215" t="s">
        <v>1102</v>
      </c>
      <c r="L739" s="215" t="s">
        <v>2564</v>
      </c>
      <c r="AD739" s="217"/>
    </row>
    <row r="740" spans="1:30" s="215" customFormat="1" x14ac:dyDescent="0.25">
      <c r="A740" s="215" t="s">
        <v>138</v>
      </c>
      <c r="B740" s="215">
        <v>6459</v>
      </c>
      <c r="C740" s="215" t="s">
        <v>206</v>
      </c>
      <c r="D740" s="215">
        <v>190114730</v>
      </c>
      <c r="E740" s="215">
        <v>1030</v>
      </c>
      <c r="F740" s="215">
        <v>1110</v>
      </c>
      <c r="G740" s="215">
        <v>1004</v>
      </c>
      <c r="I740" s="215" t="s">
        <v>512</v>
      </c>
      <c r="J740" s="215" t="s">
        <v>1021</v>
      </c>
      <c r="K740" s="215" t="s">
        <v>1102</v>
      </c>
      <c r="L740" s="215" t="s">
        <v>2566</v>
      </c>
      <c r="AD740" s="217"/>
    </row>
    <row r="741" spans="1:30" s="215" customFormat="1" x14ac:dyDescent="0.25">
      <c r="A741" s="215" t="s">
        <v>138</v>
      </c>
      <c r="B741" s="215">
        <v>6459</v>
      </c>
      <c r="C741" s="215" t="s">
        <v>206</v>
      </c>
      <c r="D741" s="215">
        <v>190114734</v>
      </c>
      <c r="E741" s="215">
        <v>1030</v>
      </c>
      <c r="F741" s="215">
        <v>1110</v>
      </c>
      <c r="G741" s="215">
        <v>1004</v>
      </c>
      <c r="I741" s="215" t="s">
        <v>512</v>
      </c>
      <c r="J741" s="215" t="s">
        <v>1021</v>
      </c>
      <c r="K741" s="215" t="s">
        <v>1102</v>
      </c>
      <c r="L741" s="215" t="s">
        <v>2566</v>
      </c>
      <c r="AD741" s="217"/>
    </row>
    <row r="742" spans="1:30" s="215" customFormat="1" x14ac:dyDescent="0.25">
      <c r="A742" s="215" t="s">
        <v>138</v>
      </c>
      <c r="B742" s="215">
        <v>6459</v>
      </c>
      <c r="C742" s="215" t="s">
        <v>206</v>
      </c>
      <c r="D742" s="215">
        <v>190114737</v>
      </c>
      <c r="E742" s="215">
        <v>1030</v>
      </c>
      <c r="F742" s="215">
        <v>1110</v>
      </c>
      <c r="G742" s="215">
        <v>1004</v>
      </c>
      <c r="I742" s="215" t="s">
        <v>512</v>
      </c>
      <c r="J742" s="215" t="s">
        <v>1021</v>
      </c>
      <c r="K742" s="215" t="s">
        <v>1102</v>
      </c>
      <c r="L742" s="215" t="s">
        <v>2566</v>
      </c>
      <c r="AD742" s="217"/>
    </row>
    <row r="743" spans="1:30" s="215" customFormat="1" x14ac:dyDescent="0.25">
      <c r="A743" s="215" t="s">
        <v>138</v>
      </c>
      <c r="B743" s="215">
        <v>6459</v>
      </c>
      <c r="C743" s="215" t="s">
        <v>206</v>
      </c>
      <c r="D743" s="215">
        <v>190114738</v>
      </c>
      <c r="E743" s="215">
        <v>1030</v>
      </c>
      <c r="F743" s="215">
        <v>1110</v>
      </c>
      <c r="G743" s="215">
        <v>1004</v>
      </c>
      <c r="I743" s="215" t="s">
        <v>512</v>
      </c>
      <c r="J743" s="215" t="s">
        <v>1021</v>
      </c>
      <c r="K743" s="215" t="s">
        <v>1102</v>
      </c>
      <c r="L743" s="215" t="s">
        <v>2566</v>
      </c>
      <c r="AD743" s="217"/>
    </row>
    <row r="744" spans="1:30" s="215" customFormat="1" x14ac:dyDescent="0.25">
      <c r="A744" s="215" t="s">
        <v>138</v>
      </c>
      <c r="B744" s="215">
        <v>6459</v>
      </c>
      <c r="C744" s="215" t="s">
        <v>206</v>
      </c>
      <c r="D744" s="215">
        <v>190114740</v>
      </c>
      <c r="E744" s="215">
        <v>1030</v>
      </c>
      <c r="F744" s="215">
        <v>1110</v>
      </c>
      <c r="G744" s="215">
        <v>1004</v>
      </c>
      <c r="I744" s="215" t="s">
        <v>512</v>
      </c>
      <c r="J744" s="215" t="s">
        <v>1021</v>
      </c>
      <c r="K744" s="215" t="s">
        <v>1102</v>
      </c>
      <c r="L744" s="215" t="s">
        <v>2566</v>
      </c>
      <c r="AD744" s="217"/>
    </row>
    <row r="745" spans="1:30" s="215" customFormat="1" x14ac:dyDescent="0.25">
      <c r="A745" s="215" t="s">
        <v>138</v>
      </c>
      <c r="B745" s="215">
        <v>6459</v>
      </c>
      <c r="C745" s="215" t="s">
        <v>206</v>
      </c>
      <c r="D745" s="215">
        <v>190277448</v>
      </c>
      <c r="E745" s="215">
        <v>1020</v>
      </c>
      <c r="F745" s="215">
        <v>1110</v>
      </c>
      <c r="G745" s="215">
        <v>1004</v>
      </c>
      <c r="I745" s="215" t="s">
        <v>513</v>
      </c>
      <c r="J745" s="215" t="s">
        <v>1022</v>
      </c>
      <c r="K745" s="215" t="s">
        <v>1102</v>
      </c>
      <c r="L745" s="215" t="s">
        <v>2567</v>
      </c>
      <c r="AD745" s="217"/>
    </row>
    <row r="746" spans="1:30" s="215" customFormat="1" x14ac:dyDescent="0.25">
      <c r="A746" s="215" t="s">
        <v>138</v>
      </c>
      <c r="B746" s="215">
        <v>6459</v>
      </c>
      <c r="C746" s="215" t="s">
        <v>206</v>
      </c>
      <c r="D746" s="215">
        <v>190277468</v>
      </c>
      <c r="E746" s="215">
        <v>1020</v>
      </c>
      <c r="F746" s="215">
        <v>1110</v>
      </c>
      <c r="G746" s="215">
        <v>1004</v>
      </c>
      <c r="I746" s="215" t="s">
        <v>513</v>
      </c>
      <c r="J746" s="215" t="s">
        <v>1022</v>
      </c>
      <c r="K746" s="215" t="s">
        <v>1102</v>
      </c>
      <c r="L746" s="215" t="s">
        <v>2567</v>
      </c>
      <c r="AD746" s="217"/>
    </row>
    <row r="747" spans="1:30" s="215" customFormat="1" x14ac:dyDescent="0.25">
      <c r="A747" s="215" t="s">
        <v>138</v>
      </c>
      <c r="B747" s="215">
        <v>6459</v>
      </c>
      <c r="C747" s="215" t="s">
        <v>206</v>
      </c>
      <c r="D747" s="215">
        <v>190277488</v>
      </c>
      <c r="E747" s="215">
        <v>1020</v>
      </c>
      <c r="F747" s="215">
        <v>1110</v>
      </c>
      <c r="G747" s="215">
        <v>1004</v>
      </c>
      <c r="I747" s="215" t="s">
        <v>513</v>
      </c>
      <c r="J747" s="215" t="s">
        <v>1022</v>
      </c>
      <c r="K747" s="215" t="s">
        <v>1102</v>
      </c>
      <c r="L747" s="215" t="s">
        <v>2567</v>
      </c>
      <c r="AD747" s="217"/>
    </row>
    <row r="748" spans="1:30" s="215" customFormat="1" x14ac:dyDescent="0.25">
      <c r="A748" s="215" t="s">
        <v>138</v>
      </c>
      <c r="B748" s="215">
        <v>6459</v>
      </c>
      <c r="C748" s="215" t="s">
        <v>206</v>
      </c>
      <c r="D748" s="215">
        <v>190277508</v>
      </c>
      <c r="E748" s="215">
        <v>1020</v>
      </c>
      <c r="F748" s="215">
        <v>1110</v>
      </c>
      <c r="G748" s="215">
        <v>1004</v>
      </c>
      <c r="I748" s="215" t="s">
        <v>513</v>
      </c>
      <c r="J748" s="215" t="s">
        <v>1022</v>
      </c>
      <c r="K748" s="215" t="s">
        <v>1102</v>
      </c>
      <c r="L748" s="215" t="s">
        <v>2567</v>
      </c>
      <c r="AD748" s="217"/>
    </row>
    <row r="749" spans="1:30" s="215" customFormat="1" x14ac:dyDescent="0.25">
      <c r="A749" s="215" t="s">
        <v>138</v>
      </c>
      <c r="B749" s="215">
        <v>6459</v>
      </c>
      <c r="C749" s="215" t="s">
        <v>206</v>
      </c>
      <c r="D749" s="215">
        <v>190277530</v>
      </c>
      <c r="E749" s="215">
        <v>1020</v>
      </c>
      <c r="F749" s="215">
        <v>1110</v>
      </c>
      <c r="G749" s="215">
        <v>1004</v>
      </c>
      <c r="I749" s="215" t="s">
        <v>513</v>
      </c>
      <c r="J749" s="215" t="s">
        <v>1022</v>
      </c>
      <c r="K749" s="215" t="s">
        <v>1102</v>
      </c>
      <c r="L749" s="215" t="s">
        <v>2567</v>
      </c>
      <c r="AD749" s="217"/>
    </row>
    <row r="750" spans="1:30" s="215" customFormat="1" x14ac:dyDescent="0.25">
      <c r="A750" s="215" t="s">
        <v>138</v>
      </c>
      <c r="B750" s="215">
        <v>6459</v>
      </c>
      <c r="C750" s="215" t="s">
        <v>206</v>
      </c>
      <c r="D750" s="215">
        <v>190277548</v>
      </c>
      <c r="E750" s="215">
        <v>1020</v>
      </c>
      <c r="F750" s="215">
        <v>1110</v>
      </c>
      <c r="G750" s="215">
        <v>1004</v>
      </c>
      <c r="I750" s="215" t="s">
        <v>513</v>
      </c>
      <c r="J750" s="215" t="s">
        <v>1022</v>
      </c>
      <c r="K750" s="215" t="s">
        <v>1102</v>
      </c>
      <c r="L750" s="215" t="s">
        <v>2567</v>
      </c>
      <c r="AD750" s="217"/>
    </row>
    <row r="751" spans="1:30" s="215" customFormat="1" x14ac:dyDescent="0.25">
      <c r="A751" s="215" t="s">
        <v>138</v>
      </c>
      <c r="B751" s="215">
        <v>6459</v>
      </c>
      <c r="C751" s="215" t="s">
        <v>206</v>
      </c>
      <c r="D751" s="215">
        <v>190277588</v>
      </c>
      <c r="E751" s="215">
        <v>1020</v>
      </c>
      <c r="F751" s="215">
        <v>1110</v>
      </c>
      <c r="G751" s="215">
        <v>1004</v>
      </c>
      <c r="I751" s="215" t="s">
        <v>513</v>
      </c>
      <c r="J751" s="215" t="s">
        <v>1022</v>
      </c>
      <c r="K751" s="215" t="s">
        <v>1102</v>
      </c>
      <c r="L751" s="215" t="s">
        <v>2567</v>
      </c>
      <c r="AD751" s="217"/>
    </row>
    <row r="752" spans="1:30" s="215" customFormat="1" x14ac:dyDescent="0.25">
      <c r="A752" s="215" t="s">
        <v>138</v>
      </c>
      <c r="B752" s="215">
        <v>6459</v>
      </c>
      <c r="C752" s="215" t="s">
        <v>206</v>
      </c>
      <c r="D752" s="215">
        <v>190277628</v>
      </c>
      <c r="E752" s="215">
        <v>1020</v>
      </c>
      <c r="F752" s="215">
        <v>1110</v>
      </c>
      <c r="G752" s="215">
        <v>1004</v>
      </c>
      <c r="I752" s="215" t="s">
        <v>513</v>
      </c>
      <c r="J752" s="215" t="s">
        <v>1022</v>
      </c>
      <c r="K752" s="215" t="s">
        <v>1102</v>
      </c>
      <c r="L752" s="215" t="s">
        <v>2567</v>
      </c>
      <c r="AD752" s="217"/>
    </row>
    <row r="753" spans="1:30" s="215" customFormat="1" x14ac:dyDescent="0.25">
      <c r="A753" s="215" t="s">
        <v>138</v>
      </c>
      <c r="B753" s="215">
        <v>6459</v>
      </c>
      <c r="C753" s="215" t="s">
        <v>206</v>
      </c>
      <c r="D753" s="215">
        <v>190277648</v>
      </c>
      <c r="E753" s="215">
        <v>1020</v>
      </c>
      <c r="F753" s="215">
        <v>1110</v>
      </c>
      <c r="G753" s="215">
        <v>1004</v>
      </c>
      <c r="I753" s="215" t="s">
        <v>513</v>
      </c>
      <c r="J753" s="215" t="s">
        <v>1022</v>
      </c>
      <c r="K753" s="215" t="s">
        <v>1102</v>
      </c>
      <c r="L753" s="215" t="s">
        <v>2567</v>
      </c>
      <c r="AD753" s="217"/>
    </row>
    <row r="754" spans="1:30" s="215" customFormat="1" x14ac:dyDescent="0.25">
      <c r="A754" s="215" t="s">
        <v>138</v>
      </c>
      <c r="B754" s="215">
        <v>6459</v>
      </c>
      <c r="C754" s="215" t="s">
        <v>206</v>
      </c>
      <c r="D754" s="215">
        <v>190277668</v>
      </c>
      <c r="E754" s="215">
        <v>1020</v>
      </c>
      <c r="F754" s="215">
        <v>1110</v>
      </c>
      <c r="G754" s="215">
        <v>1004</v>
      </c>
      <c r="I754" s="215" t="s">
        <v>513</v>
      </c>
      <c r="J754" s="215" t="s">
        <v>1022</v>
      </c>
      <c r="K754" s="215" t="s">
        <v>1102</v>
      </c>
      <c r="L754" s="215" t="s">
        <v>2567</v>
      </c>
      <c r="AD754" s="217"/>
    </row>
    <row r="755" spans="1:30" s="215" customFormat="1" x14ac:dyDescent="0.25">
      <c r="A755" s="215" t="s">
        <v>138</v>
      </c>
      <c r="B755" s="215">
        <v>6459</v>
      </c>
      <c r="C755" s="215" t="s">
        <v>206</v>
      </c>
      <c r="D755" s="215">
        <v>190388072</v>
      </c>
      <c r="E755" s="215">
        <v>1020</v>
      </c>
      <c r="F755" s="215">
        <v>1121</v>
      </c>
      <c r="G755" s="215">
        <v>1004</v>
      </c>
      <c r="I755" s="215" t="s">
        <v>514</v>
      </c>
      <c r="J755" s="215" t="s">
        <v>1023</v>
      </c>
      <c r="K755" s="215" t="s">
        <v>1102</v>
      </c>
      <c r="L755" s="215" t="s">
        <v>2568</v>
      </c>
      <c r="AD755" s="217"/>
    </row>
    <row r="756" spans="1:30" s="215" customFormat="1" x14ac:dyDescent="0.25">
      <c r="A756" s="215" t="s">
        <v>138</v>
      </c>
      <c r="B756" s="215">
        <v>6459</v>
      </c>
      <c r="C756" s="215" t="s">
        <v>206</v>
      </c>
      <c r="D756" s="215">
        <v>190388097</v>
      </c>
      <c r="E756" s="215">
        <v>1020</v>
      </c>
      <c r="F756" s="215">
        <v>1110</v>
      </c>
      <c r="G756" s="215">
        <v>1004</v>
      </c>
      <c r="I756" s="215" t="s">
        <v>515</v>
      </c>
      <c r="J756" s="215" t="s">
        <v>1024</v>
      </c>
      <c r="K756" s="215" t="s">
        <v>1102</v>
      </c>
      <c r="L756" s="215" t="s">
        <v>2568</v>
      </c>
      <c r="AD756" s="217"/>
    </row>
    <row r="757" spans="1:30" s="215" customFormat="1" x14ac:dyDescent="0.25">
      <c r="A757" s="215" t="s">
        <v>138</v>
      </c>
      <c r="B757" s="215">
        <v>6459</v>
      </c>
      <c r="C757" s="215" t="s">
        <v>206</v>
      </c>
      <c r="D757" s="215">
        <v>190388101</v>
      </c>
      <c r="E757" s="215">
        <v>1020</v>
      </c>
      <c r="F757" s="215">
        <v>1110</v>
      </c>
      <c r="G757" s="215">
        <v>1004</v>
      </c>
      <c r="I757" s="215" t="s">
        <v>516</v>
      </c>
      <c r="J757" s="215" t="s">
        <v>1025</v>
      </c>
      <c r="K757" s="215" t="s">
        <v>1102</v>
      </c>
      <c r="L757" s="215" t="s">
        <v>2568</v>
      </c>
      <c r="AD757" s="217"/>
    </row>
    <row r="758" spans="1:30" s="215" customFormat="1" x14ac:dyDescent="0.25">
      <c r="A758" s="215" t="s">
        <v>138</v>
      </c>
      <c r="B758" s="215">
        <v>6459</v>
      </c>
      <c r="C758" s="215" t="s">
        <v>206</v>
      </c>
      <c r="D758" s="215">
        <v>191325270</v>
      </c>
      <c r="E758" s="215">
        <v>1060</v>
      </c>
      <c r="F758" s="215">
        <v>1220</v>
      </c>
      <c r="G758" s="215">
        <v>1004</v>
      </c>
      <c r="I758" s="215" t="s">
        <v>499</v>
      </c>
      <c r="J758" s="215" t="s">
        <v>1008</v>
      </c>
      <c r="K758" s="215" t="s">
        <v>1102</v>
      </c>
      <c r="L758" s="215" t="s">
        <v>2553</v>
      </c>
      <c r="AD758" s="217"/>
    </row>
    <row r="759" spans="1:30" s="215" customFormat="1" x14ac:dyDescent="0.25">
      <c r="A759" s="215" t="s">
        <v>138</v>
      </c>
      <c r="B759" s="215">
        <v>6459</v>
      </c>
      <c r="C759" s="215" t="s">
        <v>206</v>
      </c>
      <c r="D759" s="215">
        <v>191918527</v>
      </c>
      <c r="E759" s="215">
        <v>1020</v>
      </c>
      <c r="F759" s="215">
        <v>1110</v>
      </c>
      <c r="G759" s="215">
        <v>1004</v>
      </c>
      <c r="I759" s="215" t="s">
        <v>1354</v>
      </c>
      <c r="J759" s="215" t="s">
        <v>2394</v>
      </c>
      <c r="K759" s="215" t="s">
        <v>221</v>
      </c>
      <c r="L759" s="215" t="s">
        <v>2695</v>
      </c>
      <c r="AD759" s="217"/>
    </row>
    <row r="760" spans="1:30" s="215" customFormat="1" x14ac:dyDescent="0.25">
      <c r="A760" s="215" t="s">
        <v>138</v>
      </c>
      <c r="B760" s="215">
        <v>6459</v>
      </c>
      <c r="C760" s="215" t="s">
        <v>206</v>
      </c>
      <c r="D760" s="215">
        <v>191918530</v>
      </c>
      <c r="E760" s="215">
        <v>1020</v>
      </c>
      <c r="F760" s="215">
        <v>1110</v>
      </c>
      <c r="G760" s="215">
        <v>1004</v>
      </c>
      <c r="I760" s="215" t="s">
        <v>1364</v>
      </c>
      <c r="J760" s="215" t="s">
        <v>2395</v>
      </c>
      <c r="K760" s="215" t="s">
        <v>221</v>
      </c>
      <c r="L760" s="215" t="s">
        <v>2695</v>
      </c>
      <c r="AD760" s="217"/>
    </row>
    <row r="761" spans="1:30" s="215" customFormat="1" x14ac:dyDescent="0.25">
      <c r="A761" s="215" t="s">
        <v>138</v>
      </c>
      <c r="B761" s="215">
        <v>6459</v>
      </c>
      <c r="C761" s="215" t="s">
        <v>206</v>
      </c>
      <c r="D761" s="215">
        <v>192009029</v>
      </c>
      <c r="E761" s="215">
        <v>1020</v>
      </c>
      <c r="F761" s="215">
        <v>1110</v>
      </c>
      <c r="G761" s="215">
        <v>1004</v>
      </c>
      <c r="I761" s="215" t="s">
        <v>1544</v>
      </c>
      <c r="J761" s="215" t="s">
        <v>1545</v>
      </c>
      <c r="K761" s="215" t="s">
        <v>1102</v>
      </c>
      <c r="L761" s="215" t="s">
        <v>2569</v>
      </c>
      <c r="AD761" s="217"/>
    </row>
    <row r="762" spans="1:30" s="215" customFormat="1" x14ac:dyDescent="0.25">
      <c r="A762" s="215" t="s">
        <v>138</v>
      </c>
      <c r="B762" s="215">
        <v>6459</v>
      </c>
      <c r="C762" s="215" t="s">
        <v>206</v>
      </c>
      <c r="D762" s="215">
        <v>504166314</v>
      </c>
      <c r="E762" s="215">
        <v>1080</v>
      </c>
      <c r="F762" s="215">
        <v>1274</v>
      </c>
      <c r="G762" s="215">
        <v>1004</v>
      </c>
      <c r="I762" s="215" t="s">
        <v>2396</v>
      </c>
      <c r="J762" s="215" t="s">
        <v>2397</v>
      </c>
      <c r="K762" s="215" t="s">
        <v>1102</v>
      </c>
      <c r="L762" s="215" t="s">
        <v>2570</v>
      </c>
      <c r="AD762" s="217"/>
    </row>
    <row r="763" spans="1:30" s="215" customFormat="1" x14ac:dyDescent="0.25">
      <c r="A763" s="215" t="s">
        <v>138</v>
      </c>
      <c r="B763" s="215">
        <v>6459</v>
      </c>
      <c r="C763" s="215" t="s">
        <v>206</v>
      </c>
      <c r="D763" s="215">
        <v>504166336</v>
      </c>
      <c r="E763" s="215">
        <v>1060</v>
      </c>
      <c r="F763" s="215">
        <v>1271</v>
      </c>
      <c r="G763" s="215">
        <v>1004</v>
      </c>
      <c r="I763" s="215" t="s">
        <v>1557</v>
      </c>
      <c r="J763" s="215" t="s">
        <v>1558</v>
      </c>
      <c r="K763" s="215" t="s">
        <v>1102</v>
      </c>
      <c r="L763" s="215" t="s">
        <v>2571</v>
      </c>
      <c r="AD763" s="217"/>
    </row>
    <row r="764" spans="1:30" s="215" customFormat="1" x14ac:dyDescent="0.25">
      <c r="A764" s="215" t="s">
        <v>138</v>
      </c>
      <c r="B764" s="215">
        <v>6459</v>
      </c>
      <c r="C764" s="215" t="s">
        <v>206</v>
      </c>
      <c r="D764" s="215">
        <v>504166400</v>
      </c>
      <c r="E764" s="215">
        <v>1080</v>
      </c>
      <c r="F764" s="215">
        <v>1274</v>
      </c>
      <c r="G764" s="215">
        <v>1004</v>
      </c>
      <c r="I764" s="215" t="s">
        <v>2398</v>
      </c>
      <c r="J764" s="215" t="s">
        <v>2399</v>
      </c>
      <c r="K764" s="215" t="s">
        <v>1102</v>
      </c>
      <c r="L764" s="215" t="s">
        <v>2572</v>
      </c>
      <c r="AD764" s="217"/>
    </row>
    <row r="765" spans="1:30" s="215" customFormat="1" x14ac:dyDescent="0.25">
      <c r="A765" s="215" t="s">
        <v>138</v>
      </c>
      <c r="B765" s="215">
        <v>6459</v>
      </c>
      <c r="C765" s="215" t="s">
        <v>206</v>
      </c>
      <c r="D765" s="215">
        <v>504166431</v>
      </c>
      <c r="E765" s="215">
        <v>1080</v>
      </c>
      <c r="F765" s="215">
        <v>1242</v>
      </c>
      <c r="G765" s="215">
        <v>1004</v>
      </c>
      <c r="I765" s="215" t="s">
        <v>2400</v>
      </c>
      <c r="J765" s="215" t="s">
        <v>2401</v>
      </c>
      <c r="K765" s="215" t="s">
        <v>1102</v>
      </c>
      <c r="L765" s="215" t="s">
        <v>2573</v>
      </c>
      <c r="AD765" s="217"/>
    </row>
    <row r="766" spans="1:30" s="215" customFormat="1" x14ac:dyDescent="0.25">
      <c r="A766" s="215" t="s">
        <v>138</v>
      </c>
      <c r="B766" s="215">
        <v>6459</v>
      </c>
      <c r="C766" s="215" t="s">
        <v>206</v>
      </c>
      <c r="D766" s="215">
        <v>504166562</v>
      </c>
      <c r="E766" s="215">
        <v>1080</v>
      </c>
      <c r="F766" s="215">
        <v>1242</v>
      </c>
      <c r="G766" s="215">
        <v>1004</v>
      </c>
      <c r="I766" s="215" t="s">
        <v>1559</v>
      </c>
      <c r="J766" s="215" t="s">
        <v>2402</v>
      </c>
      <c r="K766" s="215" t="s">
        <v>221</v>
      </c>
      <c r="L766" s="215" t="s">
        <v>2443</v>
      </c>
      <c r="AD766" s="217"/>
    </row>
    <row r="767" spans="1:30" s="215" customFormat="1" x14ac:dyDescent="0.25">
      <c r="A767" s="215" t="s">
        <v>138</v>
      </c>
      <c r="B767" s="215">
        <v>6459</v>
      </c>
      <c r="C767" s="215" t="s">
        <v>206</v>
      </c>
      <c r="D767" s="215">
        <v>504166563</v>
      </c>
      <c r="E767" s="215">
        <v>1080</v>
      </c>
      <c r="F767" s="215">
        <v>1242</v>
      </c>
      <c r="G767" s="215">
        <v>1004</v>
      </c>
      <c r="I767" s="215" t="s">
        <v>1560</v>
      </c>
      <c r="J767" s="215" t="s">
        <v>2403</v>
      </c>
      <c r="K767" s="215" t="s">
        <v>221</v>
      </c>
      <c r="L767" s="215" t="s">
        <v>2443</v>
      </c>
      <c r="AD767" s="217"/>
    </row>
    <row r="768" spans="1:30" s="215" customFormat="1" x14ac:dyDescent="0.25">
      <c r="A768" s="215" t="s">
        <v>138</v>
      </c>
      <c r="B768" s="215">
        <v>6459</v>
      </c>
      <c r="C768" s="215" t="s">
        <v>206</v>
      </c>
      <c r="D768" s="215">
        <v>504166564</v>
      </c>
      <c r="E768" s="215">
        <v>1060</v>
      </c>
      <c r="F768" s="215">
        <v>1263</v>
      </c>
      <c r="G768" s="215">
        <v>1004</v>
      </c>
      <c r="I768" s="215" t="s">
        <v>1561</v>
      </c>
      <c r="J768" s="215" t="s">
        <v>1562</v>
      </c>
      <c r="K768" s="215" t="s">
        <v>1102</v>
      </c>
      <c r="L768" s="215" t="s">
        <v>2574</v>
      </c>
      <c r="AD768" s="217"/>
    </row>
    <row r="769" spans="1:30" s="215" customFormat="1" x14ac:dyDescent="0.25">
      <c r="A769" s="215" t="s">
        <v>138</v>
      </c>
      <c r="B769" s="215">
        <v>6459</v>
      </c>
      <c r="C769" s="215" t="s">
        <v>206</v>
      </c>
      <c r="D769" s="215">
        <v>504166583</v>
      </c>
      <c r="E769" s="215">
        <v>1060</v>
      </c>
      <c r="F769" s="215">
        <v>1251</v>
      </c>
      <c r="G769" s="215">
        <v>1004</v>
      </c>
      <c r="I769" s="215" t="s">
        <v>1563</v>
      </c>
      <c r="J769" s="215" t="s">
        <v>1564</v>
      </c>
      <c r="K769" s="215" t="s">
        <v>1102</v>
      </c>
      <c r="L769" s="215" t="s">
        <v>2575</v>
      </c>
      <c r="AD769" s="217"/>
    </row>
    <row r="770" spans="1:30" s="215" customFormat="1" x14ac:dyDescent="0.25">
      <c r="A770" s="215" t="s">
        <v>138</v>
      </c>
      <c r="B770" s="215">
        <v>6459</v>
      </c>
      <c r="C770" s="215" t="s">
        <v>206</v>
      </c>
      <c r="D770" s="215">
        <v>504166596</v>
      </c>
      <c r="E770" s="215">
        <v>1060</v>
      </c>
      <c r="F770" s="215">
        <v>1242</v>
      </c>
      <c r="G770" s="215">
        <v>1004</v>
      </c>
      <c r="I770" s="215" t="s">
        <v>2193</v>
      </c>
      <c r="J770" s="215" t="s">
        <v>2194</v>
      </c>
      <c r="K770" s="215" t="s">
        <v>220</v>
      </c>
      <c r="L770" s="215" t="s">
        <v>2214</v>
      </c>
      <c r="AD770" s="217"/>
    </row>
    <row r="771" spans="1:30" s="215" customFormat="1" x14ac:dyDescent="0.25">
      <c r="A771" s="215" t="s">
        <v>138</v>
      </c>
      <c r="B771" s="215">
        <v>6459</v>
      </c>
      <c r="C771" s="215" t="s">
        <v>206</v>
      </c>
      <c r="D771" s="215">
        <v>504166810</v>
      </c>
      <c r="E771" s="215">
        <v>1060</v>
      </c>
      <c r="F771" s="215">
        <v>1274</v>
      </c>
      <c r="G771" s="215">
        <v>1004</v>
      </c>
      <c r="I771" s="215" t="s">
        <v>2602</v>
      </c>
      <c r="J771" s="215" t="s">
        <v>2603</v>
      </c>
      <c r="K771" s="215" t="s">
        <v>220</v>
      </c>
      <c r="L771" s="215" t="s">
        <v>2615</v>
      </c>
      <c r="AD771" s="217"/>
    </row>
    <row r="772" spans="1:30" s="215" customFormat="1" x14ac:dyDescent="0.25">
      <c r="A772" s="215" t="s">
        <v>138</v>
      </c>
      <c r="B772" s="215">
        <v>6459</v>
      </c>
      <c r="C772" s="215" t="s">
        <v>206</v>
      </c>
      <c r="D772" s="215">
        <v>504167002</v>
      </c>
      <c r="E772" s="215">
        <v>1060</v>
      </c>
      <c r="F772" s="215">
        <v>1274</v>
      </c>
      <c r="G772" s="215">
        <v>1004</v>
      </c>
      <c r="I772" s="215" t="s">
        <v>1565</v>
      </c>
      <c r="J772" s="215" t="s">
        <v>1566</v>
      </c>
      <c r="K772" s="215" t="s">
        <v>220</v>
      </c>
      <c r="L772" s="215" t="s">
        <v>1568</v>
      </c>
      <c r="AD772" s="217"/>
    </row>
    <row r="773" spans="1:30" s="215" customFormat="1" x14ac:dyDescent="0.25">
      <c r="A773" s="215" t="s">
        <v>138</v>
      </c>
      <c r="B773" s="215">
        <v>6461</v>
      </c>
      <c r="C773" s="215" t="s">
        <v>207</v>
      </c>
      <c r="D773" s="215">
        <v>1478160</v>
      </c>
      <c r="E773" s="215">
        <v>1030</v>
      </c>
      <c r="F773" s="215">
        <v>1110</v>
      </c>
      <c r="G773" s="215">
        <v>1004</v>
      </c>
      <c r="I773" s="215" t="s">
        <v>1026</v>
      </c>
      <c r="J773" s="215" t="s">
        <v>1027</v>
      </c>
      <c r="K773" s="215" t="s">
        <v>221</v>
      </c>
      <c r="L773" s="215" t="s">
        <v>2444</v>
      </c>
      <c r="AD773" s="217"/>
    </row>
    <row r="774" spans="1:30" s="215" customFormat="1" x14ac:dyDescent="0.25">
      <c r="A774" s="215" t="s">
        <v>138</v>
      </c>
      <c r="B774" s="215">
        <v>6461</v>
      </c>
      <c r="C774" s="215" t="s">
        <v>207</v>
      </c>
      <c r="D774" s="215">
        <v>3167354</v>
      </c>
      <c r="E774" s="215">
        <v>1030</v>
      </c>
      <c r="F774" s="215">
        <v>1110</v>
      </c>
      <c r="G774" s="215">
        <v>1004</v>
      </c>
      <c r="I774" s="215" t="s">
        <v>1028</v>
      </c>
      <c r="J774" s="215" t="s">
        <v>1029</v>
      </c>
      <c r="K774" s="215" t="s">
        <v>221</v>
      </c>
      <c r="L774" s="215" t="s">
        <v>2444</v>
      </c>
      <c r="AD774" s="217"/>
    </row>
    <row r="775" spans="1:30" s="215" customFormat="1" x14ac:dyDescent="0.25">
      <c r="A775" s="215" t="s">
        <v>138</v>
      </c>
      <c r="B775" s="215">
        <v>6461</v>
      </c>
      <c r="C775" s="215" t="s">
        <v>207</v>
      </c>
      <c r="D775" s="215">
        <v>9063338</v>
      </c>
      <c r="E775" s="215">
        <v>1040</v>
      </c>
      <c r="F775" s="215">
        <v>1212</v>
      </c>
      <c r="G775" s="215">
        <v>1004</v>
      </c>
      <c r="I775" s="215" t="s">
        <v>517</v>
      </c>
      <c r="J775" s="215" t="s">
        <v>1030</v>
      </c>
      <c r="K775" s="215" t="s">
        <v>1102</v>
      </c>
      <c r="L775" s="215" t="s">
        <v>2576</v>
      </c>
      <c r="AD775" s="217"/>
    </row>
    <row r="776" spans="1:30" s="215" customFormat="1" x14ac:dyDescent="0.25">
      <c r="A776" s="215" t="s">
        <v>138</v>
      </c>
      <c r="B776" s="215">
        <v>6461</v>
      </c>
      <c r="C776" s="215" t="s">
        <v>207</v>
      </c>
      <c r="D776" s="215">
        <v>191755258</v>
      </c>
      <c r="E776" s="215">
        <v>1060</v>
      </c>
      <c r="F776" s="215">
        <v>1252</v>
      </c>
      <c r="G776" s="215">
        <v>1004</v>
      </c>
      <c r="I776" s="215" t="s">
        <v>1954</v>
      </c>
      <c r="J776" s="215" t="s">
        <v>1955</v>
      </c>
      <c r="K776" s="215" t="s">
        <v>220</v>
      </c>
      <c r="L776" s="215" t="s">
        <v>1962</v>
      </c>
      <c r="AD776" s="217"/>
    </row>
    <row r="777" spans="1:30" s="215" customFormat="1" x14ac:dyDescent="0.25">
      <c r="A777" s="215" t="s">
        <v>138</v>
      </c>
      <c r="B777" s="215">
        <v>6461</v>
      </c>
      <c r="C777" s="215" t="s">
        <v>207</v>
      </c>
      <c r="D777" s="215">
        <v>191799694</v>
      </c>
      <c r="E777" s="215">
        <v>1060</v>
      </c>
      <c r="F777" s="215">
        <v>1252</v>
      </c>
      <c r="G777" s="215">
        <v>1004</v>
      </c>
      <c r="I777" s="215" t="s">
        <v>518</v>
      </c>
      <c r="J777" s="215" t="s">
        <v>2404</v>
      </c>
      <c r="K777" s="215" t="s">
        <v>221</v>
      </c>
      <c r="L777" s="215" t="s">
        <v>2445</v>
      </c>
      <c r="AD777" s="217"/>
    </row>
    <row r="778" spans="1:30" s="215" customFormat="1" x14ac:dyDescent="0.25">
      <c r="A778" s="215" t="s">
        <v>138</v>
      </c>
      <c r="B778" s="215">
        <v>6461</v>
      </c>
      <c r="C778" s="215" t="s">
        <v>207</v>
      </c>
      <c r="D778" s="215">
        <v>191799695</v>
      </c>
      <c r="E778" s="215">
        <v>1060</v>
      </c>
      <c r="F778" s="215">
        <v>1252</v>
      </c>
      <c r="G778" s="215">
        <v>1004</v>
      </c>
      <c r="I778" s="215" t="s">
        <v>518</v>
      </c>
      <c r="J778" s="215" t="s">
        <v>2404</v>
      </c>
      <c r="K778" s="215" t="s">
        <v>221</v>
      </c>
      <c r="L778" s="215" t="s">
        <v>2445</v>
      </c>
      <c r="AD778" s="217"/>
    </row>
    <row r="779" spans="1:30" s="215" customFormat="1" x14ac:dyDescent="0.25">
      <c r="A779" s="215" t="s">
        <v>138</v>
      </c>
      <c r="B779" s="215">
        <v>6461</v>
      </c>
      <c r="C779" s="215" t="s">
        <v>207</v>
      </c>
      <c r="D779" s="215">
        <v>191855977</v>
      </c>
      <c r="E779" s="215">
        <v>1060</v>
      </c>
      <c r="F779" s="215">
        <v>1252</v>
      </c>
      <c r="G779" s="215">
        <v>1004</v>
      </c>
      <c r="I779" s="215" t="s">
        <v>1576</v>
      </c>
      <c r="J779" s="215" t="s">
        <v>1577</v>
      </c>
      <c r="K779" s="215" t="s">
        <v>220</v>
      </c>
      <c r="L779" s="215" t="s">
        <v>1584</v>
      </c>
      <c r="AD779" s="217"/>
    </row>
    <row r="780" spans="1:30" s="215" customFormat="1" x14ac:dyDescent="0.25">
      <c r="A780" s="215" t="s">
        <v>138</v>
      </c>
      <c r="B780" s="215">
        <v>6461</v>
      </c>
      <c r="C780" s="215" t="s">
        <v>207</v>
      </c>
      <c r="D780" s="215">
        <v>191856643</v>
      </c>
      <c r="E780" s="215">
        <v>1060</v>
      </c>
      <c r="F780" s="215">
        <v>1252</v>
      </c>
      <c r="G780" s="215">
        <v>1004</v>
      </c>
      <c r="I780" s="215" t="s">
        <v>1595</v>
      </c>
      <c r="J780" s="215" t="s">
        <v>1596</v>
      </c>
      <c r="K780" s="215" t="s">
        <v>1102</v>
      </c>
      <c r="L780" s="215" t="s">
        <v>2577</v>
      </c>
      <c r="AD780" s="217"/>
    </row>
    <row r="781" spans="1:30" s="215" customFormat="1" x14ac:dyDescent="0.25">
      <c r="A781" s="215" t="s">
        <v>138</v>
      </c>
      <c r="B781" s="215">
        <v>6461</v>
      </c>
      <c r="C781" s="215" t="s">
        <v>207</v>
      </c>
      <c r="D781" s="215">
        <v>191857603</v>
      </c>
      <c r="E781" s="215">
        <v>1060</v>
      </c>
      <c r="F781" s="215">
        <v>1271</v>
      </c>
      <c r="G781" s="215">
        <v>1004</v>
      </c>
      <c r="I781" s="215" t="s">
        <v>1578</v>
      </c>
      <c r="J781" s="215" t="s">
        <v>1579</v>
      </c>
      <c r="K781" s="215" t="s">
        <v>220</v>
      </c>
      <c r="L781" s="215" t="s">
        <v>1585</v>
      </c>
      <c r="AD781" s="217"/>
    </row>
    <row r="782" spans="1:30" s="215" customFormat="1" x14ac:dyDescent="0.25">
      <c r="A782" s="215" t="s">
        <v>138</v>
      </c>
      <c r="B782" s="215">
        <v>6461</v>
      </c>
      <c r="C782" s="215" t="s">
        <v>207</v>
      </c>
      <c r="D782" s="215">
        <v>191857689</v>
      </c>
      <c r="E782" s="215">
        <v>1060</v>
      </c>
      <c r="F782" s="215">
        <v>1274</v>
      </c>
      <c r="G782" s="215">
        <v>1004</v>
      </c>
      <c r="I782" s="215" t="s">
        <v>1580</v>
      </c>
      <c r="J782" s="215" t="s">
        <v>1581</v>
      </c>
      <c r="K782" s="215" t="s">
        <v>220</v>
      </c>
      <c r="L782" s="215" t="s">
        <v>1586</v>
      </c>
      <c r="AD782" s="217"/>
    </row>
    <row r="783" spans="1:30" s="215" customFormat="1" x14ac:dyDescent="0.25">
      <c r="A783" s="215" t="s">
        <v>138</v>
      </c>
      <c r="B783" s="215">
        <v>6461</v>
      </c>
      <c r="C783" s="215" t="s">
        <v>207</v>
      </c>
      <c r="D783" s="215">
        <v>191857691</v>
      </c>
      <c r="E783" s="215">
        <v>1080</v>
      </c>
      <c r="F783" s="215">
        <v>1274</v>
      </c>
      <c r="G783" s="215">
        <v>1004</v>
      </c>
      <c r="I783" s="215" t="s">
        <v>2405</v>
      </c>
      <c r="J783" s="215" t="s">
        <v>2406</v>
      </c>
      <c r="K783" s="215" t="s">
        <v>1102</v>
      </c>
      <c r="L783" s="215" t="s">
        <v>2578</v>
      </c>
      <c r="AD783" s="217"/>
    </row>
    <row r="784" spans="1:30" s="215" customFormat="1" x14ac:dyDescent="0.25">
      <c r="A784" s="215" t="s">
        <v>138</v>
      </c>
      <c r="B784" s="215">
        <v>6461</v>
      </c>
      <c r="C784" s="215" t="s">
        <v>207</v>
      </c>
      <c r="D784" s="215">
        <v>191993629</v>
      </c>
      <c r="E784" s="215">
        <v>1020</v>
      </c>
      <c r="F784" s="215">
        <v>1110</v>
      </c>
      <c r="G784" s="215">
        <v>1004</v>
      </c>
      <c r="I784" s="215" t="s">
        <v>1111</v>
      </c>
      <c r="J784" s="215" t="s">
        <v>1112</v>
      </c>
      <c r="K784" s="215" t="s">
        <v>220</v>
      </c>
      <c r="L784" s="215" t="s">
        <v>1124</v>
      </c>
      <c r="AD784" s="217"/>
    </row>
    <row r="785" spans="1:30" s="215" customFormat="1" x14ac:dyDescent="0.25">
      <c r="A785" s="215" t="s">
        <v>138</v>
      </c>
      <c r="B785" s="215">
        <v>6461</v>
      </c>
      <c r="C785" s="215" t="s">
        <v>207</v>
      </c>
      <c r="D785" s="215">
        <v>192036788</v>
      </c>
      <c r="E785" s="215">
        <v>1020</v>
      </c>
      <c r="F785" s="215">
        <v>1110</v>
      </c>
      <c r="G785" s="215">
        <v>1004</v>
      </c>
      <c r="I785" s="215" t="s">
        <v>2625</v>
      </c>
      <c r="J785" s="215" t="s">
        <v>2626</v>
      </c>
      <c r="K785" s="215" t="s">
        <v>220</v>
      </c>
      <c r="L785" s="215" t="s">
        <v>2636</v>
      </c>
      <c r="AD785" s="217"/>
    </row>
    <row r="786" spans="1:30" s="215" customFormat="1" x14ac:dyDescent="0.25">
      <c r="A786" s="215" t="s">
        <v>138</v>
      </c>
      <c r="B786" s="215">
        <v>6461</v>
      </c>
      <c r="C786" s="215" t="s">
        <v>207</v>
      </c>
      <c r="D786" s="215">
        <v>502366216</v>
      </c>
      <c r="E786" s="215">
        <v>1060</v>
      </c>
      <c r="F786" s="215">
        <v>1263</v>
      </c>
      <c r="G786" s="215">
        <v>1004</v>
      </c>
      <c r="I786" s="215" t="s">
        <v>2195</v>
      </c>
      <c r="J786" s="215" t="s">
        <v>2196</v>
      </c>
      <c r="K786" s="215" t="s">
        <v>220</v>
      </c>
      <c r="L786" s="215" t="s">
        <v>2215</v>
      </c>
      <c r="AD786" s="217"/>
    </row>
    <row r="787" spans="1:30" s="215" customFormat="1" x14ac:dyDescent="0.25">
      <c r="A787" s="215" t="s">
        <v>138</v>
      </c>
      <c r="B787" s="215">
        <v>6461</v>
      </c>
      <c r="C787" s="215" t="s">
        <v>207</v>
      </c>
      <c r="D787" s="215">
        <v>504169119</v>
      </c>
      <c r="E787" s="215">
        <v>1080</v>
      </c>
      <c r="F787" s="215">
        <v>1271</v>
      </c>
      <c r="G787" s="215">
        <v>1004</v>
      </c>
      <c r="I787" s="215" t="s">
        <v>2407</v>
      </c>
      <c r="J787" s="215" t="s">
        <v>2408</v>
      </c>
      <c r="K787" s="215" t="s">
        <v>1102</v>
      </c>
      <c r="L787" s="215" t="s">
        <v>2579</v>
      </c>
      <c r="AD787" s="217"/>
    </row>
    <row r="788" spans="1:30" s="215" customFormat="1" x14ac:dyDescent="0.25">
      <c r="A788" s="215" t="s">
        <v>138</v>
      </c>
      <c r="B788" s="215">
        <v>6461</v>
      </c>
      <c r="C788" s="215" t="s">
        <v>207</v>
      </c>
      <c r="D788" s="215">
        <v>504169148</v>
      </c>
      <c r="E788" s="215">
        <v>1060</v>
      </c>
      <c r="F788" s="215">
        <v>1274</v>
      </c>
      <c r="G788" s="215">
        <v>1004</v>
      </c>
      <c r="I788" s="215" t="s">
        <v>1597</v>
      </c>
      <c r="J788" s="215" t="s">
        <v>1598</v>
      </c>
      <c r="K788" s="215" t="s">
        <v>220</v>
      </c>
      <c r="L788" s="215" t="s">
        <v>1624</v>
      </c>
      <c r="AD788" s="217"/>
    </row>
    <row r="789" spans="1:30" s="215" customFormat="1" x14ac:dyDescent="0.25">
      <c r="A789" s="215" t="s">
        <v>138</v>
      </c>
      <c r="B789" s="215">
        <v>6461</v>
      </c>
      <c r="C789" s="215" t="s">
        <v>207</v>
      </c>
      <c r="D789" s="215">
        <v>504169216</v>
      </c>
      <c r="E789" s="215">
        <v>1060</v>
      </c>
      <c r="F789" s="215">
        <v>1271</v>
      </c>
      <c r="G789" s="215">
        <v>1004</v>
      </c>
      <c r="I789" s="215" t="s">
        <v>1599</v>
      </c>
      <c r="J789" s="215" t="s">
        <v>1600</v>
      </c>
      <c r="K789" s="215" t="s">
        <v>1102</v>
      </c>
      <c r="L789" s="215" t="s">
        <v>2580</v>
      </c>
      <c r="AD789" s="217"/>
    </row>
    <row r="790" spans="1:30" s="215" customFormat="1" x14ac:dyDescent="0.25">
      <c r="A790" s="215" t="s">
        <v>138</v>
      </c>
      <c r="B790" s="215">
        <v>6461</v>
      </c>
      <c r="C790" s="215" t="s">
        <v>207</v>
      </c>
      <c r="D790" s="215">
        <v>504169252</v>
      </c>
      <c r="E790" s="215">
        <v>1060</v>
      </c>
      <c r="F790" s="215">
        <v>1251</v>
      </c>
      <c r="G790" s="215">
        <v>1004</v>
      </c>
      <c r="I790" s="215" t="s">
        <v>2604</v>
      </c>
      <c r="J790" s="215" t="s">
        <v>2605</v>
      </c>
      <c r="K790" s="215" t="s">
        <v>220</v>
      </c>
      <c r="L790" s="215" t="s">
        <v>2616</v>
      </c>
      <c r="AD790" s="217"/>
    </row>
    <row r="791" spans="1:30" s="215" customFormat="1" x14ac:dyDescent="0.25">
      <c r="A791" s="215" t="s">
        <v>138</v>
      </c>
      <c r="B791" s="215">
        <v>6461</v>
      </c>
      <c r="C791" s="215" t="s">
        <v>207</v>
      </c>
      <c r="D791" s="215">
        <v>504169256</v>
      </c>
      <c r="E791" s="215">
        <v>1060</v>
      </c>
      <c r="F791" s="215">
        <v>1274</v>
      </c>
      <c r="G791" s="215">
        <v>1004</v>
      </c>
      <c r="I791" s="215" t="s">
        <v>1601</v>
      </c>
      <c r="J791" s="215" t="s">
        <v>1602</v>
      </c>
      <c r="K791" s="215" t="s">
        <v>220</v>
      </c>
      <c r="L791" s="215" t="s">
        <v>1625</v>
      </c>
      <c r="AD791" s="217"/>
    </row>
    <row r="792" spans="1:30" s="215" customFormat="1" x14ac:dyDescent="0.25">
      <c r="A792" s="215" t="s">
        <v>138</v>
      </c>
      <c r="B792" s="215">
        <v>6461</v>
      </c>
      <c r="C792" s="215" t="s">
        <v>207</v>
      </c>
      <c r="D792" s="215">
        <v>504169280</v>
      </c>
      <c r="E792" s="215">
        <v>1060</v>
      </c>
      <c r="F792" s="215">
        <v>1274</v>
      </c>
      <c r="G792" s="215">
        <v>1004</v>
      </c>
      <c r="I792" s="215" t="s">
        <v>2726</v>
      </c>
      <c r="J792" s="215" t="s">
        <v>2727</v>
      </c>
      <c r="K792" s="215" t="s">
        <v>220</v>
      </c>
      <c r="L792" s="215" t="s">
        <v>2738</v>
      </c>
      <c r="AD792" s="217"/>
    </row>
    <row r="793" spans="1:30" s="215" customFormat="1" x14ac:dyDescent="0.25">
      <c r="A793" s="215" t="s">
        <v>138</v>
      </c>
      <c r="B793" s="215">
        <v>6461</v>
      </c>
      <c r="C793" s="215" t="s">
        <v>207</v>
      </c>
      <c r="D793" s="215">
        <v>504169281</v>
      </c>
      <c r="E793" s="215">
        <v>1060</v>
      </c>
      <c r="F793" s="215">
        <v>1274</v>
      </c>
      <c r="G793" s="215">
        <v>1004</v>
      </c>
      <c r="I793" s="215" t="s">
        <v>2728</v>
      </c>
      <c r="J793" s="215" t="s">
        <v>2729</v>
      </c>
      <c r="K793" s="215" t="s">
        <v>220</v>
      </c>
      <c r="L793" s="215" t="s">
        <v>2739</v>
      </c>
      <c r="AD793" s="217"/>
    </row>
    <row r="794" spans="1:30" s="215" customFormat="1" x14ac:dyDescent="0.25">
      <c r="A794" s="215" t="s">
        <v>138</v>
      </c>
      <c r="B794" s="215">
        <v>6461</v>
      </c>
      <c r="C794" s="215" t="s">
        <v>207</v>
      </c>
      <c r="D794" s="215">
        <v>504169287</v>
      </c>
      <c r="E794" s="215">
        <v>1060</v>
      </c>
      <c r="F794" s="215">
        <v>1220</v>
      </c>
      <c r="G794" s="215">
        <v>1004</v>
      </c>
      <c r="I794" s="215" t="s">
        <v>2804</v>
      </c>
      <c r="J794" s="215" t="s">
        <v>2805</v>
      </c>
      <c r="K794" s="215" t="s">
        <v>220</v>
      </c>
      <c r="L794" s="215" t="s">
        <v>2807</v>
      </c>
      <c r="AD794" s="217"/>
    </row>
    <row r="795" spans="1:30" s="215" customFormat="1" x14ac:dyDescent="0.25">
      <c r="A795" s="215" t="s">
        <v>138</v>
      </c>
      <c r="B795" s="215">
        <v>6461</v>
      </c>
      <c r="C795" s="215" t="s">
        <v>207</v>
      </c>
      <c r="D795" s="215">
        <v>504169300</v>
      </c>
      <c r="E795" s="215">
        <v>1060</v>
      </c>
      <c r="F795" s="215">
        <v>1274</v>
      </c>
      <c r="G795" s="215">
        <v>1004</v>
      </c>
      <c r="I795" s="215" t="s">
        <v>2038</v>
      </c>
      <c r="J795" s="215" t="s">
        <v>2039</v>
      </c>
      <c r="K795" s="215" t="s">
        <v>220</v>
      </c>
      <c r="L795" s="215" t="s">
        <v>2041</v>
      </c>
      <c r="AD795" s="217"/>
    </row>
    <row r="796" spans="1:30" s="215" customFormat="1" x14ac:dyDescent="0.25">
      <c r="A796" s="215" t="s">
        <v>138</v>
      </c>
      <c r="B796" s="215">
        <v>6461</v>
      </c>
      <c r="C796" s="215" t="s">
        <v>207</v>
      </c>
      <c r="D796" s="215">
        <v>504169341</v>
      </c>
      <c r="E796" s="215">
        <v>1060</v>
      </c>
      <c r="F796" s="215">
        <v>1274</v>
      </c>
      <c r="G796" s="215">
        <v>1004</v>
      </c>
      <c r="I796" s="215" t="s">
        <v>1603</v>
      </c>
      <c r="J796" s="215" t="s">
        <v>1604</v>
      </c>
      <c r="K796" s="215" t="s">
        <v>220</v>
      </c>
      <c r="L796" s="215" t="s">
        <v>1626</v>
      </c>
      <c r="AD796" s="217"/>
    </row>
    <row r="797" spans="1:30" s="215" customFormat="1" x14ac:dyDescent="0.25">
      <c r="A797" s="215" t="s">
        <v>138</v>
      </c>
      <c r="B797" s="215">
        <v>6461</v>
      </c>
      <c r="C797" s="215" t="s">
        <v>207</v>
      </c>
      <c r="D797" s="215">
        <v>504169343</v>
      </c>
      <c r="E797" s="215">
        <v>1060</v>
      </c>
      <c r="F797" s="215">
        <v>1274</v>
      </c>
      <c r="G797" s="215">
        <v>1004</v>
      </c>
      <c r="I797" s="215" t="s">
        <v>1605</v>
      </c>
      <c r="J797" s="215" t="s">
        <v>1606</v>
      </c>
      <c r="K797" s="215" t="s">
        <v>220</v>
      </c>
      <c r="L797" s="215" t="s">
        <v>1627</v>
      </c>
      <c r="AD797" s="217"/>
    </row>
    <row r="798" spans="1:30" s="215" customFormat="1" x14ac:dyDescent="0.25">
      <c r="A798" s="215" t="s">
        <v>138</v>
      </c>
      <c r="B798" s="215">
        <v>6461</v>
      </c>
      <c r="C798" s="215" t="s">
        <v>207</v>
      </c>
      <c r="D798" s="215">
        <v>504169388</v>
      </c>
      <c r="E798" s="215">
        <v>1060</v>
      </c>
      <c r="F798" s="215">
        <v>1252</v>
      </c>
      <c r="G798" s="215">
        <v>1004</v>
      </c>
      <c r="I798" s="215" t="s">
        <v>1607</v>
      </c>
      <c r="J798" s="215" t="s">
        <v>1608</v>
      </c>
      <c r="K798" s="215" t="s">
        <v>1102</v>
      </c>
      <c r="L798" s="215" t="s">
        <v>2577</v>
      </c>
      <c r="AD798" s="217"/>
    </row>
    <row r="799" spans="1:30" s="215" customFormat="1" x14ac:dyDescent="0.25">
      <c r="A799" s="215" t="s">
        <v>138</v>
      </c>
      <c r="B799" s="215">
        <v>6461</v>
      </c>
      <c r="C799" s="215" t="s">
        <v>207</v>
      </c>
      <c r="D799" s="215">
        <v>504169391</v>
      </c>
      <c r="E799" s="215">
        <v>1060</v>
      </c>
      <c r="F799" s="215">
        <v>1274</v>
      </c>
      <c r="G799" s="215">
        <v>1004</v>
      </c>
      <c r="I799" s="215" t="s">
        <v>2409</v>
      </c>
      <c r="J799" s="215" t="s">
        <v>2410</v>
      </c>
      <c r="K799" s="215" t="s">
        <v>220</v>
      </c>
      <c r="L799" s="215" t="s">
        <v>2453</v>
      </c>
      <c r="AD799" s="217"/>
    </row>
    <row r="800" spans="1:30" s="215" customFormat="1" x14ac:dyDescent="0.25">
      <c r="A800" s="215" t="s">
        <v>138</v>
      </c>
      <c r="B800" s="215">
        <v>6487</v>
      </c>
      <c r="C800" s="215" t="s">
        <v>208</v>
      </c>
      <c r="D800" s="215">
        <v>1483115</v>
      </c>
      <c r="E800" s="215">
        <v>1020</v>
      </c>
      <c r="F800" s="215">
        <v>1110</v>
      </c>
      <c r="G800" s="215">
        <v>1004</v>
      </c>
      <c r="I800" s="215" t="s">
        <v>2356</v>
      </c>
      <c r="J800" s="215" t="s">
        <v>2357</v>
      </c>
      <c r="K800" s="215" t="s">
        <v>220</v>
      </c>
      <c r="L800" s="215" t="s">
        <v>2366</v>
      </c>
      <c r="AD800" s="217"/>
    </row>
    <row r="801" spans="1:30" s="215" customFormat="1" x14ac:dyDescent="0.25">
      <c r="A801" s="215" t="s">
        <v>138</v>
      </c>
      <c r="B801" s="215">
        <v>6487</v>
      </c>
      <c r="C801" s="215" t="s">
        <v>208</v>
      </c>
      <c r="D801" s="215">
        <v>1484118</v>
      </c>
      <c r="E801" s="215">
        <v>1020</v>
      </c>
      <c r="F801" s="215">
        <v>1110</v>
      </c>
      <c r="G801" s="215">
        <v>1004</v>
      </c>
      <c r="I801" s="215" t="s">
        <v>2937</v>
      </c>
      <c r="J801" s="215" t="s">
        <v>2938</v>
      </c>
      <c r="K801" s="215" t="s">
        <v>220</v>
      </c>
      <c r="L801" s="215" t="s">
        <v>2989</v>
      </c>
      <c r="AD801" s="217"/>
    </row>
    <row r="802" spans="1:30" s="215" customFormat="1" x14ac:dyDescent="0.25">
      <c r="A802" s="215" t="s">
        <v>138</v>
      </c>
      <c r="B802" s="215">
        <v>6487</v>
      </c>
      <c r="C802" s="215" t="s">
        <v>208</v>
      </c>
      <c r="D802" s="215">
        <v>190168683</v>
      </c>
      <c r="E802" s="215">
        <v>1060</v>
      </c>
      <c r="F802" s="215">
        <v>1251</v>
      </c>
      <c r="G802" s="215">
        <v>1004</v>
      </c>
      <c r="I802" s="215" t="s">
        <v>1739</v>
      </c>
      <c r="J802" s="215" t="s">
        <v>1740</v>
      </c>
      <c r="K802" s="215" t="s">
        <v>1102</v>
      </c>
      <c r="L802" s="215" t="s">
        <v>2581</v>
      </c>
      <c r="AD802" s="217"/>
    </row>
    <row r="803" spans="1:30" s="215" customFormat="1" x14ac:dyDescent="0.25">
      <c r="A803" s="215" t="s">
        <v>138</v>
      </c>
      <c r="B803" s="215">
        <v>6487</v>
      </c>
      <c r="C803" s="215" t="s">
        <v>208</v>
      </c>
      <c r="D803" s="215">
        <v>191696572</v>
      </c>
      <c r="E803" s="215">
        <v>1020</v>
      </c>
      <c r="F803" s="215">
        <v>1110</v>
      </c>
      <c r="G803" s="215">
        <v>1003</v>
      </c>
      <c r="I803" s="215" t="s">
        <v>1741</v>
      </c>
      <c r="J803" s="215" t="s">
        <v>1742</v>
      </c>
      <c r="K803" s="215" t="s">
        <v>220</v>
      </c>
      <c r="L803" s="215" t="s">
        <v>1793</v>
      </c>
      <c r="AD803" s="217"/>
    </row>
    <row r="804" spans="1:30" s="215" customFormat="1" x14ac:dyDescent="0.25">
      <c r="A804" s="215" t="s">
        <v>138</v>
      </c>
      <c r="B804" s="215">
        <v>6487</v>
      </c>
      <c r="C804" s="215" t="s">
        <v>208</v>
      </c>
      <c r="D804" s="215">
        <v>191696573</v>
      </c>
      <c r="E804" s="215">
        <v>1020</v>
      </c>
      <c r="F804" s="215">
        <v>1110</v>
      </c>
      <c r="G804" s="215">
        <v>1004</v>
      </c>
      <c r="I804" s="215" t="s">
        <v>1743</v>
      </c>
      <c r="J804" s="215" t="s">
        <v>1744</v>
      </c>
      <c r="K804" s="215" t="s">
        <v>220</v>
      </c>
      <c r="L804" s="215" t="s">
        <v>2296</v>
      </c>
      <c r="AD804" s="217"/>
    </row>
    <row r="805" spans="1:30" s="215" customFormat="1" x14ac:dyDescent="0.25">
      <c r="A805" s="215" t="s">
        <v>138</v>
      </c>
      <c r="B805" s="215">
        <v>6487</v>
      </c>
      <c r="C805" s="215" t="s">
        <v>208</v>
      </c>
      <c r="D805" s="215">
        <v>191696574</v>
      </c>
      <c r="E805" s="215">
        <v>1020</v>
      </c>
      <c r="F805" s="215">
        <v>1110</v>
      </c>
      <c r="G805" s="215">
        <v>1004</v>
      </c>
      <c r="I805" s="215" t="s">
        <v>1745</v>
      </c>
      <c r="J805" s="215" t="s">
        <v>1746</v>
      </c>
      <c r="K805" s="215" t="s">
        <v>220</v>
      </c>
      <c r="L805" s="215" t="s">
        <v>1794</v>
      </c>
      <c r="AD805" s="217"/>
    </row>
    <row r="806" spans="1:30" s="215" customFormat="1" x14ac:dyDescent="0.25">
      <c r="A806" s="215" t="s">
        <v>138</v>
      </c>
      <c r="B806" s="215">
        <v>6487</v>
      </c>
      <c r="C806" s="215" t="s">
        <v>208</v>
      </c>
      <c r="D806" s="215">
        <v>191696575</v>
      </c>
      <c r="E806" s="215">
        <v>1020</v>
      </c>
      <c r="F806" s="215">
        <v>1110</v>
      </c>
      <c r="G806" s="215">
        <v>1004</v>
      </c>
      <c r="I806" s="215" t="s">
        <v>1747</v>
      </c>
      <c r="J806" s="215" t="s">
        <v>1748</v>
      </c>
      <c r="K806" s="215" t="s">
        <v>220</v>
      </c>
      <c r="L806" s="215" t="s">
        <v>1795</v>
      </c>
      <c r="AD806" s="217"/>
    </row>
    <row r="807" spans="1:30" s="215" customFormat="1" x14ac:dyDescent="0.25">
      <c r="A807" s="215" t="s">
        <v>138</v>
      </c>
      <c r="B807" s="215">
        <v>6487</v>
      </c>
      <c r="C807" s="215" t="s">
        <v>208</v>
      </c>
      <c r="D807" s="215">
        <v>191696576</v>
      </c>
      <c r="E807" s="215">
        <v>1020</v>
      </c>
      <c r="F807" s="215">
        <v>1110</v>
      </c>
      <c r="G807" s="215">
        <v>1004</v>
      </c>
      <c r="I807" s="215" t="s">
        <v>1749</v>
      </c>
      <c r="J807" s="215" t="s">
        <v>1750</v>
      </c>
      <c r="K807" s="215" t="s">
        <v>220</v>
      </c>
      <c r="L807" s="215" t="s">
        <v>2792</v>
      </c>
      <c r="AD807" s="217"/>
    </row>
    <row r="808" spans="1:30" s="215" customFormat="1" x14ac:dyDescent="0.25">
      <c r="A808" s="215" t="s">
        <v>138</v>
      </c>
      <c r="B808" s="215">
        <v>6487</v>
      </c>
      <c r="C808" s="215" t="s">
        <v>208</v>
      </c>
      <c r="D808" s="215">
        <v>191752463</v>
      </c>
      <c r="E808" s="215">
        <v>1020</v>
      </c>
      <c r="F808" s="215">
        <v>1122</v>
      </c>
      <c r="G808" s="215">
        <v>1004</v>
      </c>
      <c r="I808" s="215" t="s">
        <v>1751</v>
      </c>
      <c r="J808" s="215" t="s">
        <v>1752</v>
      </c>
      <c r="K808" s="215" t="s">
        <v>220</v>
      </c>
      <c r="L808" s="215" t="s">
        <v>2838</v>
      </c>
      <c r="AD808" s="217"/>
    </row>
    <row r="809" spans="1:30" s="215" customFormat="1" x14ac:dyDescent="0.25">
      <c r="A809" s="215" t="s">
        <v>138</v>
      </c>
      <c r="B809" s="215">
        <v>6487</v>
      </c>
      <c r="C809" s="215" t="s">
        <v>208</v>
      </c>
      <c r="D809" s="215">
        <v>191752464</v>
      </c>
      <c r="E809" s="215">
        <v>1020</v>
      </c>
      <c r="F809" s="215">
        <v>1122</v>
      </c>
      <c r="G809" s="215">
        <v>1004</v>
      </c>
      <c r="I809" s="215" t="s">
        <v>1753</v>
      </c>
      <c r="J809" s="215" t="s">
        <v>1754</v>
      </c>
      <c r="K809" s="215" t="s">
        <v>220</v>
      </c>
      <c r="L809" s="215" t="s">
        <v>2839</v>
      </c>
      <c r="AD809" s="217"/>
    </row>
    <row r="810" spans="1:30" s="215" customFormat="1" x14ac:dyDescent="0.25">
      <c r="A810" s="215" t="s">
        <v>138</v>
      </c>
      <c r="B810" s="215">
        <v>6487</v>
      </c>
      <c r="C810" s="215" t="s">
        <v>208</v>
      </c>
      <c r="D810" s="215">
        <v>191894412</v>
      </c>
      <c r="E810" s="215">
        <v>1060</v>
      </c>
      <c r="F810" s="215">
        <v>1242</v>
      </c>
      <c r="G810" s="215">
        <v>1004</v>
      </c>
      <c r="I810" s="215" t="s">
        <v>1755</v>
      </c>
      <c r="J810" s="215" t="s">
        <v>1756</v>
      </c>
      <c r="K810" s="215" t="s">
        <v>1102</v>
      </c>
      <c r="L810" s="215" t="s">
        <v>2582</v>
      </c>
      <c r="AD810" s="217"/>
    </row>
    <row r="811" spans="1:30" s="215" customFormat="1" x14ac:dyDescent="0.25">
      <c r="A811" s="215" t="s">
        <v>138</v>
      </c>
      <c r="B811" s="215">
        <v>6487</v>
      </c>
      <c r="C811" s="215" t="s">
        <v>208</v>
      </c>
      <c r="D811" s="215">
        <v>191900809</v>
      </c>
      <c r="E811" s="215">
        <v>1020</v>
      </c>
      <c r="F811" s="215">
        <v>1110</v>
      </c>
      <c r="G811" s="215">
        <v>1003</v>
      </c>
      <c r="I811" s="215" t="s">
        <v>1757</v>
      </c>
      <c r="J811" s="215" t="s">
        <v>1758</v>
      </c>
      <c r="K811" s="215" t="s">
        <v>221</v>
      </c>
      <c r="L811" s="215" t="s">
        <v>2754</v>
      </c>
      <c r="AD811" s="217"/>
    </row>
    <row r="812" spans="1:30" s="215" customFormat="1" x14ac:dyDescent="0.25">
      <c r="A812" s="215" t="s">
        <v>138</v>
      </c>
      <c r="B812" s="215">
        <v>6487</v>
      </c>
      <c r="C812" s="215" t="s">
        <v>208</v>
      </c>
      <c r="D812" s="215">
        <v>191900813</v>
      </c>
      <c r="E812" s="215">
        <v>1020</v>
      </c>
      <c r="F812" s="215">
        <v>1110</v>
      </c>
      <c r="G812" s="215">
        <v>1003</v>
      </c>
      <c r="I812" s="215" t="s">
        <v>1757</v>
      </c>
      <c r="J812" s="215" t="s">
        <v>1758</v>
      </c>
      <c r="K812" s="215" t="s">
        <v>221</v>
      </c>
      <c r="L812" s="215" t="s">
        <v>2754</v>
      </c>
      <c r="AD812" s="217"/>
    </row>
    <row r="813" spans="1:30" s="215" customFormat="1" x14ac:dyDescent="0.25">
      <c r="A813" s="215" t="s">
        <v>138</v>
      </c>
      <c r="B813" s="215">
        <v>6487</v>
      </c>
      <c r="C813" s="215" t="s">
        <v>208</v>
      </c>
      <c r="D813" s="215">
        <v>191900819</v>
      </c>
      <c r="E813" s="215">
        <v>1060</v>
      </c>
      <c r="F813" s="215">
        <v>1110</v>
      </c>
      <c r="G813" s="215">
        <v>1003</v>
      </c>
      <c r="I813" s="215" t="s">
        <v>1757</v>
      </c>
      <c r="J813" s="215" t="s">
        <v>1758</v>
      </c>
      <c r="K813" s="215" t="s">
        <v>221</v>
      </c>
      <c r="L813" s="215" t="s">
        <v>2754</v>
      </c>
      <c r="AD813" s="217"/>
    </row>
    <row r="814" spans="1:30" s="215" customFormat="1" x14ac:dyDescent="0.25">
      <c r="A814" s="215" t="s">
        <v>138</v>
      </c>
      <c r="B814" s="215">
        <v>6487</v>
      </c>
      <c r="C814" s="215" t="s">
        <v>208</v>
      </c>
      <c r="D814" s="215">
        <v>191959393</v>
      </c>
      <c r="E814" s="215">
        <v>1030</v>
      </c>
      <c r="F814" s="215">
        <v>1110</v>
      </c>
      <c r="G814" s="215">
        <v>1004</v>
      </c>
      <c r="I814" s="215" t="s">
        <v>2411</v>
      </c>
      <c r="J814" s="215" t="s">
        <v>2412</v>
      </c>
      <c r="K814" s="215" t="s">
        <v>220</v>
      </c>
      <c r="L814" s="215" t="s">
        <v>2454</v>
      </c>
      <c r="AD814" s="217"/>
    </row>
    <row r="815" spans="1:30" s="215" customFormat="1" x14ac:dyDescent="0.25">
      <c r="A815" s="215" t="s">
        <v>138</v>
      </c>
      <c r="B815" s="215">
        <v>6487</v>
      </c>
      <c r="C815" s="215" t="s">
        <v>208</v>
      </c>
      <c r="D815" s="215">
        <v>191967522</v>
      </c>
      <c r="E815" s="215">
        <v>1020</v>
      </c>
      <c r="F815" s="215">
        <v>1122</v>
      </c>
      <c r="G815" s="215">
        <v>1003</v>
      </c>
      <c r="I815" s="215" t="s">
        <v>2028</v>
      </c>
      <c r="J815" s="215" t="s">
        <v>2029</v>
      </c>
      <c r="K815" s="215" t="s">
        <v>220</v>
      </c>
      <c r="L815" s="215" t="s">
        <v>2033</v>
      </c>
      <c r="AD815" s="217"/>
    </row>
    <row r="816" spans="1:30" s="215" customFormat="1" x14ac:dyDescent="0.25">
      <c r="A816" s="215" t="s">
        <v>138</v>
      </c>
      <c r="B816" s="215">
        <v>6487</v>
      </c>
      <c r="C816" s="215" t="s">
        <v>208</v>
      </c>
      <c r="D816" s="215">
        <v>191999929</v>
      </c>
      <c r="E816" s="215">
        <v>1020</v>
      </c>
      <c r="F816" s="215">
        <v>1121</v>
      </c>
      <c r="G816" s="215">
        <v>1004</v>
      </c>
      <c r="I816" s="215" t="s">
        <v>1759</v>
      </c>
      <c r="J816" s="215" t="s">
        <v>1760</v>
      </c>
      <c r="K816" s="215" t="s">
        <v>220</v>
      </c>
      <c r="L816" s="215" t="s">
        <v>1796</v>
      </c>
      <c r="AD816" s="217"/>
    </row>
    <row r="817" spans="1:30" s="215" customFormat="1" x14ac:dyDescent="0.25">
      <c r="A817" s="215" t="s">
        <v>138</v>
      </c>
      <c r="B817" s="215">
        <v>6487</v>
      </c>
      <c r="C817" s="215" t="s">
        <v>208</v>
      </c>
      <c r="D817" s="215">
        <v>191999937</v>
      </c>
      <c r="E817" s="215">
        <v>1020</v>
      </c>
      <c r="F817" s="215">
        <v>1121</v>
      </c>
      <c r="G817" s="215">
        <v>1004</v>
      </c>
      <c r="I817" s="215" t="s">
        <v>1761</v>
      </c>
      <c r="J817" s="215" t="s">
        <v>1762</v>
      </c>
      <c r="K817" s="215" t="s">
        <v>220</v>
      </c>
      <c r="L817" s="215" t="s">
        <v>1797</v>
      </c>
      <c r="AD817" s="217"/>
    </row>
    <row r="818" spans="1:30" s="215" customFormat="1" x14ac:dyDescent="0.25">
      <c r="A818" s="215" t="s">
        <v>138</v>
      </c>
      <c r="B818" s="215">
        <v>6487</v>
      </c>
      <c r="C818" s="215" t="s">
        <v>208</v>
      </c>
      <c r="D818" s="215">
        <v>192001108</v>
      </c>
      <c r="E818" s="215">
        <v>1030</v>
      </c>
      <c r="F818" s="215">
        <v>1122</v>
      </c>
      <c r="G818" s="215">
        <v>1003</v>
      </c>
      <c r="I818" s="215" t="s">
        <v>1763</v>
      </c>
      <c r="J818" s="215" t="s">
        <v>1764</v>
      </c>
      <c r="K818" s="215" t="s">
        <v>1102</v>
      </c>
      <c r="L818" s="215" t="s">
        <v>2583</v>
      </c>
      <c r="AD818" s="217"/>
    </row>
    <row r="819" spans="1:30" s="215" customFormat="1" x14ac:dyDescent="0.25">
      <c r="A819" s="215" t="s">
        <v>138</v>
      </c>
      <c r="B819" s="215">
        <v>6487</v>
      </c>
      <c r="C819" s="215" t="s">
        <v>208</v>
      </c>
      <c r="D819" s="215">
        <v>192017937</v>
      </c>
      <c r="E819" s="215">
        <v>1020</v>
      </c>
      <c r="F819" s="215">
        <v>1110</v>
      </c>
      <c r="G819" s="215">
        <v>1004</v>
      </c>
      <c r="I819" s="215" t="s">
        <v>1816</v>
      </c>
      <c r="J819" s="215" t="s">
        <v>1817</v>
      </c>
      <c r="K819" s="215" t="s">
        <v>221</v>
      </c>
      <c r="L819" s="215" t="s">
        <v>2822</v>
      </c>
      <c r="AD819" s="217"/>
    </row>
    <row r="820" spans="1:30" s="215" customFormat="1" x14ac:dyDescent="0.25">
      <c r="A820" s="215" t="s">
        <v>138</v>
      </c>
      <c r="B820" s="215">
        <v>6487</v>
      </c>
      <c r="C820" s="215" t="s">
        <v>208</v>
      </c>
      <c r="D820" s="215">
        <v>192017938</v>
      </c>
      <c r="E820" s="215">
        <v>1020</v>
      </c>
      <c r="F820" s="215">
        <v>1110</v>
      </c>
      <c r="G820" s="215">
        <v>1004</v>
      </c>
      <c r="I820" s="215" t="s">
        <v>1816</v>
      </c>
      <c r="J820" s="215" t="s">
        <v>1817</v>
      </c>
      <c r="K820" s="215" t="s">
        <v>221</v>
      </c>
      <c r="L820" s="215" t="s">
        <v>2822</v>
      </c>
      <c r="AD820" s="217"/>
    </row>
    <row r="821" spans="1:30" s="215" customFormat="1" x14ac:dyDescent="0.25">
      <c r="A821" s="215" t="s">
        <v>138</v>
      </c>
      <c r="B821" s="215">
        <v>6487</v>
      </c>
      <c r="C821" s="215" t="s">
        <v>208</v>
      </c>
      <c r="D821" s="215">
        <v>192017939</v>
      </c>
      <c r="E821" s="215">
        <v>1020</v>
      </c>
      <c r="F821" s="215">
        <v>1110</v>
      </c>
      <c r="G821" s="215">
        <v>1004</v>
      </c>
      <c r="I821" s="215" t="s">
        <v>1816</v>
      </c>
      <c r="J821" s="215" t="s">
        <v>1817</v>
      </c>
      <c r="K821" s="215" t="s">
        <v>221</v>
      </c>
      <c r="L821" s="215" t="s">
        <v>2822</v>
      </c>
      <c r="AD821" s="217"/>
    </row>
    <row r="822" spans="1:30" s="215" customFormat="1" x14ac:dyDescent="0.25">
      <c r="A822" s="215" t="s">
        <v>138</v>
      </c>
      <c r="B822" s="215">
        <v>6487</v>
      </c>
      <c r="C822" s="215" t="s">
        <v>208</v>
      </c>
      <c r="D822" s="215">
        <v>192017942</v>
      </c>
      <c r="E822" s="215">
        <v>1020</v>
      </c>
      <c r="F822" s="215">
        <v>1110</v>
      </c>
      <c r="G822" s="215">
        <v>1004</v>
      </c>
      <c r="I822" s="215" t="s">
        <v>1816</v>
      </c>
      <c r="J822" s="215" t="s">
        <v>1817</v>
      </c>
      <c r="K822" s="215" t="s">
        <v>221</v>
      </c>
      <c r="L822" s="215" t="s">
        <v>2822</v>
      </c>
      <c r="AD822" s="217"/>
    </row>
    <row r="823" spans="1:30" s="215" customFormat="1" x14ac:dyDescent="0.25">
      <c r="A823" s="215" t="s">
        <v>138</v>
      </c>
      <c r="B823" s="215">
        <v>6487</v>
      </c>
      <c r="C823" s="215" t="s">
        <v>208</v>
      </c>
      <c r="D823" s="215">
        <v>192017943</v>
      </c>
      <c r="E823" s="215">
        <v>1020</v>
      </c>
      <c r="F823" s="215">
        <v>1110</v>
      </c>
      <c r="G823" s="215">
        <v>1004</v>
      </c>
      <c r="I823" s="215" t="s">
        <v>1816</v>
      </c>
      <c r="J823" s="215" t="s">
        <v>1817</v>
      </c>
      <c r="K823" s="215" t="s">
        <v>221</v>
      </c>
      <c r="L823" s="215" t="s">
        <v>2822</v>
      </c>
      <c r="AD823" s="217"/>
    </row>
    <row r="824" spans="1:30" s="215" customFormat="1" x14ac:dyDescent="0.25">
      <c r="A824" s="215" t="s">
        <v>138</v>
      </c>
      <c r="B824" s="215">
        <v>6487</v>
      </c>
      <c r="C824" s="215" t="s">
        <v>208</v>
      </c>
      <c r="D824" s="215">
        <v>192017955</v>
      </c>
      <c r="E824" s="215">
        <v>1020</v>
      </c>
      <c r="F824" s="215">
        <v>1110</v>
      </c>
      <c r="G824" s="215">
        <v>1004</v>
      </c>
      <c r="I824" s="215" t="s">
        <v>1816</v>
      </c>
      <c r="J824" s="215" t="s">
        <v>1817</v>
      </c>
      <c r="K824" s="215" t="s">
        <v>221</v>
      </c>
      <c r="L824" s="215" t="s">
        <v>2822</v>
      </c>
      <c r="AD824" s="217"/>
    </row>
    <row r="825" spans="1:30" s="215" customFormat="1" x14ac:dyDescent="0.25">
      <c r="A825" s="215" t="s">
        <v>138</v>
      </c>
      <c r="B825" s="215">
        <v>6487</v>
      </c>
      <c r="C825" s="215" t="s">
        <v>208</v>
      </c>
      <c r="D825" s="215">
        <v>192017956</v>
      </c>
      <c r="E825" s="215">
        <v>1020</v>
      </c>
      <c r="F825" s="215">
        <v>1110</v>
      </c>
      <c r="G825" s="215">
        <v>1004</v>
      </c>
      <c r="I825" s="215" t="s">
        <v>1816</v>
      </c>
      <c r="J825" s="215" t="s">
        <v>1817</v>
      </c>
      <c r="K825" s="215" t="s">
        <v>221</v>
      </c>
      <c r="L825" s="215" t="s">
        <v>2822</v>
      </c>
      <c r="AD825" s="217"/>
    </row>
    <row r="826" spans="1:30" s="215" customFormat="1" x14ac:dyDescent="0.25">
      <c r="A826" s="215" t="s">
        <v>138</v>
      </c>
      <c r="B826" s="215">
        <v>6487</v>
      </c>
      <c r="C826" s="215" t="s">
        <v>208</v>
      </c>
      <c r="D826" s="215">
        <v>192017957</v>
      </c>
      <c r="E826" s="215">
        <v>1020</v>
      </c>
      <c r="F826" s="215">
        <v>1110</v>
      </c>
      <c r="G826" s="215">
        <v>1004</v>
      </c>
      <c r="I826" s="215" t="s">
        <v>1816</v>
      </c>
      <c r="J826" s="215" t="s">
        <v>1817</v>
      </c>
      <c r="K826" s="215" t="s">
        <v>221</v>
      </c>
      <c r="L826" s="215" t="s">
        <v>2822</v>
      </c>
      <c r="AD826" s="217"/>
    </row>
    <row r="827" spans="1:30" s="215" customFormat="1" x14ac:dyDescent="0.25">
      <c r="A827" s="215" t="s">
        <v>138</v>
      </c>
      <c r="B827" s="215">
        <v>6487</v>
      </c>
      <c r="C827" s="215" t="s">
        <v>208</v>
      </c>
      <c r="D827" s="215">
        <v>192017958</v>
      </c>
      <c r="E827" s="215">
        <v>1020</v>
      </c>
      <c r="F827" s="215">
        <v>1110</v>
      </c>
      <c r="G827" s="215">
        <v>1004</v>
      </c>
      <c r="I827" s="215" t="s">
        <v>1816</v>
      </c>
      <c r="J827" s="215" t="s">
        <v>1817</v>
      </c>
      <c r="K827" s="215" t="s">
        <v>221</v>
      </c>
      <c r="L827" s="215" t="s">
        <v>2822</v>
      </c>
      <c r="AD827" s="217"/>
    </row>
    <row r="828" spans="1:30" s="215" customFormat="1" x14ac:dyDescent="0.25">
      <c r="A828" s="215" t="s">
        <v>138</v>
      </c>
      <c r="B828" s="215">
        <v>6487</v>
      </c>
      <c r="C828" s="215" t="s">
        <v>208</v>
      </c>
      <c r="D828" s="215">
        <v>192017959</v>
      </c>
      <c r="E828" s="215">
        <v>1020</v>
      </c>
      <c r="F828" s="215">
        <v>1110</v>
      </c>
      <c r="G828" s="215">
        <v>1004</v>
      </c>
      <c r="I828" s="215" t="s">
        <v>1816</v>
      </c>
      <c r="J828" s="215" t="s">
        <v>1817</v>
      </c>
      <c r="K828" s="215" t="s">
        <v>221</v>
      </c>
      <c r="L828" s="215" t="s">
        <v>2822</v>
      </c>
      <c r="AD828" s="217"/>
    </row>
    <row r="829" spans="1:30" s="215" customFormat="1" x14ac:dyDescent="0.25">
      <c r="A829" s="215" t="s">
        <v>138</v>
      </c>
      <c r="B829" s="215">
        <v>6487</v>
      </c>
      <c r="C829" s="215" t="s">
        <v>208</v>
      </c>
      <c r="D829" s="215">
        <v>192017960</v>
      </c>
      <c r="E829" s="215">
        <v>1020</v>
      </c>
      <c r="F829" s="215">
        <v>1110</v>
      </c>
      <c r="G829" s="215">
        <v>1004</v>
      </c>
      <c r="I829" s="215" t="s">
        <v>1816</v>
      </c>
      <c r="J829" s="215" t="s">
        <v>1817</v>
      </c>
      <c r="K829" s="215" t="s">
        <v>221</v>
      </c>
      <c r="L829" s="215" t="s">
        <v>2822</v>
      </c>
      <c r="AD829" s="217"/>
    </row>
    <row r="830" spans="1:30" s="215" customFormat="1" x14ac:dyDescent="0.25">
      <c r="A830" s="215" t="s">
        <v>138</v>
      </c>
      <c r="B830" s="215">
        <v>6487</v>
      </c>
      <c r="C830" s="215" t="s">
        <v>208</v>
      </c>
      <c r="D830" s="215">
        <v>192017961</v>
      </c>
      <c r="E830" s="215">
        <v>1020</v>
      </c>
      <c r="F830" s="215">
        <v>1110</v>
      </c>
      <c r="G830" s="215">
        <v>1004</v>
      </c>
      <c r="I830" s="215" t="s">
        <v>1816</v>
      </c>
      <c r="J830" s="215" t="s">
        <v>1817</v>
      </c>
      <c r="K830" s="215" t="s">
        <v>221</v>
      </c>
      <c r="L830" s="215" t="s">
        <v>2822</v>
      </c>
      <c r="AD830" s="217"/>
    </row>
    <row r="831" spans="1:30" s="215" customFormat="1" x14ac:dyDescent="0.25">
      <c r="A831" s="215" t="s">
        <v>138</v>
      </c>
      <c r="B831" s="215">
        <v>6487</v>
      </c>
      <c r="C831" s="215" t="s">
        <v>208</v>
      </c>
      <c r="D831" s="215">
        <v>192017962</v>
      </c>
      <c r="E831" s="215">
        <v>1020</v>
      </c>
      <c r="F831" s="215">
        <v>1110</v>
      </c>
      <c r="G831" s="215">
        <v>1004</v>
      </c>
      <c r="I831" s="215" t="s">
        <v>1816</v>
      </c>
      <c r="J831" s="215" t="s">
        <v>1817</v>
      </c>
      <c r="K831" s="215" t="s">
        <v>221</v>
      </c>
      <c r="L831" s="215" t="s">
        <v>2822</v>
      </c>
      <c r="AD831" s="217"/>
    </row>
    <row r="832" spans="1:30" s="215" customFormat="1" x14ac:dyDescent="0.25">
      <c r="A832" s="215" t="s">
        <v>138</v>
      </c>
      <c r="B832" s="215">
        <v>6487</v>
      </c>
      <c r="C832" s="215" t="s">
        <v>208</v>
      </c>
      <c r="D832" s="215">
        <v>192024366</v>
      </c>
      <c r="E832" s="215">
        <v>1020</v>
      </c>
      <c r="F832" s="215">
        <v>1110</v>
      </c>
      <c r="G832" s="215">
        <v>1004</v>
      </c>
      <c r="I832" s="215" t="s">
        <v>2081</v>
      </c>
      <c r="J832" s="215" t="s">
        <v>2082</v>
      </c>
      <c r="K832" s="215" t="s">
        <v>220</v>
      </c>
      <c r="L832" s="215" t="s">
        <v>2089</v>
      </c>
      <c r="AD832" s="217"/>
    </row>
    <row r="833" spans="1:30" s="215" customFormat="1" x14ac:dyDescent="0.25">
      <c r="A833" s="215" t="s">
        <v>138</v>
      </c>
      <c r="B833" s="215">
        <v>6487</v>
      </c>
      <c r="C833" s="215" t="s">
        <v>208</v>
      </c>
      <c r="D833" s="215">
        <v>192031890</v>
      </c>
      <c r="E833" s="215">
        <v>1060</v>
      </c>
      <c r="F833" s="215">
        <v>1230</v>
      </c>
      <c r="G833" s="215">
        <v>1004</v>
      </c>
      <c r="I833" s="215" t="s">
        <v>2285</v>
      </c>
      <c r="J833" s="215" t="s">
        <v>2286</v>
      </c>
      <c r="K833" s="215" t="s">
        <v>220</v>
      </c>
      <c r="L833" s="215" t="s">
        <v>2297</v>
      </c>
      <c r="AD833" s="217"/>
    </row>
    <row r="834" spans="1:30" s="215" customFormat="1" x14ac:dyDescent="0.25">
      <c r="A834" s="215" t="s">
        <v>138</v>
      </c>
      <c r="B834" s="215">
        <v>6487</v>
      </c>
      <c r="C834" s="215" t="s">
        <v>208</v>
      </c>
      <c r="D834" s="215">
        <v>192037139</v>
      </c>
      <c r="E834" s="215">
        <v>1060</v>
      </c>
      <c r="F834" s="215">
        <v>1274</v>
      </c>
      <c r="G834" s="215">
        <v>1004</v>
      </c>
      <c r="I834" s="215" t="s">
        <v>2665</v>
      </c>
      <c r="J834" s="215" t="s">
        <v>2666</v>
      </c>
      <c r="K834" s="215" t="s">
        <v>221</v>
      </c>
      <c r="L834" s="215" t="s">
        <v>2676</v>
      </c>
      <c r="AD834" s="217"/>
    </row>
    <row r="835" spans="1:30" s="215" customFormat="1" x14ac:dyDescent="0.25">
      <c r="A835" s="215" t="s">
        <v>138</v>
      </c>
      <c r="B835" s="215">
        <v>6487</v>
      </c>
      <c r="C835" s="215" t="s">
        <v>208</v>
      </c>
      <c r="D835" s="215">
        <v>192038553</v>
      </c>
      <c r="E835" s="215">
        <v>1060</v>
      </c>
      <c r="G835" s="215">
        <v>1004</v>
      </c>
      <c r="I835" s="215" t="s">
        <v>2642</v>
      </c>
      <c r="J835" s="215" t="s">
        <v>2643</v>
      </c>
      <c r="K835" s="215" t="s">
        <v>221</v>
      </c>
      <c r="L835" s="215" t="s">
        <v>2655</v>
      </c>
      <c r="AD835" s="217"/>
    </row>
    <row r="836" spans="1:30" s="215" customFormat="1" x14ac:dyDescent="0.25">
      <c r="A836" s="215" t="s">
        <v>138</v>
      </c>
      <c r="B836" s="215">
        <v>6487</v>
      </c>
      <c r="C836" s="215" t="s">
        <v>208</v>
      </c>
      <c r="D836" s="215">
        <v>192038554</v>
      </c>
      <c r="E836" s="215">
        <v>1060</v>
      </c>
      <c r="G836" s="215">
        <v>1004</v>
      </c>
      <c r="I836" s="215" t="s">
        <v>2642</v>
      </c>
      <c r="J836" s="215" t="s">
        <v>2643</v>
      </c>
      <c r="K836" s="215" t="s">
        <v>221</v>
      </c>
      <c r="L836" s="215" t="s">
        <v>2655</v>
      </c>
      <c r="AD836" s="217"/>
    </row>
    <row r="837" spans="1:30" s="215" customFormat="1" x14ac:dyDescent="0.25">
      <c r="A837" s="215" t="s">
        <v>138</v>
      </c>
      <c r="B837" s="215">
        <v>6487</v>
      </c>
      <c r="C837" s="215" t="s">
        <v>208</v>
      </c>
      <c r="D837" s="215">
        <v>192038637</v>
      </c>
      <c r="E837" s="215">
        <v>1060</v>
      </c>
      <c r="F837" s="215">
        <v>1271</v>
      </c>
      <c r="G837" s="215">
        <v>1004</v>
      </c>
      <c r="I837" s="215" t="s">
        <v>2667</v>
      </c>
      <c r="J837" s="215" t="s">
        <v>2668</v>
      </c>
      <c r="K837" s="215" t="s">
        <v>220</v>
      </c>
      <c r="L837" s="215" t="s">
        <v>2678</v>
      </c>
      <c r="AD837" s="217"/>
    </row>
    <row r="838" spans="1:30" s="215" customFormat="1" x14ac:dyDescent="0.25">
      <c r="A838" s="215" t="s">
        <v>138</v>
      </c>
      <c r="B838" s="215">
        <v>6487</v>
      </c>
      <c r="C838" s="215" t="s">
        <v>208</v>
      </c>
      <c r="D838" s="215">
        <v>192038638</v>
      </c>
      <c r="E838" s="215">
        <v>1060</v>
      </c>
      <c r="F838" s="215">
        <v>1271</v>
      </c>
      <c r="G838" s="215">
        <v>1004</v>
      </c>
      <c r="I838" s="215" t="s">
        <v>2669</v>
      </c>
      <c r="J838" s="215" t="s">
        <v>2670</v>
      </c>
      <c r="K838" s="215" t="s">
        <v>220</v>
      </c>
      <c r="L838" s="215" t="s">
        <v>2679</v>
      </c>
      <c r="AD838" s="217"/>
    </row>
    <row r="839" spans="1:30" s="215" customFormat="1" x14ac:dyDescent="0.25">
      <c r="A839" s="215" t="s">
        <v>138</v>
      </c>
      <c r="B839" s="215">
        <v>6487</v>
      </c>
      <c r="C839" s="215" t="s">
        <v>208</v>
      </c>
      <c r="D839" s="215">
        <v>192038857</v>
      </c>
      <c r="E839" s="215">
        <v>1060</v>
      </c>
      <c r="F839" s="215">
        <v>1271</v>
      </c>
      <c r="G839" s="215">
        <v>1004</v>
      </c>
      <c r="I839" s="215" t="s">
        <v>2671</v>
      </c>
      <c r="J839" s="215" t="s">
        <v>2672</v>
      </c>
      <c r="K839" s="215" t="s">
        <v>220</v>
      </c>
      <c r="L839" s="215" t="s">
        <v>2680</v>
      </c>
      <c r="AD839" s="217"/>
    </row>
    <row r="840" spans="1:30" s="215" customFormat="1" x14ac:dyDescent="0.25">
      <c r="A840" s="215" t="s">
        <v>138</v>
      </c>
      <c r="B840" s="215">
        <v>6487</v>
      </c>
      <c r="C840" s="215" t="s">
        <v>208</v>
      </c>
      <c r="D840" s="215">
        <v>192038864</v>
      </c>
      <c r="E840" s="215">
        <v>1060</v>
      </c>
      <c r="F840" s="215">
        <v>1274</v>
      </c>
      <c r="G840" s="215">
        <v>1004</v>
      </c>
      <c r="I840" s="215" t="s">
        <v>2673</v>
      </c>
      <c r="J840" s="215" t="s">
        <v>2674</v>
      </c>
      <c r="K840" s="215" t="s">
        <v>221</v>
      </c>
      <c r="L840" s="215" t="s">
        <v>2676</v>
      </c>
      <c r="AD840" s="217"/>
    </row>
    <row r="841" spans="1:30" s="215" customFormat="1" x14ac:dyDescent="0.25">
      <c r="A841" s="215" t="s">
        <v>138</v>
      </c>
      <c r="B841" s="215">
        <v>6487</v>
      </c>
      <c r="C841" s="215" t="s">
        <v>208</v>
      </c>
      <c r="D841" s="215">
        <v>504168995</v>
      </c>
      <c r="E841" s="215">
        <v>1060</v>
      </c>
      <c r="F841" s="215">
        <v>1274</v>
      </c>
      <c r="G841" s="215">
        <v>1004</v>
      </c>
      <c r="I841" s="215" t="s">
        <v>1765</v>
      </c>
      <c r="J841" s="215" t="s">
        <v>1766</v>
      </c>
      <c r="K841" s="215" t="s">
        <v>220</v>
      </c>
      <c r="L841" s="215" t="s">
        <v>1798</v>
      </c>
      <c r="AD841" s="217"/>
    </row>
    <row r="842" spans="1:30" s="215" customFormat="1" x14ac:dyDescent="0.25">
      <c r="A842" s="215" t="s">
        <v>138</v>
      </c>
      <c r="B842" s="215">
        <v>6487</v>
      </c>
      <c r="C842" s="215" t="s">
        <v>208</v>
      </c>
      <c r="D842" s="215">
        <v>504169011</v>
      </c>
      <c r="E842" s="215">
        <v>1060</v>
      </c>
      <c r="F842" s="215">
        <v>1274</v>
      </c>
      <c r="G842" s="215">
        <v>1004</v>
      </c>
      <c r="I842" s="215" t="s">
        <v>1767</v>
      </c>
      <c r="J842" s="215" t="s">
        <v>1768</v>
      </c>
      <c r="K842" s="215" t="s">
        <v>220</v>
      </c>
      <c r="L842" s="215" t="s">
        <v>1799</v>
      </c>
      <c r="AD842" s="217"/>
    </row>
    <row r="843" spans="1:30" s="215" customFormat="1" x14ac:dyDescent="0.25">
      <c r="A843" s="215" t="s">
        <v>138</v>
      </c>
      <c r="B843" s="215">
        <v>6487</v>
      </c>
      <c r="C843" s="215" t="s">
        <v>208</v>
      </c>
      <c r="D843" s="215">
        <v>504180019</v>
      </c>
      <c r="E843" s="215">
        <v>1080</v>
      </c>
      <c r="G843" s="215">
        <v>1004</v>
      </c>
      <c r="I843" s="215" t="s">
        <v>2413</v>
      </c>
      <c r="J843" s="215" t="s">
        <v>2414</v>
      </c>
      <c r="K843" s="215" t="s">
        <v>1102</v>
      </c>
      <c r="L843" s="215" t="s">
        <v>2584</v>
      </c>
      <c r="AD843" s="217"/>
    </row>
    <row r="844" spans="1:30" s="215" customFormat="1" x14ac:dyDescent="0.25">
      <c r="A844" s="215" t="s">
        <v>138</v>
      </c>
      <c r="B844" s="215">
        <v>6487</v>
      </c>
      <c r="C844" s="215" t="s">
        <v>208</v>
      </c>
      <c r="D844" s="215">
        <v>504180517</v>
      </c>
      <c r="E844" s="215">
        <v>1060</v>
      </c>
      <c r="F844" s="215">
        <v>1271</v>
      </c>
      <c r="G844" s="215">
        <v>1004</v>
      </c>
      <c r="I844" s="215" t="s">
        <v>2108</v>
      </c>
      <c r="J844" s="215" t="s">
        <v>2109</v>
      </c>
      <c r="K844" s="215" t="s">
        <v>1102</v>
      </c>
      <c r="L844" s="215" t="s">
        <v>2585</v>
      </c>
      <c r="AD844" s="217"/>
    </row>
    <row r="845" spans="1:30" s="215" customFormat="1" x14ac:dyDescent="0.25">
      <c r="A845" s="215" t="s">
        <v>138</v>
      </c>
      <c r="B845" s="215">
        <v>6487</v>
      </c>
      <c r="C845" s="215" t="s">
        <v>208</v>
      </c>
      <c r="D845" s="215">
        <v>504180526</v>
      </c>
      <c r="E845" s="215">
        <v>1060</v>
      </c>
      <c r="F845" s="215">
        <v>1242</v>
      </c>
      <c r="G845" s="215">
        <v>1004</v>
      </c>
      <c r="I845" s="215" t="s">
        <v>2110</v>
      </c>
      <c r="J845" s="215" t="s">
        <v>2111</v>
      </c>
      <c r="K845" s="215" t="s">
        <v>1102</v>
      </c>
      <c r="L845" s="215" t="s">
        <v>2586</v>
      </c>
      <c r="AD845" s="217"/>
    </row>
    <row r="846" spans="1:30" s="215" customFormat="1" x14ac:dyDescent="0.25">
      <c r="A846" s="215" t="s">
        <v>138</v>
      </c>
      <c r="B846" s="215">
        <v>6487</v>
      </c>
      <c r="C846" s="215" t="s">
        <v>208</v>
      </c>
      <c r="D846" s="215">
        <v>504180789</v>
      </c>
      <c r="E846" s="215">
        <v>1060</v>
      </c>
      <c r="F846" s="215">
        <v>1274</v>
      </c>
      <c r="G846" s="215">
        <v>1004</v>
      </c>
      <c r="I846" s="215" t="s">
        <v>2358</v>
      </c>
      <c r="J846" s="215" t="s">
        <v>2359</v>
      </c>
      <c r="K846" s="215" t="s">
        <v>1102</v>
      </c>
      <c r="L846" s="215" t="s">
        <v>2587</v>
      </c>
      <c r="AD846" s="217"/>
    </row>
    <row r="847" spans="1:30" s="215" customFormat="1" x14ac:dyDescent="0.25">
      <c r="A847" s="215" t="s">
        <v>138</v>
      </c>
      <c r="B847" s="215">
        <v>6487</v>
      </c>
      <c r="C847" s="215" t="s">
        <v>208</v>
      </c>
      <c r="D847" s="215">
        <v>504180912</v>
      </c>
      <c r="E847" s="215">
        <v>1060</v>
      </c>
      <c r="F847" s="215">
        <v>1274</v>
      </c>
      <c r="G847" s="215">
        <v>1004</v>
      </c>
      <c r="I847" s="215" t="s">
        <v>2112</v>
      </c>
      <c r="J847" s="215" t="s">
        <v>2113</v>
      </c>
      <c r="K847" s="215" t="s">
        <v>220</v>
      </c>
      <c r="L847" s="215" t="s">
        <v>2118</v>
      </c>
      <c r="AD847" s="217"/>
    </row>
    <row r="848" spans="1:30" s="215" customFormat="1" x14ac:dyDescent="0.25">
      <c r="A848" s="215" t="s">
        <v>138</v>
      </c>
      <c r="B848" s="215">
        <v>6487</v>
      </c>
      <c r="C848" s="215" t="s">
        <v>208</v>
      </c>
      <c r="D848" s="215">
        <v>504181367</v>
      </c>
      <c r="E848" s="215">
        <v>1060</v>
      </c>
      <c r="F848" s="215">
        <v>1271</v>
      </c>
      <c r="G848" s="215">
        <v>1004</v>
      </c>
      <c r="I848" s="215" t="s">
        <v>2159</v>
      </c>
      <c r="J848" s="215" t="s">
        <v>2160</v>
      </c>
      <c r="K848" s="215" t="s">
        <v>220</v>
      </c>
      <c r="L848" s="215" t="s">
        <v>2174</v>
      </c>
      <c r="AD848" s="217"/>
    </row>
    <row r="849" spans="1:30" s="215" customFormat="1" x14ac:dyDescent="0.25">
      <c r="A849" s="215" t="s">
        <v>138</v>
      </c>
      <c r="B849" s="215">
        <v>6487</v>
      </c>
      <c r="C849" s="215" t="s">
        <v>208</v>
      </c>
      <c r="D849" s="215">
        <v>504181593</v>
      </c>
      <c r="E849" s="215">
        <v>1060</v>
      </c>
      <c r="F849" s="215">
        <v>1241</v>
      </c>
      <c r="G849" s="215">
        <v>1004</v>
      </c>
      <c r="I849" s="215" t="s">
        <v>2119</v>
      </c>
      <c r="J849" s="215" t="s">
        <v>2120</v>
      </c>
      <c r="K849" s="215" t="s">
        <v>220</v>
      </c>
      <c r="L849" s="215" t="s">
        <v>2127</v>
      </c>
      <c r="AD849" s="217"/>
    </row>
    <row r="850" spans="1:30" s="215" customFormat="1" x14ac:dyDescent="0.25">
      <c r="A850" s="215" t="s">
        <v>138</v>
      </c>
      <c r="B850" s="215">
        <v>6487</v>
      </c>
      <c r="C850" s="215" t="s">
        <v>208</v>
      </c>
      <c r="D850" s="215">
        <v>504181594</v>
      </c>
      <c r="E850" s="215">
        <v>1060</v>
      </c>
      <c r="F850" s="215">
        <v>1241</v>
      </c>
      <c r="G850" s="215">
        <v>1004</v>
      </c>
      <c r="I850" s="215" t="s">
        <v>2121</v>
      </c>
      <c r="J850" s="215" t="s">
        <v>2122</v>
      </c>
      <c r="K850" s="215" t="s">
        <v>220</v>
      </c>
      <c r="L850" s="215" t="s">
        <v>2128</v>
      </c>
      <c r="AD850" s="217"/>
    </row>
    <row r="851" spans="1:30" s="215" customFormat="1" x14ac:dyDescent="0.25">
      <c r="A851" s="215" t="s">
        <v>138</v>
      </c>
      <c r="B851" s="215">
        <v>6487</v>
      </c>
      <c r="C851" s="215" t="s">
        <v>208</v>
      </c>
      <c r="D851" s="215">
        <v>504181697</v>
      </c>
      <c r="E851" s="215">
        <v>1060</v>
      </c>
      <c r="F851" s="215">
        <v>1274</v>
      </c>
      <c r="G851" s="215">
        <v>1004</v>
      </c>
      <c r="I851" s="215" t="s">
        <v>2123</v>
      </c>
      <c r="J851" s="215" t="s">
        <v>2124</v>
      </c>
      <c r="K851" s="215" t="s">
        <v>220</v>
      </c>
      <c r="L851" s="215" t="s">
        <v>2129</v>
      </c>
      <c r="AD851" s="217"/>
    </row>
    <row r="852" spans="1:30" s="215" customFormat="1" x14ac:dyDescent="0.25">
      <c r="A852" s="215" t="s">
        <v>138</v>
      </c>
      <c r="B852" s="215">
        <v>6487</v>
      </c>
      <c r="C852" s="215" t="s">
        <v>208</v>
      </c>
      <c r="D852" s="215">
        <v>504181724</v>
      </c>
      <c r="E852" s="215">
        <v>1060</v>
      </c>
      <c r="F852" s="215">
        <v>1274</v>
      </c>
      <c r="G852" s="215">
        <v>1004</v>
      </c>
      <c r="I852" s="215" t="s">
        <v>2125</v>
      </c>
      <c r="J852" s="215" t="s">
        <v>2126</v>
      </c>
      <c r="K852" s="215" t="s">
        <v>220</v>
      </c>
      <c r="L852" s="215" t="s">
        <v>2130</v>
      </c>
      <c r="AD852" s="217"/>
    </row>
    <row r="853" spans="1:30" s="215" customFormat="1" x14ac:dyDescent="0.25">
      <c r="A853" s="215" t="s">
        <v>138</v>
      </c>
      <c r="B853" s="215">
        <v>6487</v>
      </c>
      <c r="C853" s="215" t="s">
        <v>208</v>
      </c>
      <c r="D853" s="215">
        <v>504182803</v>
      </c>
      <c r="E853" s="215">
        <v>1060</v>
      </c>
      <c r="F853" s="215">
        <v>1274</v>
      </c>
      <c r="G853" s="215">
        <v>1004</v>
      </c>
      <c r="I853" s="215" t="s">
        <v>2287</v>
      </c>
      <c r="J853" s="215" t="s">
        <v>2288</v>
      </c>
      <c r="K853" s="215" t="s">
        <v>220</v>
      </c>
      <c r="L853" s="215" t="s">
        <v>2298</v>
      </c>
      <c r="AD853" s="217"/>
    </row>
    <row r="854" spans="1:30" s="215" customFormat="1" x14ac:dyDescent="0.25">
      <c r="A854" s="215" t="s">
        <v>138</v>
      </c>
      <c r="B854" s="215">
        <v>6487</v>
      </c>
      <c r="C854" s="215" t="s">
        <v>208</v>
      </c>
      <c r="D854" s="215">
        <v>504182837</v>
      </c>
      <c r="E854" s="215">
        <v>1060</v>
      </c>
      <c r="F854" s="215">
        <v>1242</v>
      </c>
      <c r="G854" s="215">
        <v>1004</v>
      </c>
      <c r="I854" s="215" t="s">
        <v>2197</v>
      </c>
      <c r="J854" s="215" t="s">
        <v>2198</v>
      </c>
      <c r="K854" s="215" t="s">
        <v>220</v>
      </c>
      <c r="L854" s="215" t="s">
        <v>2216</v>
      </c>
      <c r="AD854" s="217"/>
    </row>
    <row r="855" spans="1:30" s="215" customFormat="1" x14ac:dyDescent="0.25">
      <c r="A855" s="215" t="s">
        <v>138</v>
      </c>
      <c r="B855" s="215">
        <v>6504</v>
      </c>
      <c r="C855" s="215" t="s">
        <v>209</v>
      </c>
      <c r="D855" s="215">
        <v>191964430</v>
      </c>
      <c r="E855" s="215">
        <v>1060</v>
      </c>
      <c r="F855" s="215">
        <v>1274</v>
      </c>
      <c r="G855" s="215">
        <v>1004</v>
      </c>
      <c r="I855" s="215" t="s">
        <v>1769</v>
      </c>
      <c r="J855" s="215" t="s">
        <v>1770</v>
      </c>
      <c r="K855" s="215" t="s">
        <v>221</v>
      </c>
      <c r="L855" s="215" t="s">
        <v>2446</v>
      </c>
      <c r="AD855" s="217"/>
    </row>
    <row r="856" spans="1:30" s="215" customFormat="1" x14ac:dyDescent="0.25">
      <c r="A856" s="215" t="s">
        <v>138</v>
      </c>
      <c r="B856" s="215">
        <v>6504</v>
      </c>
      <c r="C856" s="215" t="s">
        <v>209</v>
      </c>
      <c r="D856" s="215">
        <v>502352803</v>
      </c>
      <c r="E856" s="215">
        <v>1060</v>
      </c>
      <c r="F856" s="215">
        <v>1271</v>
      </c>
      <c r="G856" s="215">
        <v>1004</v>
      </c>
      <c r="I856" s="215" t="s">
        <v>2748</v>
      </c>
      <c r="J856" s="215" t="s">
        <v>2749</v>
      </c>
      <c r="K856" s="215" t="s">
        <v>1102</v>
      </c>
      <c r="L856" s="215" t="s">
        <v>2760</v>
      </c>
      <c r="AD856" s="217"/>
    </row>
    <row r="857" spans="1:30" s="215" customFormat="1" x14ac:dyDescent="0.25">
      <c r="A857" s="215" t="s">
        <v>138</v>
      </c>
      <c r="B857" s="215">
        <v>6504</v>
      </c>
      <c r="C857" s="215" t="s">
        <v>209</v>
      </c>
      <c r="D857" s="215">
        <v>502364054</v>
      </c>
      <c r="E857" s="215">
        <v>1060</v>
      </c>
      <c r="F857" s="215">
        <v>1271</v>
      </c>
      <c r="G857" s="215">
        <v>1004</v>
      </c>
      <c r="I857" s="215" t="s">
        <v>2750</v>
      </c>
      <c r="J857" s="215" t="s">
        <v>2751</v>
      </c>
      <c r="K857" s="215" t="s">
        <v>220</v>
      </c>
      <c r="L857" s="215" t="s">
        <v>2755</v>
      </c>
      <c r="AD857" s="217"/>
    </row>
    <row r="858" spans="1:30" s="215" customFormat="1" x14ac:dyDescent="0.25">
      <c r="A858" s="215" t="s">
        <v>138</v>
      </c>
      <c r="B858" s="215">
        <v>6504</v>
      </c>
      <c r="C858" s="215" t="s">
        <v>209</v>
      </c>
      <c r="D858" s="215">
        <v>502364070</v>
      </c>
      <c r="E858" s="215">
        <v>1060</v>
      </c>
      <c r="F858" s="215">
        <v>1274</v>
      </c>
      <c r="G858" s="215">
        <v>1004</v>
      </c>
      <c r="I858" s="215" t="s">
        <v>1998</v>
      </c>
      <c r="J858" s="215" t="s">
        <v>1999</v>
      </c>
      <c r="K858" s="215" t="s">
        <v>221</v>
      </c>
      <c r="L858" s="215" t="s">
        <v>2446</v>
      </c>
      <c r="AD858" s="217"/>
    </row>
    <row r="859" spans="1:30" s="215" customFormat="1" x14ac:dyDescent="0.25">
      <c r="A859" s="215" t="s">
        <v>138</v>
      </c>
      <c r="B859" s="215">
        <v>6511</v>
      </c>
      <c r="C859" s="215" t="s">
        <v>210</v>
      </c>
      <c r="D859" s="215">
        <v>504160426</v>
      </c>
      <c r="E859" s="215">
        <v>1060</v>
      </c>
      <c r="F859" s="215">
        <v>1274</v>
      </c>
      <c r="G859" s="215">
        <v>1004</v>
      </c>
      <c r="I859" s="215" t="s">
        <v>1771</v>
      </c>
      <c r="J859" s="215" t="s">
        <v>1772</v>
      </c>
      <c r="K859" s="215" t="s">
        <v>220</v>
      </c>
      <c r="L859" s="215" t="s">
        <v>1800</v>
      </c>
      <c r="AD859" s="217"/>
    </row>
    <row r="860" spans="1:30" s="215" customFormat="1" x14ac:dyDescent="0.25">
      <c r="A860" s="215" t="s">
        <v>138</v>
      </c>
      <c r="B860" s="215">
        <v>6511</v>
      </c>
      <c r="C860" s="215" t="s">
        <v>210</v>
      </c>
      <c r="D860" s="215">
        <v>504160450</v>
      </c>
      <c r="E860" s="215">
        <v>1060</v>
      </c>
      <c r="F860" s="215">
        <v>1274</v>
      </c>
      <c r="G860" s="215">
        <v>1004</v>
      </c>
      <c r="I860" s="215" t="s">
        <v>2627</v>
      </c>
      <c r="J860" s="215" t="s">
        <v>2628</v>
      </c>
      <c r="K860" s="215" t="s">
        <v>220</v>
      </c>
      <c r="L860" s="215" t="s">
        <v>2637</v>
      </c>
      <c r="AD860" s="217"/>
    </row>
    <row r="861" spans="1:30" s="215" customFormat="1" x14ac:dyDescent="0.25">
      <c r="A861" s="215" t="s">
        <v>138</v>
      </c>
      <c r="B861" s="215">
        <v>6511</v>
      </c>
      <c r="C861" s="215" t="s">
        <v>210</v>
      </c>
      <c r="D861" s="215">
        <v>504160494</v>
      </c>
      <c r="E861" s="215">
        <v>1060</v>
      </c>
      <c r="F861" s="215">
        <v>1271</v>
      </c>
      <c r="G861" s="215">
        <v>1004</v>
      </c>
      <c r="I861" s="215" t="s">
        <v>1525</v>
      </c>
      <c r="J861" s="215" t="s">
        <v>1526</v>
      </c>
      <c r="K861" s="215" t="s">
        <v>221</v>
      </c>
      <c r="L861" s="215" t="s">
        <v>2447</v>
      </c>
      <c r="AD861" s="217"/>
    </row>
    <row r="862" spans="1:30" s="215" customFormat="1" x14ac:dyDescent="0.25">
      <c r="A862" s="215" t="s">
        <v>138</v>
      </c>
      <c r="B862" s="215">
        <v>6511</v>
      </c>
      <c r="C862" s="215" t="s">
        <v>210</v>
      </c>
      <c r="D862" s="215">
        <v>504160495</v>
      </c>
      <c r="E862" s="215">
        <v>1060</v>
      </c>
      <c r="F862" s="215">
        <v>1271</v>
      </c>
      <c r="G862" s="215">
        <v>1004</v>
      </c>
      <c r="I862" s="215" t="s">
        <v>1527</v>
      </c>
      <c r="J862" s="215" t="s">
        <v>1528</v>
      </c>
      <c r="K862" s="215" t="s">
        <v>221</v>
      </c>
      <c r="L862" s="215" t="s">
        <v>2447</v>
      </c>
      <c r="AD862" s="217"/>
    </row>
    <row r="863" spans="1:30" s="215" customFormat="1" x14ac:dyDescent="0.25">
      <c r="A863" s="215" t="s">
        <v>138</v>
      </c>
      <c r="B863" s="215">
        <v>6511</v>
      </c>
      <c r="C863" s="215" t="s">
        <v>210</v>
      </c>
      <c r="D863" s="215">
        <v>504160566</v>
      </c>
      <c r="E863" s="215">
        <v>1060</v>
      </c>
      <c r="F863" s="215">
        <v>1274</v>
      </c>
      <c r="G863" s="215">
        <v>1004</v>
      </c>
      <c r="I863" s="215" t="s">
        <v>1773</v>
      </c>
      <c r="J863" s="215" t="s">
        <v>1774</v>
      </c>
      <c r="K863" s="215" t="s">
        <v>1102</v>
      </c>
      <c r="L863" s="215" t="s">
        <v>2588</v>
      </c>
      <c r="AD863" s="217"/>
    </row>
    <row r="864" spans="1:30" s="215" customFormat="1" x14ac:dyDescent="0.25">
      <c r="A864" s="215" t="s">
        <v>138</v>
      </c>
      <c r="B864" s="215">
        <v>6511</v>
      </c>
      <c r="C864" s="215" t="s">
        <v>210</v>
      </c>
      <c r="D864" s="215">
        <v>504160599</v>
      </c>
      <c r="E864" s="215">
        <v>1060</v>
      </c>
      <c r="F864" s="215">
        <v>1252</v>
      </c>
      <c r="G864" s="215">
        <v>1004</v>
      </c>
      <c r="I864" s="215" t="s">
        <v>1775</v>
      </c>
      <c r="J864" s="215" t="s">
        <v>1776</v>
      </c>
      <c r="K864" s="215" t="s">
        <v>1102</v>
      </c>
      <c r="L864" s="215" t="s">
        <v>2589</v>
      </c>
      <c r="AD864" s="217"/>
    </row>
    <row r="865" spans="1:30" s="215" customFormat="1" x14ac:dyDescent="0.25">
      <c r="A865" s="215" t="s">
        <v>138</v>
      </c>
      <c r="B865" s="215">
        <v>6512</v>
      </c>
      <c r="C865" s="215" t="s">
        <v>211</v>
      </c>
      <c r="D865" s="215">
        <v>1485932</v>
      </c>
      <c r="E865" s="215">
        <v>1020</v>
      </c>
      <c r="F865" s="215">
        <v>1122</v>
      </c>
      <c r="G865" s="215">
        <v>1004</v>
      </c>
      <c r="I865" s="215" t="s">
        <v>519</v>
      </c>
      <c r="J865" s="215" t="s">
        <v>1031</v>
      </c>
      <c r="K865" s="215" t="s">
        <v>1102</v>
      </c>
      <c r="L865" s="215" t="s">
        <v>1309</v>
      </c>
      <c r="AD865" s="217"/>
    </row>
    <row r="866" spans="1:30" s="215" customFormat="1" x14ac:dyDescent="0.25">
      <c r="A866" s="215" t="s">
        <v>138</v>
      </c>
      <c r="B866" s="215">
        <v>6512</v>
      </c>
      <c r="C866" s="215" t="s">
        <v>211</v>
      </c>
      <c r="D866" s="215">
        <v>1486366</v>
      </c>
      <c r="E866" s="215">
        <v>1020</v>
      </c>
      <c r="F866" s="215">
        <v>1121</v>
      </c>
      <c r="G866" s="215">
        <v>1004</v>
      </c>
      <c r="I866" s="215" t="s">
        <v>520</v>
      </c>
      <c r="J866" s="215" t="s">
        <v>1032</v>
      </c>
      <c r="K866" s="215" t="s">
        <v>1102</v>
      </c>
      <c r="L866" s="215" t="s">
        <v>1310</v>
      </c>
      <c r="AD866" s="217"/>
    </row>
    <row r="867" spans="1:30" s="215" customFormat="1" x14ac:dyDescent="0.25">
      <c r="A867" s="215" t="s">
        <v>138</v>
      </c>
      <c r="B867" s="215">
        <v>6512</v>
      </c>
      <c r="C867" s="215" t="s">
        <v>211</v>
      </c>
      <c r="D867" s="215">
        <v>1486446</v>
      </c>
      <c r="E867" s="215">
        <v>1060</v>
      </c>
      <c r="F867" s="215">
        <v>1251</v>
      </c>
      <c r="G867" s="215">
        <v>1004</v>
      </c>
      <c r="I867" s="215" t="s">
        <v>521</v>
      </c>
      <c r="J867" s="215" t="s">
        <v>1033</v>
      </c>
      <c r="K867" s="215" t="s">
        <v>1102</v>
      </c>
      <c r="L867" s="215" t="s">
        <v>1311</v>
      </c>
      <c r="AD867" s="217"/>
    </row>
    <row r="868" spans="1:30" s="215" customFormat="1" x14ac:dyDescent="0.25">
      <c r="A868" s="215" t="s">
        <v>138</v>
      </c>
      <c r="B868" s="215">
        <v>6512</v>
      </c>
      <c r="C868" s="215" t="s">
        <v>211</v>
      </c>
      <c r="D868" s="215">
        <v>1486712</v>
      </c>
      <c r="E868" s="215">
        <v>1040</v>
      </c>
      <c r="G868" s="215">
        <v>1004</v>
      </c>
      <c r="I868" s="215" t="s">
        <v>2996</v>
      </c>
      <c r="J868" s="215" t="s">
        <v>2997</v>
      </c>
      <c r="K868" s="215" t="s">
        <v>220</v>
      </c>
      <c r="L868" s="215" t="s">
        <v>3551</v>
      </c>
      <c r="AD868" s="217"/>
    </row>
    <row r="869" spans="1:30" s="215" customFormat="1" x14ac:dyDescent="0.25">
      <c r="A869" s="215" t="s">
        <v>138</v>
      </c>
      <c r="B869" s="215">
        <v>6512</v>
      </c>
      <c r="C869" s="215" t="s">
        <v>211</v>
      </c>
      <c r="D869" s="215">
        <v>1486714</v>
      </c>
      <c r="E869" s="215">
        <v>1030</v>
      </c>
      <c r="F869" s="215">
        <v>1110</v>
      </c>
      <c r="G869" s="215">
        <v>1004</v>
      </c>
      <c r="I869" s="215" t="s">
        <v>2998</v>
      </c>
      <c r="J869" s="215" t="s">
        <v>2999</v>
      </c>
      <c r="K869" s="215" t="s">
        <v>220</v>
      </c>
      <c r="L869" s="215" t="s">
        <v>3552</v>
      </c>
      <c r="AD869" s="217"/>
    </row>
    <row r="870" spans="1:30" s="215" customFormat="1" x14ac:dyDescent="0.25">
      <c r="A870" s="215" t="s">
        <v>138</v>
      </c>
      <c r="B870" s="215">
        <v>6512</v>
      </c>
      <c r="C870" s="215" t="s">
        <v>211</v>
      </c>
      <c r="D870" s="215">
        <v>1486724</v>
      </c>
      <c r="E870" s="215">
        <v>1020</v>
      </c>
      <c r="F870" s="215">
        <v>1110</v>
      </c>
      <c r="G870" s="215">
        <v>1004</v>
      </c>
      <c r="I870" s="215" t="s">
        <v>3000</v>
      </c>
      <c r="J870" s="215" t="s">
        <v>3001</v>
      </c>
      <c r="K870" s="215" t="s">
        <v>220</v>
      </c>
      <c r="L870" s="215" t="s">
        <v>3553</v>
      </c>
      <c r="AD870" s="217"/>
    </row>
    <row r="871" spans="1:30" s="215" customFormat="1" x14ac:dyDescent="0.25">
      <c r="A871" s="215" t="s">
        <v>138</v>
      </c>
      <c r="B871" s="215">
        <v>6512</v>
      </c>
      <c r="C871" s="215" t="s">
        <v>211</v>
      </c>
      <c r="D871" s="215">
        <v>1486725</v>
      </c>
      <c r="E871" s="215">
        <v>1040</v>
      </c>
      <c r="G871" s="215">
        <v>1004</v>
      </c>
      <c r="I871" s="215" t="s">
        <v>3002</v>
      </c>
      <c r="J871" s="215" t="s">
        <v>3003</v>
      </c>
      <c r="K871" s="215" t="s">
        <v>220</v>
      </c>
      <c r="L871" s="215" t="s">
        <v>3554</v>
      </c>
      <c r="AD871" s="217"/>
    </row>
    <row r="872" spans="1:30" s="215" customFormat="1" x14ac:dyDescent="0.25">
      <c r="A872" s="215" t="s">
        <v>138</v>
      </c>
      <c r="B872" s="215">
        <v>6512</v>
      </c>
      <c r="C872" s="215" t="s">
        <v>211</v>
      </c>
      <c r="D872" s="215">
        <v>1486726</v>
      </c>
      <c r="E872" s="215">
        <v>1060</v>
      </c>
      <c r="F872" s="215">
        <v>1274</v>
      </c>
      <c r="G872" s="215">
        <v>1004</v>
      </c>
      <c r="I872" s="215" t="s">
        <v>3004</v>
      </c>
      <c r="J872" s="215" t="s">
        <v>3005</v>
      </c>
      <c r="K872" s="215" t="s">
        <v>220</v>
      </c>
      <c r="L872" s="215" t="s">
        <v>3555</v>
      </c>
      <c r="AD872" s="217"/>
    </row>
    <row r="873" spans="1:30" s="215" customFormat="1" x14ac:dyDescent="0.25">
      <c r="A873" s="215" t="s">
        <v>138</v>
      </c>
      <c r="B873" s="215">
        <v>6512</v>
      </c>
      <c r="C873" s="215" t="s">
        <v>211</v>
      </c>
      <c r="D873" s="215">
        <v>1486727</v>
      </c>
      <c r="E873" s="215">
        <v>1040</v>
      </c>
      <c r="G873" s="215">
        <v>1004</v>
      </c>
      <c r="I873" s="215" t="s">
        <v>3006</v>
      </c>
      <c r="J873" s="215" t="s">
        <v>3007</v>
      </c>
      <c r="K873" s="215" t="s">
        <v>220</v>
      </c>
      <c r="L873" s="215" t="s">
        <v>3556</v>
      </c>
      <c r="AD873" s="217"/>
    </row>
    <row r="874" spans="1:30" s="215" customFormat="1" x14ac:dyDescent="0.25">
      <c r="A874" s="215" t="s">
        <v>138</v>
      </c>
      <c r="B874" s="215">
        <v>6512</v>
      </c>
      <c r="C874" s="215" t="s">
        <v>211</v>
      </c>
      <c r="D874" s="215">
        <v>1486730</v>
      </c>
      <c r="E874" s="215">
        <v>1020</v>
      </c>
      <c r="F874" s="215">
        <v>1110</v>
      </c>
      <c r="G874" s="215">
        <v>1004</v>
      </c>
      <c r="I874" s="215" t="s">
        <v>3008</v>
      </c>
      <c r="J874" s="215" t="s">
        <v>3009</v>
      </c>
      <c r="K874" s="215" t="s">
        <v>220</v>
      </c>
      <c r="L874" s="215" t="s">
        <v>3557</v>
      </c>
      <c r="AD874" s="217"/>
    </row>
    <row r="875" spans="1:30" s="215" customFormat="1" x14ac:dyDescent="0.25">
      <c r="A875" s="215" t="s">
        <v>138</v>
      </c>
      <c r="B875" s="215">
        <v>6512</v>
      </c>
      <c r="C875" s="215" t="s">
        <v>211</v>
      </c>
      <c r="D875" s="215">
        <v>1486734</v>
      </c>
      <c r="E875" s="215">
        <v>1040</v>
      </c>
      <c r="F875" s="215">
        <v>1271</v>
      </c>
      <c r="G875" s="215">
        <v>1004</v>
      </c>
      <c r="I875" s="215" t="s">
        <v>3010</v>
      </c>
      <c r="J875" s="215" t="s">
        <v>3011</v>
      </c>
      <c r="K875" s="215" t="s">
        <v>220</v>
      </c>
      <c r="L875" s="215" t="s">
        <v>3558</v>
      </c>
      <c r="AD875" s="217"/>
    </row>
    <row r="876" spans="1:30" s="215" customFormat="1" x14ac:dyDescent="0.25">
      <c r="A876" s="215" t="s">
        <v>138</v>
      </c>
      <c r="B876" s="215">
        <v>6512</v>
      </c>
      <c r="C876" s="215" t="s">
        <v>211</v>
      </c>
      <c r="D876" s="215">
        <v>1486738</v>
      </c>
      <c r="E876" s="215">
        <v>1030</v>
      </c>
      <c r="F876" s="215">
        <v>1110</v>
      </c>
      <c r="G876" s="215">
        <v>1004</v>
      </c>
      <c r="I876" s="215" t="s">
        <v>3012</v>
      </c>
      <c r="J876" s="215" t="s">
        <v>3013</v>
      </c>
      <c r="K876" s="215" t="s">
        <v>220</v>
      </c>
      <c r="L876" s="215" t="s">
        <v>3559</v>
      </c>
      <c r="AD876" s="217"/>
    </row>
    <row r="877" spans="1:30" s="215" customFormat="1" x14ac:dyDescent="0.25">
      <c r="A877" s="215" t="s">
        <v>138</v>
      </c>
      <c r="B877" s="215">
        <v>6512</v>
      </c>
      <c r="C877" s="215" t="s">
        <v>211</v>
      </c>
      <c r="D877" s="215">
        <v>1486739</v>
      </c>
      <c r="E877" s="215">
        <v>1040</v>
      </c>
      <c r="G877" s="215">
        <v>1004</v>
      </c>
      <c r="I877" s="215" t="s">
        <v>3014</v>
      </c>
      <c r="J877" s="215" t="s">
        <v>3015</v>
      </c>
      <c r="K877" s="215" t="s">
        <v>220</v>
      </c>
      <c r="L877" s="215" t="s">
        <v>3560</v>
      </c>
      <c r="AD877" s="217"/>
    </row>
    <row r="878" spans="1:30" s="215" customFormat="1" x14ac:dyDescent="0.25">
      <c r="A878" s="215" t="s">
        <v>138</v>
      </c>
      <c r="B878" s="215">
        <v>6512</v>
      </c>
      <c r="C878" s="215" t="s">
        <v>211</v>
      </c>
      <c r="D878" s="215">
        <v>1486740</v>
      </c>
      <c r="E878" s="215">
        <v>1030</v>
      </c>
      <c r="F878" s="215">
        <v>1121</v>
      </c>
      <c r="G878" s="215">
        <v>1004</v>
      </c>
      <c r="I878" s="215" t="s">
        <v>3016</v>
      </c>
      <c r="J878" s="215" t="s">
        <v>3017</v>
      </c>
      <c r="K878" s="215" t="s">
        <v>220</v>
      </c>
      <c r="L878" s="215" t="s">
        <v>3561</v>
      </c>
      <c r="AD878" s="217"/>
    </row>
    <row r="879" spans="1:30" s="215" customFormat="1" x14ac:dyDescent="0.25">
      <c r="A879" s="215" t="s">
        <v>138</v>
      </c>
      <c r="B879" s="215">
        <v>6512</v>
      </c>
      <c r="C879" s="215" t="s">
        <v>211</v>
      </c>
      <c r="D879" s="215">
        <v>1486839</v>
      </c>
      <c r="E879" s="215">
        <v>1020</v>
      </c>
      <c r="F879" s="215">
        <v>1122</v>
      </c>
      <c r="G879" s="215">
        <v>1004</v>
      </c>
      <c r="I879" s="215" t="s">
        <v>522</v>
      </c>
      <c r="J879" s="215" t="s">
        <v>1034</v>
      </c>
      <c r="K879" s="215" t="s">
        <v>1102</v>
      </c>
      <c r="L879" s="215" t="s">
        <v>1312</v>
      </c>
      <c r="AD879" s="217"/>
    </row>
    <row r="880" spans="1:30" s="215" customFormat="1" x14ac:dyDescent="0.25">
      <c r="A880" s="215" t="s">
        <v>138</v>
      </c>
      <c r="B880" s="215">
        <v>6512</v>
      </c>
      <c r="C880" s="215" t="s">
        <v>211</v>
      </c>
      <c r="D880" s="215">
        <v>1486865</v>
      </c>
      <c r="E880" s="215">
        <v>1060</v>
      </c>
      <c r="G880" s="215">
        <v>1004</v>
      </c>
      <c r="I880" s="215" t="s">
        <v>523</v>
      </c>
      <c r="J880" s="215" t="s">
        <v>1035</v>
      </c>
      <c r="K880" s="215" t="s">
        <v>1102</v>
      </c>
      <c r="L880" s="215" t="s">
        <v>1313</v>
      </c>
      <c r="AD880" s="217"/>
    </row>
    <row r="881" spans="1:30" s="215" customFormat="1" x14ac:dyDescent="0.25">
      <c r="A881" s="215" t="s">
        <v>138</v>
      </c>
      <c r="B881" s="215">
        <v>6512</v>
      </c>
      <c r="C881" s="215" t="s">
        <v>211</v>
      </c>
      <c r="D881" s="215">
        <v>1486902</v>
      </c>
      <c r="E881" s="215">
        <v>1020</v>
      </c>
      <c r="F881" s="215">
        <v>1110</v>
      </c>
      <c r="G881" s="215">
        <v>1004</v>
      </c>
      <c r="I881" s="215" t="s">
        <v>3018</v>
      </c>
      <c r="J881" s="215" t="s">
        <v>3019</v>
      </c>
      <c r="K881" s="215" t="s">
        <v>220</v>
      </c>
      <c r="L881" s="215" t="s">
        <v>3562</v>
      </c>
      <c r="AD881" s="217"/>
    </row>
    <row r="882" spans="1:30" s="215" customFormat="1" x14ac:dyDescent="0.25">
      <c r="A882" s="215" t="s">
        <v>138</v>
      </c>
      <c r="B882" s="215">
        <v>6512</v>
      </c>
      <c r="C882" s="215" t="s">
        <v>211</v>
      </c>
      <c r="D882" s="215">
        <v>1486905</v>
      </c>
      <c r="E882" s="215">
        <v>1020</v>
      </c>
      <c r="F882" s="215">
        <v>1110</v>
      </c>
      <c r="G882" s="215">
        <v>1004</v>
      </c>
      <c r="I882" s="215" t="s">
        <v>3020</v>
      </c>
      <c r="J882" s="215" t="s">
        <v>3021</v>
      </c>
      <c r="K882" s="215" t="s">
        <v>220</v>
      </c>
      <c r="L882" s="215" t="s">
        <v>3563</v>
      </c>
      <c r="AD882" s="217"/>
    </row>
    <row r="883" spans="1:30" s="215" customFormat="1" x14ac:dyDescent="0.25">
      <c r="A883" s="215" t="s">
        <v>138</v>
      </c>
      <c r="B883" s="215">
        <v>6512</v>
      </c>
      <c r="C883" s="215" t="s">
        <v>211</v>
      </c>
      <c r="D883" s="215">
        <v>1486906</v>
      </c>
      <c r="E883" s="215">
        <v>1020</v>
      </c>
      <c r="F883" s="215">
        <v>1121</v>
      </c>
      <c r="G883" s="215">
        <v>1004</v>
      </c>
      <c r="I883" s="215" t="s">
        <v>3022</v>
      </c>
      <c r="J883" s="215" t="s">
        <v>3023</v>
      </c>
      <c r="K883" s="215" t="s">
        <v>220</v>
      </c>
      <c r="L883" s="215" t="s">
        <v>3564</v>
      </c>
      <c r="AD883" s="217"/>
    </row>
    <row r="884" spans="1:30" s="215" customFormat="1" x14ac:dyDescent="0.25">
      <c r="A884" s="215" t="s">
        <v>138</v>
      </c>
      <c r="B884" s="215">
        <v>6512</v>
      </c>
      <c r="C884" s="215" t="s">
        <v>211</v>
      </c>
      <c r="D884" s="215">
        <v>1486912</v>
      </c>
      <c r="E884" s="215">
        <v>1030</v>
      </c>
      <c r="F884" s="215">
        <v>1121</v>
      </c>
      <c r="G884" s="215">
        <v>1004</v>
      </c>
      <c r="I884" s="215" t="s">
        <v>3024</v>
      </c>
      <c r="J884" s="215" t="s">
        <v>3025</v>
      </c>
      <c r="K884" s="215" t="s">
        <v>220</v>
      </c>
      <c r="L884" s="215" t="s">
        <v>3565</v>
      </c>
      <c r="AD884" s="217"/>
    </row>
    <row r="885" spans="1:30" s="215" customFormat="1" x14ac:dyDescent="0.25">
      <c r="A885" s="215" t="s">
        <v>138</v>
      </c>
      <c r="B885" s="215">
        <v>6512</v>
      </c>
      <c r="C885" s="215" t="s">
        <v>211</v>
      </c>
      <c r="D885" s="215">
        <v>1487641</v>
      </c>
      <c r="E885" s="215">
        <v>1020</v>
      </c>
      <c r="F885" s="215">
        <v>1110</v>
      </c>
      <c r="G885" s="215">
        <v>1004</v>
      </c>
      <c r="I885" s="215" t="s">
        <v>524</v>
      </c>
      <c r="J885" s="215" t="s">
        <v>1036</v>
      </c>
      <c r="K885" s="215" t="s">
        <v>1102</v>
      </c>
      <c r="L885" s="215" t="s">
        <v>1314</v>
      </c>
      <c r="AD885" s="217"/>
    </row>
    <row r="886" spans="1:30" s="215" customFormat="1" x14ac:dyDescent="0.25">
      <c r="A886" s="215" t="s">
        <v>138</v>
      </c>
      <c r="B886" s="215">
        <v>6512</v>
      </c>
      <c r="C886" s="215" t="s">
        <v>211</v>
      </c>
      <c r="D886" s="215">
        <v>1487820</v>
      </c>
      <c r="E886" s="215">
        <v>1020</v>
      </c>
      <c r="F886" s="215">
        <v>1121</v>
      </c>
      <c r="G886" s="215">
        <v>1004</v>
      </c>
      <c r="I886" s="215" t="s">
        <v>525</v>
      </c>
      <c r="J886" s="215" t="s">
        <v>1037</v>
      </c>
      <c r="K886" s="215" t="s">
        <v>1102</v>
      </c>
      <c r="L886" s="215" t="s">
        <v>1315</v>
      </c>
      <c r="AD886" s="217"/>
    </row>
    <row r="887" spans="1:30" s="215" customFormat="1" x14ac:dyDescent="0.25">
      <c r="A887" s="215" t="s">
        <v>138</v>
      </c>
      <c r="B887" s="215">
        <v>6512</v>
      </c>
      <c r="C887" s="215" t="s">
        <v>211</v>
      </c>
      <c r="D887" s="215">
        <v>1487918</v>
      </c>
      <c r="E887" s="215">
        <v>1020</v>
      </c>
      <c r="F887" s="215">
        <v>1110</v>
      </c>
      <c r="G887" s="215">
        <v>1004</v>
      </c>
      <c r="I887" s="215" t="s">
        <v>3026</v>
      </c>
      <c r="J887" s="215" t="s">
        <v>3027</v>
      </c>
      <c r="K887" s="215" t="s">
        <v>220</v>
      </c>
      <c r="L887" s="215" t="s">
        <v>3566</v>
      </c>
      <c r="AD887" s="217"/>
    </row>
    <row r="888" spans="1:30" s="215" customFormat="1" x14ac:dyDescent="0.25">
      <c r="A888" s="215" t="s">
        <v>138</v>
      </c>
      <c r="B888" s="215">
        <v>6512</v>
      </c>
      <c r="C888" s="215" t="s">
        <v>211</v>
      </c>
      <c r="D888" s="215">
        <v>1487919</v>
      </c>
      <c r="E888" s="215">
        <v>1040</v>
      </c>
      <c r="F888" s="215">
        <v>1271</v>
      </c>
      <c r="G888" s="215">
        <v>1004</v>
      </c>
      <c r="I888" s="215" t="s">
        <v>3028</v>
      </c>
      <c r="J888" s="215" t="s">
        <v>3029</v>
      </c>
      <c r="K888" s="215" t="s">
        <v>220</v>
      </c>
      <c r="L888" s="215" t="s">
        <v>3567</v>
      </c>
      <c r="AD888" s="217"/>
    </row>
    <row r="889" spans="1:30" s="215" customFormat="1" x14ac:dyDescent="0.25">
      <c r="A889" s="215" t="s">
        <v>138</v>
      </c>
      <c r="B889" s="215">
        <v>6512</v>
      </c>
      <c r="C889" s="215" t="s">
        <v>211</v>
      </c>
      <c r="D889" s="215">
        <v>1487920</v>
      </c>
      <c r="E889" s="215">
        <v>1020</v>
      </c>
      <c r="F889" s="215">
        <v>1110</v>
      </c>
      <c r="G889" s="215">
        <v>1004</v>
      </c>
      <c r="I889" s="215" t="s">
        <v>3030</v>
      </c>
      <c r="J889" s="215" t="s">
        <v>3031</v>
      </c>
      <c r="K889" s="215" t="s">
        <v>220</v>
      </c>
      <c r="L889" s="215" t="s">
        <v>3568</v>
      </c>
      <c r="AD889" s="217"/>
    </row>
    <row r="890" spans="1:30" s="215" customFormat="1" x14ac:dyDescent="0.25">
      <c r="A890" s="215" t="s">
        <v>138</v>
      </c>
      <c r="B890" s="215">
        <v>6512</v>
      </c>
      <c r="C890" s="215" t="s">
        <v>211</v>
      </c>
      <c r="D890" s="215">
        <v>1487921</v>
      </c>
      <c r="E890" s="215">
        <v>1020</v>
      </c>
      <c r="F890" s="215">
        <v>1110</v>
      </c>
      <c r="G890" s="215">
        <v>1004</v>
      </c>
      <c r="I890" s="215" t="s">
        <v>3032</v>
      </c>
      <c r="J890" s="215" t="s">
        <v>3033</v>
      </c>
      <c r="K890" s="215" t="s">
        <v>220</v>
      </c>
      <c r="L890" s="215" t="s">
        <v>3569</v>
      </c>
      <c r="AD890" s="217"/>
    </row>
    <row r="891" spans="1:30" s="215" customFormat="1" x14ac:dyDescent="0.25">
      <c r="A891" s="215" t="s">
        <v>138</v>
      </c>
      <c r="B891" s="215">
        <v>6512</v>
      </c>
      <c r="C891" s="215" t="s">
        <v>211</v>
      </c>
      <c r="D891" s="215">
        <v>1487922</v>
      </c>
      <c r="E891" s="215">
        <v>1030</v>
      </c>
      <c r="F891" s="215">
        <v>1110</v>
      </c>
      <c r="G891" s="215">
        <v>1004</v>
      </c>
      <c r="I891" s="215" t="s">
        <v>3034</v>
      </c>
      <c r="J891" s="215" t="s">
        <v>3035</v>
      </c>
      <c r="K891" s="215" t="s">
        <v>220</v>
      </c>
      <c r="L891" s="215" t="s">
        <v>3570</v>
      </c>
      <c r="AD891" s="217"/>
    </row>
    <row r="892" spans="1:30" s="215" customFormat="1" x14ac:dyDescent="0.25">
      <c r="A892" s="215" t="s">
        <v>138</v>
      </c>
      <c r="B892" s="215">
        <v>6512</v>
      </c>
      <c r="C892" s="215" t="s">
        <v>211</v>
      </c>
      <c r="D892" s="215">
        <v>1487923</v>
      </c>
      <c r="E892" s="215">
        <v>1060</v>
      </c>
      <c r="F892" s="215">
        <v>1271</v>
      </c>
      <c r="G892" s="215">
        <v>1004</v>
      </c>
      <c r="I892" s="215" t="s">
        <v>3036</v>
      </c>
      <c r="J892" s="215" t="s">
        <v>3037</v>
      </c>
      <c r="K892" s="215" t="s">
        <v>220</v>
      </c>
      <c r="L892" s="215" t="s">
        <v>3571</v>
      </c>
      <c r="AD892" s="217"/>
    </row>
    <row r="893" spans="1:30" s="215" customFormat="1" x14ac:dyDescent="0.25">
      <c r="A893" s="215" t="s">
        <v>138</v>
      </c>
      <c r="B893" s="215">
        <v>6512</v>
      </c>
      <c r="C893" s="215" t="s">
        <v>211</v>
      </c>
      <c r="D893" s="215">
        <v>1487956</v>
      </c>
      <c r="E893" s="215">
        <v>1030</v>
      </c>
      <c r="F893" s="215">
        <v>1110</v>
      </c>
      <c r="G893" s="215">
        <v>1004</v>
      </c>
      <c r="I893" s="215" t="s">
        <v>3038</v>
      </c>
      <c r="J893" s="215" t="s">
        <v>3039</v>
      </c>
      <c r="K893" s="215" t="s">
        <v>220</v>
      </c>
      <c r="L893" s="215" t="s">
        <v>3572</v>
      </c>
      <c r="AD893" s="217"/>
    </row>
    <row r="894" spans="1:30" s="215" customFormat="1" x14ac:dyDescent="0.25">
      <c r="A894" s="215" t="s">
        <v>138</v>
      </c>
      <c r="B894" s="215">
        <v>6512</v>
      </c>
      <c r="C894" s="215" t="s">
        <v>211</v>
      </c>
      <c r="D894" s="215">
        <v>1487957</v>
      </c>
      <c r="E894" s="215">
        <v>1020</v>
      </c>
      <c r="F894" s="215">
        <v>1110</v>
      </c>
      <c r="G894" s="215">
        <v>1004</v>
      </c>
      <c r="I894" s="215" t="s">
        <v>3040</v>
      </c>
      <c r="J894" s="215" t="s">
        <v>3041</v>
      </c>
      <c r="K894" s="215" t="s">
        <v>220</v>
      </c>
      <c r="L894" s="215" t="s">
        <v>3573</v>
      </c>
      <c r="AD894" s="217"/>
    </row>
    <row r="895" spans="1:30" s="215" customFormat="1" x14ac:dyDescent="0.25">
      <c r="A895" s="215" t="s">
        <v>138</v>
      </c>
      <c r="B895" s="215">
        <v>6512</v>
      </c>
      <c r="C895" s="215" t="s">
        <v>211</v>
      </c>
      <c r="D895" s="215">
        <v>1487958</v>
      </c>
      <c r="E895" s="215">
        <v>1020</v>
      </c>
      <c r="F895" s="215">
        <v>1110</v>
      </c>
      <c r="G895" s="215">
        <v>1004</v>
      </c>
      <c r="I895" s="215" t="s">
        <v>3042</v>
      </c>
      <c r="J895" s="215" t="s">
        <v>3043</v>
      </c>
      <c r="K895" s="215" t="s">
        <v>220</v>
      </c>
      <c r="L895" s="215" t="s">
        <v>3574</v>
      </c>
      <c r="AD895" s="217"/>
    </row>
    <row r="896" spans="1:30" s="215" customFormat="1" x14ac:dyDescent="0.25">
      <c r="A896" s="215" t="s">
        <v>138</v>
      </c>
      <c r="B896" s="215">
        <v>6512</v>
      </c>
      <c r="C896" s="215" t="s">
        <v>211</v>
      </c>
      <c r="D896" s="215">
        <v>1487959</v>
      </c>
      <c r="E896" s="215">
        <v>1020</v>
      </c>
      <c r="F896" s="215">
        <v>1110</v>
      </c>
      <c r="G896" s="215">
        <v>1004</v>
      </c>
      <c r="I896" s="215" t="s">
        <v>3044</v>
      </c>
      <c r="J896" s="215" t="s">
        <v>3045</v>
      </c>
      <c r="K896" s="215" t="s">
        <v>220</v>
      </c>
      <c r="L896" s="215" t="s">
        <v>3575</v>
      </c>
      <c r="AD896" s="217"/>
    </row>
    <row r="897" spans="1:30" s="215" customFormat="1" x14ac:dyDescent="0.25">
      <c r="A897" s="215" t="s">
        <v>138</v>
      </c>
      <c r="B897" s="215">
        <v>6512</v>
      </c>
      <c r="C897" s="215" t="s">
        <v>211</v>
      </c>
      <c r="D897" s="215">
        <v>1487960</v>
      </c>
      <c r="E897" s="215">
        <v>1040</v>
      </c>
      <c r="G897" s="215">
        <v>1004</v>
      </c>
      <c r="I897" s="215" t="s">
        <v>3046</v>
      </c>
      <c r="J897" s="215" t="s">
        <v>3047</v>
      </c>
      <c r="K897" s="215" t="s">
        <v>220</v>
      </c>
      <c r="L897" s="215" t="s">
        <v>3576</v>
      </c>
      <c r="AD897" s="217"/>
    </row>
    <row r="898" spans="1:30" s="215" customFormat="1" x14ac:dyDescent="0.25">
      <c r="A898" s="215" t="s">
        <v>138</v>
      </c>
      <c r="B898" s="215">
        <v>6512</v>
      </c>
      <c r="C898" s="215" t="s">
        <v>211</v>
      </c>
      <c r="D898" s="215">
        <v>1487961</v>
      </c>
      <c r="E898" s="215">
        <v>1020</v>
      </c>
      <c r="F898" s="215">
        <v>1110</v>
      </c>
      <c r="G898" s="215">
        <v>1004</v>
      </c>
      <c r="I898" s="215" t="s">
        <v>3048</v>
      </c>
      <c r="J898" s="215" t="s">
        <v>3049</v>
      </c>
      <c r="K898" s="215" t="s">
        <v>220</v>
      </c>
      <c r="L898" s="215" t="s">
        <v>3577</v>
      </c>
      <c r="AD898" s="217"/>
    </row>
    <row r="899" spans="1:30" s="215" customFormat="1" x14ac:dyDescent="0.25">
      <c r="A899" s="215" t="s">
        <v>138</v>
      </c>
      <c r="B899" s="215">
        <v>6512</v>
      </c>
      <c r="C899" s="215" t="s">
        <v>211</v>
      </c>
      <c r="D899" s="215">
        <v>1487962</v>
      </c>
      <c r="E899" s="215">
        <v>1030</v>
      </c>
      <c r="F899" s="215">
        <v>1110</v>
      </c>
      <c r="G899" s="215">
        <v>1004</v>
      </c>
      <c r="I899" s="215" t="s">
        <v>3050</v>
      </c>
      <c r="J899" s="215" t="s">
        <v>3051</v>
      </c>
      <c r="K899" s="215" t="s">
        <v>220</v>
      </c>
      <c r="L899" s="215" t="s">
        <v>3578</v>
      </c>
      <c r="AD899" s="217"/>
    </row>
    <row r="900" spans="1:30" s="215" customFormat="1" x14ac:dyDescent="0.25">
      <c r="A900" s="215" t="s">
        <v>138</v>
      </c>
      <c r="B900" s="215">
        <v>6512</v>
      </c>
      <c r="C900" s="215" t="s">
        <v>211</v>
      </c>
      <c r="D900" s="215">
        <v>1487995</v>
      </c>
      <c r="E900" s="215">
        <v>1030</v>
      </c>
      <c r="F900" s="215">
        <v>1110</v>
      </c>
      <c r="G900" s="215">
        <v>1004</v>
      </c>
      <c r="I900" s="215" t="s">
        <v>3052</v>
      </c>
      <c r="J900" s="215" t="s">
        <v>3053</v>
      </c>
      <c r="K900" s="215" t="s">
        <v>220</v>
      </c>
      <c r="L900" s="215" t="s">
        <v>3579</v>
      </c>
      <c r="AD900" s="217"/>
    </row>
    <row r="901" spans="1:30" s="215" customFormat="1" x14ac:dyDescent="0.25">
      <c r="A901" s="215" t="s">
        <v>138</v>
      </c>
      <c r="B901" s="215">
        <v>6512</v>
      </c>
      <c r="C901" s="215" t="s">
        <v>211</v>
      </c>
      <c r="D901" s="215">
        <v>1487996</v>
      </c>
      <c r="E901" s="215">
        <v>1020</v>
      </c>
      <c r="F901" s="215">
        <v>1122</v>
      </c>
      <c r="G901" s="215">
        <v>1004</v>
      </c>
      <c r="I901" s="215" t="s">
        <v>3054</v>
      </c>
      <c r="J901" s="215" t="s">
        <v>3055</v>
      </c>
      <c r="K901" s="215" t="s">
        <v>220</v>
      </c>
      <c r="L901" s="215" t="s">
        <v>3580</v>
      </c>
      <c r="AD901" s="217"/>
    </row>
    <row r="902" spans="1:30" s="215" customFormat="1" x14ac:dyDescent="0.25">
      <c r="A902" s="215" t="s">
        <v>138</v>
      </c>
      <c r="B902" s="215">
        <v>6512</v>
      </c>
      <c r="C902" s="215" t="s">
        <v>211</v>
      </c>
      <c r="D902" s="215">
        <v>1487997</v>
      </c>
      <c r="E902" s="215">
        <v>1030</v>
      </c>
      <c r="F902" s="215">
        <v>1122</v>
      </c>
      <c r="G902" s="215">
        <v>1004</v>
      </c>
      <c r="I902" s="215" t="s">
        <v>3056</v>
      </c>
      <c r="J902" s="215" t="s">
        <v>3057</v>
      </c>
      <c r="K902" s="215" t="s">
        <v>220</v>
      </c>
      <c r="L902" s="215" t="s">
        <v>3581</v>
      </c>
      <c r="AD902" s="217"/>
    </row>
    <row r="903" spans="1:30" s="215" customFormat="1" x14ac:dyDescent="0.25">
      <c r="A903" s="215" t="s">
        <v>138</v>
      </c>
      <c r="B903" s="215">
        <v>6512</v>
      </c>
      <c r="C903" s="215" t="s">
        <v>211</v>
      </c>
      <c r="D903" s="215">
        <v>1488014</v>
      </c>
      <c r="E903" s="215">
        <v>1060</v>
      </c>
      <c r="F903" s="215">
        <v>1252</v>
      </c>
      <c r="G903" s="215">
        <v>1004</v>
      </c>
      <c r="I903" s="215" t="s">
        <v>3058</v>
      </c>
      <c r="J903" s="215" t="s">
        <v>3059</v>
      </c>
      <c r="K903" s="215" t="s">
        <v>220</v>
      </c>
      <c r="L903" s="215" t="s">
        <v>3582</v>
      </c>
      <c r="AD903" s="217"/>
    </row>
    <row r="904" spans="1:30" s="215" customFormat="1" x14ac:dyDescent="0.25">
      <c r="A904" s="215" t="s">
        <v>138</v>
      </c>
      <c r="B904" s="215">
        <v>6512</v>
      </c>
      <c r="C904" s="215" t="s">
        <v>211</v>
      </c>
      <c r="D904" s="215">
        <v>1488221</v>
      </c>
      <c r="E904" s="215">
        <v>1020</v>
      </c>
      <c r="F904" s="215">
        <v>1121</v>
      </c>
      <c r="G904" s="215">
        <v>1004</v>
      </c>
      <c r="I904" s="215" t="s">
        <v>3060</v>
      </c>
      <c r="J904" s="215" t="s">
        <v>3061</v>
      </c>
      <c r="K904" s="215" t="s">
        <v>220</v>
      </c>
      <c r="L904" s="215" t="s">
        <v>3583</v>
      </c>
      <c r="AD904" s="217"/>
    </row>
    <row r="905" spans="1:30" s="215" customFormat="1" x14ac:dyDescent="0.25">
      <c r="A905" s="215" t="s">
        <v>138</v>
      </c>
      <c r="B905" s="215">
        <v>6512</v>
      </c>
      <c r="C905" s="215" t="s">
        <v>211</v>
      </c>
      <c r="D905" s="215">
        <v>1488230</v>
      </c>
      <c r="E905" s="215">
        <v>1020</v>
      </c>
      <c r="F905" s="215">
        <v>1110</v>
      </c>
      <c r="G905" s="215">
        <v>1004</v>
      </c>
      <c r="I905" s="215" t="s">
        <v>3062</v>
      </c>
      <c r="J905" s="215" t="s">
        <v>3063</v>
      </c>
      <c r="K905" s="215" t="s">
        <v>220</v>
      </c>
      <c r="L905" s="215" t="s">
        <v>3584</v>
      </c>
      <c r="AD905" s="217"/>
    </row>
    <row r="906" spans="1:30" s="215" customFormat="1" x14ac:dyDescent="0.25">
      <c r="A906" s="215" t="s">
        <v>138</v>
      </c>
      <c r="B906" s="215">
        <v>6512</v>
      </c>
      <c r="C906" s="215" t="s">
        <v>211</v>
      </c>
      <c r="D906" s="215">
        <v>1488231</v>
      </c>
      <c r="E906" s="215">
        <v>1020</v>
      </c>
      <c r="F906" s="215">
        <v>1122</v>
      </c>
      <c r="G906" s="215">
        <v>1004</v>
      </c>
      <c r="I906" s="215" t="s">
        <v>3064</v>
      </c>
      <c r="J906" s="215" t="s">
        <v>3065</v>
      </c>
      <c r="K906" s="215" t="s">
        <v>220</v>
      </c>
      <c r="L906" s="215" t="s">
        <v>3585</v>
      </c>
      <c r="AD906" s="217"/>
    </row>
    <row r="907" spans="1:30" s="215" customFormat="1" x14ac:dyDescent="0.25">
      <c r="A907" s="215" t="s">
        <v>138</v>
      </c>
      <c r="B907" s="215">
        <v>6512</v>
      </c>
      <c r="C907" s="215" t="s">
        <v>211</v>
      </c>
      <c r="D907" s="215">
        <v>1488232</v>
      </c>
      <c r="E907" s="215">
        <v>1030</v>
      </c>
      <c r="F907" s="215">
        <v>1110</v>
      </c>
      <c r="G907" s="215">
        <v>1004</v>
      </c>
      <c r="I907" s="215" t="s">
        <v>3066</v>
      </c>
      <c r="J907" s="215" t="s">
        <v>3067</v>
      </c>
      <c r="K907" s="215" t="s">
        <v>220</v>
      </c>
      <c r="L907" s="215" t="s">
        <v>3586</v>
      </c>
      <c r="AD907" s="217"/>
    </row>
    <row r="908" spans="1:30" s="215" customFormat="1" x14ac:dyDescent="0.25">
      <c r="A908" s="215" t="s">
        <v>138</v>
      </c>
      <c r="B908" s="215">
        <v>6512</v>
      </c>
      <c r="C908" s="215" t="s">
        <v>211</v>
      </c>
      <c r="D908" s="215">
        <v>1488233</v>
      </c>
      <c r="E908" s="215">
        <v>1030</v>
      </c>
      <c r="F908" s="215">
        <v>1121</v>
      </c>
      <c r="G908" s="215">
        <v>1004</v>
      </c>
      <c r="I908" s="215" t="s">
        <v>3068</v>
      </c>
      <c r="J908" s="215" t="s">
        <v>3069</v>
      </c>
      <c r="K908" s="215" t="s">
        <v>220</v>
      </c>
      <c r="L908" s="215" t="s">
        <v>3587</v>
      </c>
      <c r="AD908" s="217"/>
    </row>
    <row r="909" spans="1:30" s="215" customFormat="1" x14ac:dyDescent="0.25">
      <c r="A909" s="215" t="s">
        <v>138</v>
      </c>
      <c r="B909" s="215">
        <v>6512</v>
      </c>
      <c r="C909" s="215" t="s">
        <v>211</v>
      </c>
      <c r="D909" s="215">
        <v>1488234</v>
      </c>
      <c r="E909" s="215">
        <v>1030</v>
      </c>
      <c r="F909" s="215">
        <v>1121</v>
      </c>
      <c r="G909" s="215">
        <v>1004</v>
      </c>
      <c r="I909" s="215" t="s">
        <v>3070</v>
      </c>
      <c r="J909" s="215" t="s">
        <v>3071</v>
      </c>
      <c r="K909" s="215" t="s">
        <v>220</v>
      </c>
      <c r="L909" s="215" t="s">
        <v>3588</v>
      </c>
      <c r="AD909" s="217"/>
    </row>
    <row r="910" spans="1:30" s="215" customFormat="1" x14ac:dyDescent="0.25">
      <c r="A910" s="215" t="s">
        <v>138</v>
      </c>
      <c r="B910" s="215">
        <v>6512</v>
      </c>
      <c r="C910" s="215" t="s">
        <v>211</v>
      </c>
      <c r="D910" s="215">
        <v>1488235</v>
      </c>
      <c r="E910" s="215">
        <v>1020</v>
      </c>
      <c r="F910" s="215">
        <v>1121</v>
      </c>
      <c r="G910" s="215">
        <v>1004</v>
      </c>
      <c r="I910" s="215" t="s">
        <v>3072</v>
      </c>
      <c r="J910" s="215" t="s">
        <v>3073</v>
      </c>
      <c r="K910" s="215" t="s">
        <v>220</v>
      </c>
      <c r="L910" s="215" t="s">
        <v>3589</v>
      </c>
      <c r="AD910" s="217"/>
    </row>
    <row r="911" spans="1:30" s="215" customFormat="1" x14ac:dyDescent="0.25">
      <c r="A911" s="215" t="s">
        <v>138</v>
      </c>
      <c r="B911" s="215">
        <v>6512</v>
      </c>
      <c r="C911" s="215" t="s">
        <v>211</v>
      </c>
      <c r="D911" s="215">
        <v>1488236</v>
      </c>
      <c r="E911" s="215">
        <v>1040</v>
      </c>
      <c r="F911" s="215">
        <v>1271</v>
      </c>
      <c r="G911" s="215">
        <v>1004</v>
      </c>
      <c r="I911" s="215" t="s">
        <v>3074</v>
      </c>
      <c r="J911" s="215" t="s">
        <v>3075</v>
      </c>
      <c r="K911" s="215" t="s">
        <v>220</v>
      </c>
      <c r="L911" s="215" t="s">
        <v>3590</v>
      </c>
      <c r="AD911" s="217"/>
    </row>
    <row r="912" spans="1:30" s="215" customFormat="1" x14ac:dyDescent="0.25">
      <c r="A912" s="215" t="s">
        <v>138</v>
      </c>
      <c r="B912" s="215">
        <v>6512</v>
      </c>
      <c r="C912" s="215" t="s">
        <v>211</v>
      </c>
      <c r="D912" s="215">
        <v>1488237</v>
      </c>
      <c r="E912" s="215">
        <v>1030</v>
      </c>
      <c r="F912" s="215">
        <v>1110</v>
      </c>
      <c r="G912" s="215">
        <v>1004</v>
      </c>
      <c r="I912" s="215" t="s">
        <v>3076</v>
      </c>
      <c r="J912" s="215" t="s">
        <v>3077</v>
      </c>
      <c r="K912" s="215" t="s">
        <v>220</v>
      </c>
      <c r="L912" s="215" t="s">
        <v>3591</v>
      </c>
      <c r="AD912" s="217"/>
    </row>
    <row r="913" spans="1:30" s="215" customFormat="1" x14ac:dyDescent="0.25">
      <c r="A913" s="215" t="s">
        <v>138</v>
      </c>
      <c r="B913" s="215">
        <v>6512</v>
      </c>
      <c r="C913" s="215" t="s">
        <v>211</v>
      </c>
      <c r="D913" s="215">
        <v>1488238</v>
      </c>
      <c r="E913" s="215">
        <v>1020</v>
      </c>
      <c r="F913" s="215">
        <v>1110</v>
      </c>
      <c r="G913" s="215">
        <v>1004</v>
      </c>
      <c r="I913" s="215" t="s">
        <v>3078</v>
      </c>
      <c r="J913" s="215" t="s">
        <v>3079</v>
      </c>
      <c r="K913" s="215" t="s">
        <v>220</v>
      </c>
      <c r="L913" s="215" t="s">
        <v>3592</v>
      </c>
      <c r="AD913" s="217"/>
    </row>
    <row r="914" spans="1:30" s="215" customFormat="1" x14ac:dyDescent="0.25">
      <c r="A914" s="215" t="s">
        <v>138</v>
      </c>
      <c r="B914" s="215">
        <v>6512</v>
      </c>
      <c r="C914" s="215" t="s">
        <v>211</v>
      </c>
      <c r="D914" s="215">
        <v>1488239</v>
      </c>
      <c r="E914" s="215">
        <v>1030</v>
      </c>
      <c r="F914" s="215">
        <v>1110</v>
      </c>
      <c r="G914" s="215">
        <v>1004</v>
      </c>
      <c r="I914" s="215" t="s">
        <v>3080</v>
      </c>
      <c r="J914" s="215" t="s">
        <v>3081</v>
      </c>
      <c r="K914" s="215" t="s">
        <v>220</v>
      </c>
      <c r="L914" s="215" t="s">
        <v>3593</v>
      </c>
      <c r="AD914" s="217"/>
    </row>
    <row r="915" spans="1:30" s="215" customFormat="1" x14ac:dyDescent="0.25">
      <c r="A915" s="215" t="s">
        <v>138</v>
      </c>
      <c r="B915" s="215">
        <v>6512</v>
      </c>
      <c r="C915" s="215" t="s">
        <v>211</v>
      </c>
      <c r="D915" s="215">
        <v>1488240</v>
      </c>
      <c r="E915" s="215">
        <v>1030</v>
      </c>
      <c r="F915" s="215">
        <v>1110</v>
      </c>
      <c r="G915" s="215">
        <v>1004</v>
      </c>
      <c r="I915" s="215" t="s">
        <v>3082</v>
      </c>
      <c r="J915" s="215" t="s">
        <v>3083</v>
      </c>
      <c r="K915" s="215" t="s">
        <v>220</v>
      </c>
      <c r="L915" s="215" t="s">
        <v>3594</v>
      </c>
      <c r="AD915" s="217"/>
    </row>
    <row r="916" spans="1:30" s="215" customFormat="1" x14ac:dyDescent="0.25">
      <c r="A916" s="215" t="s">
        <v>138</v>
      </c>
      <c r="B916" s="215">
        <v>6512</v>
      </c>
      <c r="C916" s="215" t="s">
        <v>211</v>
      </c>
      <c r="D916" s="215">
        <v>1488241</v>
      </c>
      <c r="E916" s="215">
        <v>1020</v>
      </c>
      <c r="F916" s="215">
        <v>1110</v>
      </c>
      <c r="G916" s="215">
        <v>1004</v>
      </c>
      <c r="I916" s="215" t="s">
        <v>3084</v>
      </c>
      <c r="J916" s="215" t="s">
        <v>3085</v>
      </c>
      <c r="K916" s="215" t="s">
        <v>220</v>
      </c>
      <c r="L916" s="215" t="s">
        <v>3595</v>
      </c>
      <c r="AD916" s="217"/>
    </row>
    <row r="917" spans="1:30" s="215" customFormat="1" x14ac:dyDescent="0.25">
      <c r="A917" s="215" t="s">
        <v>138</v>
      </c>
      <c r="B917" s="215">
        <v>6512</v>
      </c>
      <c r="C917" s="215" t="s">
        <v>211</v>
      </c>
      <c r="D917" s="215">
        <v>1488242</v>
      </c>
      <c r="E917" s="215">
        <v>1020</v>
      </c>
      <c r="F917" s="215">
        <v>1110</v>
      </c>
      <c r="G917" s="215">
        <v>1004</v>
      </c>
      <c r="I917" s="215" t="s">
        <v>3086</v>
      </c>
      <c r="J917" s="215" t="s">
        <v>3087</v>
      </c>
      <c r="K917" s="215" t="s">
        <v>220</v>
      </c>
      <c r="L917" s="215" t="s">
        <v>3596</v>
      </c>
      <c r="AD917" s="217"/>
    </row>
    <row r="918" spans="1:30" s="215" customFormat="1" x14ac:dyDescent="0.25">
      <c r="A918" s="215" t="s">
        <v>138</v>
      </c>
      <c r="B918" s="215">
        <v>6512</v>
      </c>
      <c r="C918" s="215" t="s">
        <v>211</v>
      </c>
      <c r="D918" s="215">
        <v>1488243</v>
      </c>
      <c r="E918" s="215">
        <v>1030</v>
      </c>
      <c r="F918" s="215">
        <v>1110</v>
      </c>
      <c r="G918" s="215">
        <v>1004</v>
      </c>
      <c r="I918" s="215" t="s">
        <v>3088</v>
      </c>
      <c r="J918" s="215" t="s">
        <v>3089</v>
      </c>
      <c r="K918" s="215" t="s">
        <v>220</v>
      </c>
      <c r="L918" s="215" t="s">
        <v>3597</v>
      </c>
      <c r="AD918" s="217"/>
    </row>
    <row r="919" spans="1:30" s="215" customFormat="1" x14ac:dyDescent="0.25">
      <c r="A919" s="215" t="s">
        <v>138</v>
      </c>
      <c r="B919" s="215">
        <v>6512</v>
      </c>
      <c r="C919" s="215" t="s">
        <v>211</v>
      </c>
      <c r="D919" s="215">
        <v>1488244</v>
      </c>
      <c r="E919" s="215">
        <v>1030</v>
      </c>
      <c r="F919" s="215">
        <v>1110</v>
      </c>
      <c r="G919" s="215">
        <v>1004</v>
      </c>
      <c r="I919" s="215" t="s">
        <v>3090</v>
      </c>
      <c r="J919" s="215" t="s">
        <v>3091</v>
      </c>
      <c r="K919" s="215" t="s">
        <v>220</v>
      </c>
      <c r="L919" s="215" t="s">
        <v>3598</v>
      </c>
      <c r="AD919" s="217"/>
    </row>
    <row r="920" spans="1:30" s="215" customFormat="1" x14ac:dyDescent="0.25">
      <c r="A920" s="215" t="s">
        <v>138</v>
      </c>
      <c r="B920" s="215">
        <v>6512</v>
      </c>
      <c r="C920" s="215" t="s">
        <v>211</v>
      </c>
      <c r="D920" s="215">
        <v>1488245</v>
      </c>
      <c r="E920" s="215">
        <v>1030</v>
      </c>
      <c r="F920" s="215">
        <v>1121</v>
      </c>
      <c r="G920" s="215">
        <v>1004</v>
      </c>
      <c r="I920" s="215" t="s">
        <v>3092</v>
      </c>
      <c r="J920" s="215" t="s">
        <v>3093</v>
      </c>
      <c r="K920" s="215" t="s">
        <v>220</v>
      </c>
      <c r="L920" s="215" t="s">
        <v>3599</v>
      </c>
      <c r="AD920" s="217"/>
    </row>
    <row r="921" spans="1:30" s="215" customFormat="1" x14ac:dyDescent="0.25">
      <c r="A921" s="215" t="s">
        <v>138</v>
      </c>
      <c r="B921" s="215">
        <v>6512</v>
      </c>
      <c r="C921" s="215" t="s">
        <v>211</v>
      </c>
      <c r="D921" s="215">
        <v>1488246</v>
      </c>
      <c r="E921" s="215">
        <v>1040</v>
      </c>
      <c r="F921" s="215">
        <v>1130</v>
      </c>
      <c r="G921" s="215">
        <v>1004</v>
      </c>
      <c r="I921" s="215" t="s">
        <v>3094</v>
      </c>
      <c r="J921" s="215" t="s">
        <v>3095</v>
      </c>
      <c r="K921" s="215" t="s">
        <v>220</v>
      </c>
      <c r="L921" s="215" t="s">
        <v>3600</v>
      </c>
      <c r="AD921" s="217"/>
    </row>
    <row r="922" spans="1:30" s="215" customFormat="1" x14ac:dyDescent="0.25">
      <c r="A922" s="215" t="s">
        <v>138</v>
      </c>
      <c r="B922" s="215">
        <v>6512</v>
      </c>
      <c r="C922" s="215" t="s">
        <v>211</v>
      </c>
      <c r="D922" s="215">
        <v>1488248</v>
      </c>
      <c r="E922" s="215">
        <v>1020</v>
      </c>
      <c r="F922" s="215">
        <v>1110</v>
      </c>
      <c r="G922" s="215">
        <v>1004</v>
      </c>
      <c r="I922" s="215" t="s">
        <v>3096</v>
      </c>
      <c r="J922" s="215" t="s">
        <v>3097</v>
      </c>
      <c r="K922" s="215" t="s">
        <v>220</v>
      </c>
      <c r="L922" s="215" t="s">
        <v>3601</v>
      </c>
      <c r="AD922" s="217"/>
    </row>
    <row r="923" spans="1:30" s="215" customFormat="1" x14ac:dyDescent="0.25">
      <c r="A923" s="215" t="s">
        <v>138</v>
      </c>
      <c r="B923" s="215">
        <v>6512</v>
      </c>
      <c r="C923" s="215" t="s">
        <v>211</v>
      </c>
      <c r="D923" s="215">
        <v>1488249</v>
      </c>
      <c r="E923" s="215">
        <v>1020</v>
      </c>
      <c r="F923" s="215">
        <v>1121</v>
      </c>
      <c r="G923" s="215">
        <v>1004</v>
      </c>
      <c r="I923" s="215" t="s">
        <v>3098</v>
      </c>
      <c r="J923" s="215" t="s">
        <v>3099</v>
      </c>
      <c r="K923" s="215" t="s">
        <v>220</v>
      </c>
      <c r="L923" s="215" t="s">
        <v>3602</v>
      </c>
      <c r="AD923" s="217"/>
    </row>
    <row r="924" spans="1:30" s="215" customFormat="1" x14ac:dyDescent="0.25">
      <c r="A924" s="215" t="s">
        <v>138</v>
      </c>
      <c r="B924" s="215">
        <v>6512</v>
      </c>
      <c r="C924" s="215" t="s">
        <v>211</v>
      </c>
      <c r="D924" s="215">
        <v>1488250</v>
      </c>
      <c r="E924" s="215">
        <v>1020</v>
      </c>
      <c r="F924" s="215">
        <v>1110</v>
      </c>
      <c r="G924" s="215">
        <v>1004</v>
      </c>
      <c r="I924" s="215" t="s">
        <v>3100</v>
      </c>
      <c r="J924" s="215" t="s">
        <v>3101</v>
      </c>
      <c r="K924" s="215" t="s">
        <v>220</v>
      </c>
      <c r="L924" s="215" t="s">
        <v>3603</v>
      </c>
      <c r="AD924" s="217"/>
    </row>
    <row r="925" spans="1:30" s="215" customFormat="1" x14ac:dyDescent="0.25">
      <c r="A925" s="215" t="s">
        <v>138</v>
      </c>
      <c r="B925" s="215">
        <v>6512</v>
      </c>
      <c r="C925" s="215" t="s">
        <v>211</v>
      </c>
      <c r="D925" s="215">
        <v>1488251</v>
      </c>
      <c r="E925" s="215">
        <v>1020</v>
      </c>
      <c r="F925" s="215">
        <v>1110</v>
      </c>
      <c r="G925" s="215">
        <v>1004</v>
      </c>
      <c r="I925" s="215" t="s">
        <v>3102</v>
      </c>
      <c r="J925" s="215" t="s">
        <v>3103</v>
      </c>
      <c r="K925" s="215" t="s">
        <v>220</v>
      </c>
      <c r="L925" s="215" t="s">
        <v>3604</v>
      </c>
      <c r="AD925" s="217"/>
    </row>
    <row r="926" spans="1:30" s="215" customFormat="1" x14ac:dyDescent="0.25">
      <c r="A926" s="215" t="s">
        <v>138</v>
      </c>
      <c r="B926" s="215">
        <v>6512</v>
      </c>
      <c r="C926" s="215" t="s">
        <v>211</v>
      </c>
      <c r="D926" s="215">
        <v>1488252</v>
      </c>
      <c r="E926" s="215">
        <v>1020</v>
      </c>
      <c r="F926" s="215">
        <v>1122</v>
      </c>
      <c r="G926" s="215">
        <v>1004</v>
      </c>
      <c r="I926" s="215" t="s">
        <v>3104</v>
      </c>
      <c r="J926" s="215" t="s">
        <v>3105</v>
      </c>
      <c r="K926" s="215" t="s">
        <v>220</v>
      </c>
      <c r="L926" s="215" t="s">
        <v>3605</v>
      </c>
      <c r="AD926" s="217"/>
    </row>
    <row r="927" spans="1:30" s="215" customFormat="1" x14ac:dyDescent="0.25">
      <c r="A927" s="215" t="s">
        <v>138</v>
      </c>
      <c r="B927" s="215">
        <v>6512</v>
      </c>
      <c r="C927" s="215" t="s">
        <v>211</v>
      </c>
      <c r="D927" s="215">
        <v>1488253</v>
      </c>
      <c r="E927" s="215">
        <v>1020</v>
      </c>
      <c r="F927" s="215">
        <v>1110</v>
      </c>
      <c r="G927" s="215">
        <v>1004</v>
      </c>
      <c r="I927" s="215" t="s">
        <v>3106</v>
      </c>
      <c r="J927" s="215" t="s">
        <v>3107</v>
      </c>
      <c r="K927" s="215" t="s">
        <v>220</v>
      </c>
      <c r="L927" s="215" t="s">
        <v>3606</v>
      </c>
      <c r="AD927" s="217"/>
    </row>
    <row r="928" spans="1:30" s="215" customFormat="1" x14ac:dyDescent="0.25">
      <c r="A928" s="215" t="s">
        <v>138</v>
      </c>
      <c r="B928" s="215">
        <v>6512</v>
      </c>
      <c r="C928" s="215" t="s">
        <v>211</v>
      </c>
      <c r="D928" s="215">
        <v>1488254</v>
      </c>
      <c r="E928" s="215">
        <v>1020</v>
      </c>
      <c r="F928" s="215">
        <v>1110</v>
      </c>
      <c r="G928" s="215">
        <v>1004</v>
      </c>
      <c r="I928" s="215" t="s">
        <v>3108</v>
      </c>
      <c r="J928" s="215" t="s">
        <v>3109</v>
      </c>
      <c r="K928" s="215" t="s">
        <v>220</v>
      </c>
      <c r="L928" s="215" t="s">
        <v>3607</v>
      </c>
      <c r="AD928" s="217"/>
    </row>
    <row r="929" spans="1:30" s="215" customFormat="1" x14ac:dyDescent="0.25">
      <c r="A929" s="215" t="s">
        <v>138</v>
      </c>
      <c r="B929" s="215">
        <v>6512</v>
      </c>
      <c r="C929" s="215" t="s">
        <v>211</v>
      </c>
      <c r="D929" s="215">
        <v>1488255</v>
      </c>
      <c r="E929" s="215">
        <v>1020</v>
      </c>
      <c r="F929" s="215">
        <v>1110</v>
      </c>
      <c r="G929" s="215">
        <v>1004</v>
      </c>
      <c r="I929" s="215" t="s">
        <v>3110</v>
      </c>
      <c r="J929" s="215" t="s">
        <v>3111</v>
      </c>
      <c r="K929" s="215" t="s">
        <v>220</v>
      </c>
      <c r="L929" s="215" t="s">
        <v>3608</v>
      </c>
      <c r="AD929" s="217"/>
    </row>
    <row r="930" spans="1:30" s="215" customFormat="1" x14ac:dyDescent="0.25">
      <c r="A930" s="215" t="s">
        <v>138</v>
      </c>
      <c r="B930" s="215">
        <v>6512</v>
      </c>
      <c r="C930" s="215" t="s">
        <v>211</v>
      </c>
      <c r="D930" s="215">
        <v>1488256</v>
      </c>
      <c r="E930" s="215">
        <v>1030</v>
      </c>
      <c r="F930" s="215">
        <v>1110</v>
      </c>
      <c r="G930" s="215">
        <v>1004</v>
      </c>
      <c r="I930" s="215" t="s">
        <v>3112</v>
      </c>
      <c r="J930" s="215" t="s">
        <v>3113</v>
      </c>
      <c r="K930" s="215" t="s">
        <v>220</v>
      </c>
      <c r="L930" s="215" t="s">
        <v>3609</v>
      </c>
      <c r="AD930" s="217"/>
    </row>
    <row r="931" spans="1:30" s="215" customFormat="1" x14ac:dyDescent="0.25">
      <c r="A931" s="215" t="s">
        <v>138</v>
      </c>
      <c r="B931" s="215">
        <v>6512</v>
      </c>
      <c r="C931" s="215" t="s">
        <v>211</v>
      </c>
      <c r="D931" s="215">
        <v>1488257</v>
      </c>
      <c r="E931" s="215">
        <v>1020</v>
      </c>
      <c r="F931" s="215">
        <v>1110</v>
      </c>
      <c r="G931" s="215">
        <v>1004</v>
      </c>
      <c r="I931" s="215" t="s">
        <v>3114</v>
      </c>
      <c r="J931" s="215" t="s">
        <v>3115</v>
      </c>
      <c r="K931" s="215" t="s">
        <v>220</v>
      </c>
      <c r="L931" s="215" t="s">
        <v>3610</v>
      </c>
      <c r="AD931" s="217"/>
    </row>
    <row r="932" spans="1:30" s="215" customFormat="1" x14ac:dyDescent="0.25">
      <c r="A932" s="215" t="s">
        <v>138</v>
      </c>
      <c r="B932" s="215">
        <v>6512</v>
      </c>
      <c r="C932" s="215" t="s">
        <v>211</v>
      </c>
      <c r="D932" s="215">
        <v>1488258</v>
      </c>
      <c r="E932" s="215">
        <v>1020</v>
      </c>
      <c r="F932" s="215">
        <v>1122</v>
      </c>
      <c r="G932" s="215">
        <v>1004</v>
      </c>
      <c r="I932" s="215" t="s">
        <v>3116</v>
      </c>
      <c r="J932" s="215" t="s">
        <v>3117</v>
      </c>
      <c r="K932" s="215" t="s">
        <v>220</v>
      </c>
      <c r="L932" s="215" t="s">
        <v>3611</v>
      </c>
      <c r="AD932" s="217"/>
    </row>
    <row r="933" spans="1:30" s="215" customFormat="1" x14ac:dyDescent="0.25">
      <c r="A933" s="215" t="s">
        <v>138</v>
      </c>
      <c r="B933" s="215">
        <v>6512</v>
      </c>
      <c r="C933" s="215" t="s">
        <v>211</v>
      </c>
      <c r="D933" s="215">
        <v>1488259</v>
      </c>
      <c r="E933" s="215">
        <v>1030</v>
      </c>
      <c r="F933" s="215">
        <v>1110</v>
      </c>
      <c r="G933" s="215">
        <v>1004</v>
      </c>
      <c r="I933" s="215" t="s">
        <v>3118</v>
      </c>
      <c r="J933" s="215" t="s">
        <v>3119</v>
      </c>
      <c r="K933" s="215" t="s">
        <v>220</v>
      </c>
      <c r="L933" s="215" t="s">
        <v>3612</v>
      </c>
      <c r="AD933" s="217"/>
    </row>
    <row r="934" spans="1:30" s="215" customFormat="1" x14ac:dyDescent="0.25">
      <c r="A934" s="215" t="s">
        <v>138</v>
      </c>
      <c r="B934" s="215">
        <v>6512</v>
      </c>
      <c r="C934" s="215" t="s">
        <v>211</v>
      </c>
      <c r="D934" s="215">
        <v>1488260</v>
      </c>
      <c r="E934" s="215">
        <v>1030</v>
      </c>
      <c r="F934" s="215">
        <v>1110</v>
      </c>
      <c r="G934" s="215">
        <v>1004</v>
      </c>
      <c r="I934" s="215" t="s">
        <v>3120</v>
      </c>
      <c r="J934" s="215" t="s">
        <v>3121</v>
      </c>
      <c r="K934" s="215" t="s">
        <v>220</v>
      </c>
      <c r="L934" s="215" t="s">
        <v>3613</v>
      </c>
      <c r="AD934" s="217"/>
    </row>
    <row r="935" spans="1:30" s="215" customFormat="1" x14ac:dyDescent="0.25">
      <c r="A935" s="215" t="s">
        <v>138</v>
      </c>
      <c r="B935" s="215">
        <v>6512</v>
      </c>
      <c r="C935" s="215" t="s">
        <v>211</v>
      </c>
      <c r="D935" s="215">
        <v>1488261</v>
      </c>
      <c r="E935" s="215">
        <v>1020</v>
      </c>
      <c r="F935" s="215">
        <v>1121</v>
      </c>
      <c r="G935" s="215">
        <v>1004</v>
      </c>
      <c r="I935" s="215" t="s">
        <v>3122</v>
      </c>
      <c r="J935" s="215" t="s">
        <v>3123</v>
      </c>
      <c r="K935" s="215" t="s">
        <v>220</v>
      </c>
      <c r="L935" s="215" t="s">
        <v>3614</v>
      </c>
      <c r="AD935" s="217"/>
    </row>
    <row r="936" spans="1:30" s="215" customFormat="1" x14ac:dyDescent="0.25">
      <c r="A936" s="215" t="s">
        <v>138</v>
      </c>
      <c r="B936" s="215">
        <v>6512</v>
      </c>
      <c r="C936" s="215" t="s">
        <v>211</v>
      </c>
      <c r="D936" s="215">
        <v>1488263</v>
      </c>
      <c r="E936" s="215">
        <v>1020</v>
      </c>
      <c r="F936" s="215">
        <v>1121</v>
      </c>
      <c r="G936" s="215">
        <v>1004</v>
      </c>
      <c r="I936" s="215" t="s">
        <v>3124</v>
      </c>
      <c r="J936" s="215" t="s">
        <v>3125</v>
      </c>
      <c r="K936" s="215" t="s">
        <v>220</v>
      </c>
      <c r="L936" s="215" t="s">
        <v>3615</v>
      </c>
      <c r="AD936" s="217"/>
    </row>
    <row r="937" spans="1:30" s="215" customFormat="1" x14ac:dyDescent="0.25">
      <c r="A937" s="215" t="s">
        <v>138</v>
      </c>
      <c r="B937" s="215">
        <v>6512</v>
      </c>
      <c r="C937" s="215" t="s">
        <v>211</v>
      </c>
      <c r="D937" s="215">
        <v>1488264</v>
      </c>
      <c r="E937" s="215">
        <v>1020</v>
      </c>
      <c r="F937" s="215">
        <v>1110</v>
      </c>
      <c r="G937" s="215">
        <v>1004</v>
      </c>
      <c r="I937" s="215" t="s">
        <v>3126</v>
      </c>
      <c r="J937" s="215" t="s">
        <v>3127</v>
      </c>
      <c r="K937" s="215" t="s">
        <v>220</v>
      </c>
      <c r="L937" s="215" t="s">
        <v>3616</v>
      </c>
      <c r="AD937" s="217"/>
    </row>
    <row r="938" spans="1:30" s="215" customFormat="1" x14ac:dyDescent="0.25">
      <c r="A938" s="215" t="s">
        <v>138</v>
      </c>
      <c r="B938" s="215">
        <v>6512</v>
      </c>
      <c r="C938" s="215" t="s">
        <v>211</v>
      </c>
      <c r="D938" s="215">
        <v>1488265</v>
      </c>
      <c r="E938" s="215">
        <v>1020</v>
      </c>
      <c r="F938" s="215">
        <v>1121</v>
      </c>
      <c r="G938" s="215">
        <v>1004</v>
      </c>
      <c r="I938" s="215" t="s">
        <v>3128</v>
      </c>
      <c r="J938" s="215" t="s">
        <v>3129</v>
      </c>
      <c r="K938" s="215" t="s">
        <v>220</v>
      </c>
      <c r="L938" s="215" t="s">
        <v>3617</v>
      </c>
      <c r="AD938" s="217"/>
    </row>
    <row r="939" spans="1:30" s="215" customFormat="1" x14ac:dyDescent="0.25">
      <c r="A939" s="215" t="s">
        <v>138</v>
      </c>
      <c r="B939" s="215">
        <v>6512</v>
      </c>
      <c r="C939" s="215" t="s">
        <v>211</v>
      </c>
      <c r="D939" s="215">
        <v>1488266</v>
      </c>
      <c r="E939" s="215">
        <v>1030</v>
      </c>
      <c r="F939" s="215">
        <v>1121</v>
      </c>
      <c r="G939" s="215">
        <v>1004</v>
      </c>
      <c r="I939" s="215" t="s">
        <v>3130</v>
      </c>
      <c r="J939" s="215" t="s">
        <v>3131</v>
      </c>
      <c r="K939" s="215" t="s">
        <v>220</v>
      </c>
      <c r="L939" s="215" t="s">
        <v>3618</v>
      </c>
      <c r="AD939" s="217"/>
    </row>
    <row r="940" spans="1:30" s="215" customFormat="1" x14ac:dyDescent="0.25">
      <c r="A940" s="215" t="s">
        <v>138</v>
      </c>
      <c r="B940" s="215">
        <v>6512</v>
      </c>
      <c r="C940" s="215" t="s">
        <v>211</v>
      </c>
      <c r="D940" s="215">
        <v>1488268</v>
      </c>
      <c r="E940" s="215">
        <v>1040</v>
      </c>
      <c r="F940" s="215">
        <v>1211</v>
      </c>
      <c r="G940" s="215">
        <v>1004</v>
      </c>
      <c r="I940" s="215" t="s">
        <v>3132</v>
      </c>
      <c r="J940" s="215" t="s">
        <v>3133</v>
      </c>
      <c r="K940" s="215" t="s">
        <v>220</v>
      </c>
      <c r="L940" s="215" t="s">
        <v>3619</v>
      </c>
      <c r="AD940" s="217"/>
    </row>
    <row r="941" spans="1:30" s="215" customFormat="1" x14ac:dyDescent="0.25">
      <c r="A941" s="215" t="s">
        <v>138</v>
      </c>
      <c r="B941" s="215">
        <v>6512</v>
      </c>
      <c r="C941" s="215" t="s">
        <v>211</v>
      </c>
      <c r="D941" s="215">
        <v>1488270</v>
      </c>
      <c r="E941" s="215">
        <v>1030</v>
      </c>
      <c r="F941" s="215">
        <v>1110</v>
      </c>
      <c r="G941" s="215">
        <v>1004</v>
      </c>
      <c r="I941" s="215" t="s">
        <v>3134</v>
      </c>
      <c r="J941" s="215" t="s">
        <v>3135</v>
      </c>
      <c r="K941" s="215" t="s">
        <v>220</v>
      </c>
      <c r="L941" s="215" t="s">
        <v>3620</v>
      </c>
      <c r="AD941" s="217"/>
    </row>
    <row r="942" spans="1:30" s="215" customFormat="1" x14ac:dyDescent="0.25">
      <c r="A942" s="215" t="s">
        <v>138</v>
      </c>
      <c r="B942" s="215">
        <v>6512</v>
      </c>
      <c r="C942" s="215" t="s">
        <v>211</v>
      </c>
      <c r="D942" s="215">
        <v>1488296</v>
      </c>
      <c r="E942" s="215">
        <v>1030</v>
      </c>
      <c r="F942" s="215">
        <v>1110</v>
      </c>
      <c r="G942" s="215">
        <v>1004</v>
      </c>
      <c r="I942" s="215" t="s">
        <v>3136</v>
      </c>
      <c r="J942" s="215" t="s">
        <v>3137</v>
      </c>
      <c r="K942" s="215" t="s">
        <v>220</v>
      </c>
      <c r="L942" s="215" t="s">
        <v>3621</v>
      </c>
      <c r="AD942" s="217"/>
    </row>
    <row r="943" spans="1:30" s="215" customFormat="1" x14ac:dyDescent="0.25">
      <c r="A943" s="215" t="s">
        <v>138</v>
      </c>
      <c r="B943" s="215">
        <v>6512</v>
      </c>
      <c r="C943" s="215" t="s">
        <v>211</v>
      </c>
      <c r="D943" s="215">
        <v>1488297</v>
      </c>
      <c r="E943" s="215">
        <v>1020</v>
      </c>
      <c r="F943" s="215">
        <v>1121</v>
      </c>
      <c r="G943" s="215">
        <v>1004</v>
      </c>
      <c r="I943" s="215" t="s">
        <v>3138</v>
      </c>
      <c r="J943" s="215" t="s">
        <v>3139</v>
      </c>
      <c r="K943" s="215" t="s">
        <v>220</v>
      </c>
      <c r="L943" s="215" t="s">
        <v>3622</v>
      </c>
      <c r="AD943" s="217"/>
    </row>
    <row r="944" spans="1:30" s="215" customFormat="1" x14ac:dyDescent="0.25">
      <c r="A944" s="215" t="s">
        <v>138</v>
      </c>
      <c r="B944" s="215">
        <v>6512</v>
      </c>
      <c r="C944" s="215" t="s">
        <v>211</v>
      </c>
      <c r="D944" s="215">
        <v>1488298</v>
      </c>
      <c r="E944" s="215">
        <v>1020</v>
      </c>
      <c r="F944" s="215">
        <v>1110</v>
      </c>
      <c r="G944" s="215">
        <v>1004</v>
      </c>
      <c r="I944" s="215" t="s">
        <v>3140</v>
      </c>
      <c r="J944" s="215" t="s">
        <v>3141</v>
      </c>
      <c r="K944" s="215" t="s">
        <v>220</v>
      </c>
      <c r="L944" s="215" t="s">
        <v>3623</v>
      </c>
      <c r="AD944" s="217"/>
    </row>
    <row r="945" spans="1:30" s="215" customFormat="1" x14ac:dyDescent="0.25">
      <c r="A945" s="215" t="s">
        <v>138</v>
      </c>
      <c r="B945" s="215">
        <v>6512</v>
      </c>
      <c r="C945" s="215" t="s">
        <v>211</v>
      </c>
      <c r="D945" s="215">
        <v>1488299</v>
      </c>
      <c r="E945" s="215">
        <v>1020</v>
      </c>
      <c r="F945" s="215">
        <v>1122</v>
      </c>
      <c r="G945" s="215">
        <v>1004</v>
      </c>
      <c r="I945" s="215" t="s">
        <v>3142</v>
      </c>
      <c r="J945" s="215" t="s">
        <v>3143</v>
      </c>
      <c r="K945" s="215" t="s">
        <v>220</v>
      </c>
      <c r="L945" s="215" t="s">
        <v>3624</v>
      </c>
      <c r="AD945" s="217"/>
    </row>
    <row r="946" spans="1:30" s="215" customFormat="1" x14ac:dyDescent="0.25">
      <c r="A946" s="215" t="s">
        <v>138</v>
      </c>
      <c r="B946" s="215">
        <v>6512</v>
      </c>
      <c r="C946" s="215" t="s">
        <v>211</v>
      </c>
      <c r="D946" s="215">
        <v>1488379</v>
      </c>
      <c r="E946" s="215">
        <v>1020</v>
      </c>
      <c r="F946" s="215">
        <v>1110</v>
      </c>
      <c r="G946" s="215">
        <v>1004</v>
      </c>
      <c r="I946" s="215" t="s">
        <v>3144</v>
      </c>
      <c r="J946" s="215" t="s">
        <v>3145</v>
      </c>
      <c r="K946" s="215" t="s">
        <v>220</v>
      </c>
      <c r="L946" s="215" t="s">
        <v>3625</v>
      </c>
      <c r="AD946" s="217"/>
    </row>
    <row r="947" spans="1:30" s="215" customFormat="1" x14ac:dyDescent="0.25">
      <c r="A947" s="215" t="s">
        <v>138</v>
      </c>
      <c r="B947" s="215">
        <v>6512</v>
      </c>
      <c r="C947" s="215" t="s">
        <v>211</v>
      </c>
      <c r="D947" s="215">
        <v>1488461</v>
      </c>
      <c r="E947" s="215">
        <v>1060</v>
      </c>
      <c r="F947" s="215">
        <v>1262</v>
      </c>
      <c r="G947" s="215">
        <v>1004</v>
      </c>
      <c r="I947" s="215" t="s">
        <v>3146</v>
      </c>
      <c r="J947" s="215" t="s">
        <v>3147</v>
      </c>
      <c r="K947" s="215" t="s">
        <v>220</v>
      </c>
      <c r="L947" s="215" t="s">
        <v>3626</v>
      </c>
      <c r="AD947" s="217"/>
    </row>
    <row r="948" spans="1:30" s="215" customFormat="1" x14ac:dyDescent="0.25">
      <c r="A948" s="215" t="s">
        <v>138</v>
      </c>
      <c r="B948" s="215">
        <v>6512</v>
      </c>
      <c r="C948" s="215" t="s">
        <v>211</v>
      </c>
      <c r="D948" s="215">
        <v>1488463</v>
      </c>
      <c r="E948" s="215">
        <v>1060</v>
      </c>
      <c r="G948" s="215">
        <v>1004</v>
      </c>
      <c r="I948" s="215" t="s">
        <v>3148</v>
      </c>
      <c r="J948" s="215" t="s">
        <v>3149</v>
      </c>
      <c r="K948" s="215" t="s">
        <v>220</v>
      </c>
      <c r="L948" s="215" t="s">
        <v>3627</v>
      </c>
      <c r="AD948" s="217"/>
    </row>
    <row r="949" spans="1:30" s="215" customFormat="1" x14ac:dyDescent="0.25">
      <c r="A949" s="215" t="s">
        <v>138</v>
      </c>
      <c r="B949" s="215">
        <v>6512</v>
      </c>
      <c r="C949" s="215" t="s">
        <v>211</v>
      </c>
      <c r="D949" s="215">
        <v>1488470</v>
      </c>
      <c r="E949" s="215">
        <v>1060</v>
      </c>
      <c r="F949" s="215">
        <v>1251</v>
      </c>
      <c r="G949" s="215">
        <v>1004</v>
      </c>
      <c r="I949" s="215" t="s">
        <v>3150</v>
      </c>
      <c r="J949" s="215" t="s">
        <v>3151</v>
      </c>
      <c r="K949" s="215" t="s">
        <v>220</v>
      </c>
      <c r="L949" s="215" t="s">
        <v>3628</v>
      </c>
      <c r="AD949" s="217"/>
    </row>
    <row r="950" spans="1:30" s="215" customFormat="1" x14ac:dyDescent="0.25">
      <c r="A950" s="215" t="s">
        <v>138</v>
      </c>
      <c r="B950" s="215">
        <v>6512</v>
      </c>
      <c r="C950" s="215" t="s">
        <v>211</v>
      </c>
      <c r="D950" s="215">
        <v>1488475</v>
      </c>
      <c r="E950" s="215">
        <v>1030</v>
      </c>
      <c r="F950" s="215">
        <v>1110</v>
      </c>
      <c r="G950" s="215">
        <v>1004</v>
      </c>
      <c r="I950" s="215" t="s">
        <v>3152</v>
      </c>
      <c r="J950" s="215" t="s">
        <v>3153</v>
      </c>
      <c r="K950" s="215" t="s">
        <v>220</v>
      </c>
      <c r="L950" s="215" t="s">
        <v>3629</v>
      </c>
      <c r="AD950" s="217"/>
    </row>
    <row r="951" spans="1:30" s="215" customFormat="1" x14ac:dyDescent="0.25">
      <c r="A951" s="215" t="s">
        <v>138</v>
      </c>
      <c r="B951" s="215">
        <v>6512</v>
      </c>
      <c r="C951" s="215" t="s">
        <v>211</v>
      </c>
      <c r="D951" s="215">
        <v>1488476</v>
      </c>
      <c r="E951" s="215">
        <v>1060</v>
      </c>
      <c r="F951" s="215">
        <v>1271</v>
      </c>
      <c r="G951" s="215">
        <v>1004</v>
      </c>
      <c r="I951" s="215" t="s">
        <v>3154</v>
      </c>
      <c r="J951" s="215" t="s">
        <v>3155</v>
      </c>
      <c r="K951" s="215" t="s">
        <v>220</v>
      </c>
      <c r="L951" s="215" t="s">
        <v>3630</v>
      </c>
      <c r="AD951" s="217"/>
    </row>
    <row r="952" spans="1:30" s="215" customFormat="1" x14ac:dyDescent="0.25">
      <c r="A952" s="215" t="s">
        <v>138</v>
      </c>
      <c r="B952" s="215">
        <v>6512</v>
      </c>
      <c r="C952" s="215" t="s">
        <v>211</v>
      </c>
      <c r="D952" s="215">
        <v>1488481</v>
      </c>
      <c r="E952" s="215">
        <v>1020</v>
      </c>
      <c r="F952" s="215">
        <v>1110</v>
      </c>
      <c r="G952" s="215">
        <v>1004</v>
      </c>
      <c r="I952" s="215" t="s">
        <v>3156</v>
      </c>
      <c r="J952" s="215" t="s">
        <v>3157</v>
      </c>
      <c r="K952" s="215" t="s">
        <v>220</v>
      </c>
      <c r="L952" s="215" t="s">
        <v>3631</v>
      </c>
      <c r="AD952" s="217"/>
    </row>
    <row r="953" spans="1:30" s="215" customFormat="1" x14ac:dyDescent="0.25">
      <c r="A953" s="215" t="s">
        <v>138</v>
      </c>
      <c r="B953" s="215">
        <v>6512</v>
      </c>
      <c r="C953" s="215" t="s">
        <v>211</v>
      </c>
      <c r="D953" s="215">
        <v>1488487</v>
      </c>
      <c r="E953" s="215">
        <v>1060</v>
      </c>
      <c r="F953" s="215">
        <v>1251</v>
      </c>
      <c r="G953" s="215">
        <v>1004</v>
      </c>
      <c r="I953" s="215" t="s">
        <v>3158</v>
      </c>
      <c r="J953" s="215" t="s">
        <v>3159</v>
      </c>
      <c r="K953" s="215" t="s">
        <v>220</v>
      </c>
      <c r="L953" s="215" t="s">
        <v>3632</v>
      </c>
      <c r="AD953" s="217"/>
    </row>
    <row r="954" spans="1:30" s="215" customFormat="1" x14ac:dyDescent="0.25">
      <c r="A954" s="215" t="s">
        <v>138</v>
      </c>
      <c r="B954" s="215">
        <v>6512</v>
      </c>
      <c r="C954" s="215" t="s">
        <v>211</v>
      </c>
      <c r="D954" s="215">
        <v>3036875</v>
      </c>
      <c r="E954" s="215">
        <v>1020</v>
      </c>
      <c r="F954" s="215">
        <v>1110</v>
      </c>
      <c r="G954" s="215">
        <v>1004</v>
      </c>
      <c r="I954" s="215" t="s">
        <v>526</v>
      </c>
      <c r="J954" s="215" t="s">
        <v>1038</v>
      </c>
      <c r="K954" s="215" t="s">
        <v>1102</v>
      </c>
      <c r="L954" s="215" t="s">
        <v>1316</v>
      </c>
      <c r="AD954" s="217"/>
    </row>
    <row r="955" spans="1:30" s="215" customFormat="1" x14ac:dyDescent="0.25">
      <c r="A955" s="215" t="s">
        <v>138</v>
      </c>
      <c r="B955" s="215">
        <v>6512</v>
      </c>
      <c r="C955" s="215" t="s">
        <v>211</v>
      </c>
      <c r="D955" s="215">
        <v>3036876</v>
      </c>
      <c r="E955" s="215">
        <v>1030</v>
      </c>
      <c r="F955" s="215">
        <v>1122</v>
      </c>
      <c r="G955" s="215">
        <v>1004</v>
      </c>
      <c r="I955" s="215" t="s">
        <v>3160</v>
      </c>
      <c r="J955" s="215" t="s">
        <v>3161</v>
      </c>
      <c r="K955" s="215" t="s">
        <v>220</v>
      </c>
      <c r="L955" s="215" t="s">
        <v>3633</v>
      </c>
      <c r="AD955" s="217"/>
    </row>
    <row r="956" spans="1:30" s="215" customFormat="1" x14ac:dyDescent="0.25">
      <c r="A956" s="215" t="s">
        <v>138</v>
      </c>
      <c r="B956" s="215">
        <v>6512</v>
      </c>
      <c r="C956" s="215" t="s">
        <v>211</v>
      </c>
      <c r="D956" s="215">
        <v>3114409</v>
      </c>
      <c r="E956" s="215">
        <v>1020</v>
      </c>
      <c r="F956" s="215">
        <v>1121</v>
      </c>
      <c r="G956" s="215">
        <v>1004</v>
      </c>
      <c r="I956" s="215" t="s">
        <v>527</v>
      </c>
      <c r="J956" s="215" t="s">
        <v>1039</v>
      </c>
      <c r="K956" s="215" t="s">
        <v>1102</v>
      </c>
      <c r="L956" s="215" t="s">
        <v>1317</v>
      </c>
      <c r="AD956" s="217"/>
    </row>
    <row r="957" spans="1:30" s="215" customFormat="1" x14ac:dyDescent="0.25">
      <c r="A957" s="215" t="s">
        <v>138</v>
      </c>
      <c r="B957" s="215">
        <v>6512</v>
      </c>
      <c r="C957" s="215" t="s">
        <v>211</v>
      </c>
      <c r="D957" s="215">
        <v>3114436</v>
      </c>
      <c r="E957" s="215">
        <v>1020</v>
      </c>
      <c r="F957" s="215">
        <v>1121</v>
      </c>
      <c r="G957" s="215">
        <v>1004</v>
      </c>
      <c r="I957" s="215" t="s">
        <v>528</v>
      </c>
      <c r="J957" s="215" t="s">
        <v>1040</v>
      </c>
      <c r="K957" s="215" t="s">
        <v>1102</v>
      </c>
      <c r="L957" s="215" t="s">
        <v>1318</v>
      </c>
      <c r="AD957" s="217"/>
    </row>
    <row r="958" spans="1:30" s="215" customFormat="1" x14ac:dyDescent="0.25">
      <c r="A958" s="215" t="s">
        <v>138</v>
      </c>
      <c r="B958" s="215">
        <v>6512</v>
      </c>
      <c r="C958" s="215" t="s">
        <v>211</v>
      </c>
      <c r="D958" s="215">
        <v>3114443</v>
      </c>
      <c r="E958" s="215">
        <v>1020</v>
      </c>
      <c r="F958" s="215">
        <v>1122</v>
      </c>
      <c r="G958" s="215">
        <v>1004</v>
      </c>
      <c r="I958" s="215" t="s">
        <v>529</v>
      </c>
      <c r="J958" s="215" t="s">
        <v>1041</v>
      </c>
      <c r="K958" s="215" t="s">
        <v>1102</v>
      </c>
      <c r="L958" s="215" t="s">
        <v>1319</v>
      </c>
      <c r="AD958" s="217"/>
    </row>
    <row r="959" spans="1:30" s="215" customFormat="1" x14ac:dyDescent="0.25">
      <c r="A959" s="215" t="s">
        <v>138</v>
      </c>
      <c r="B959" s="215">
        <v>6512</v>
      </c>
      <c r="C959" s="215" t="s">
        <v>211</v>
      </c>
      <c r="D959" s="215">
        <v>3114448</v>
      </c>
      <c r="E959" s="215">
        <v>1020</v>
      </c>
      <c r="F959" s="215">
        <v>1110</v>
      </c>
      <c r="G959" s="215">
        <v>1004</v>
      </c>
      <c r="I959" s="215" t="s">
        <v>530</v>
      </c>
      <c r="J959" s="215" t="s">
        <v>1042</v>
      </c>
      <c r="K959" s="215" t="s">
        <v>1102</v>
      </c>
      <c r="L959" s="215" t="s">
        <v>1320</v>
      </c>
      <c r="AD959" s="217"/>
    </row>
    <row r="960" spans="1:30" s="215" customFormat="1" x14ac:dyDescent="0.25">
      <c r="A960" s="215" t="s">
        <v>138</v>
      </c>
      <c r="B960" s="215">
        <v>6512</v>
      </c>
      <c r="C960" s="215" t="s">
        <v>211</v>
      </c>
      <c r="D960" s="215">
        <v>3114455</v>
      </c>
      <c r="E960" s="215">
        <v>1020</v>
      </c>
      <c r="F960" s="215">
        <v>1121</v>
      </c>
      <c r="G960" s="215">
        <v>1004</v>
      </c>
      <c r="I960" s="215" t="s">
        <v>531</v>
      </c>
      <c r="J960" s="215" t="s">
        <v>1043</v>
      </c>
      <c r="K960" s="215" t="s">
        <v>1102</v>
      </c>
      <c r="L960" s="215" t="s">
        <v>1321</v>
      </c>
      <c r="AD960" s="217"/>
    </row>
    <row r="961" spans="1:30" s="215" customFormat="1" x14ac:dyDescent="0.25">
      <c r="A961" s="215" t="s">
        <v>138</v>
      </c>
      <c r="B961" s="215">
        <v>6512</v>
      </c>
      <c r="C961" s="215" t="s">
        <v>211</v>
      </c>
      <c r="D961" s="215">
        <v>3114456</v>
      </c>
      <c r="E961" s="215">
        <v>1020</v>
      </c>
      <c r="F961" s="215">
        <v>1110</v>
      </c>
      <c r="G961" s="215">
        <v>1004</v>
      </c>
      <c r="I961" s="215" t="s">
        <v>3162</v>
      </c>
      <c r="J961" s="215" t="s">
        <v>3163</v>
      </c>
      <c r="K961" s="215" t="s">
        <v>220</v>
      </c>
      <c r="L961" s="215" t="s">
        <v>3634</v>
      </c>
      <c r="AD961" s="217"/>
    </row>
    <row r="962" spans="1:30" s="215" customFormat="1" x14ac:dyDescent="0.25">
      <c r="A962" s="215" t="s">
        <v>138</v>
      </c>
      <c r="B962" s="215">
        <v>6512</v>
      </c>
      <c r="C962" s="215" t="s">
        <v>211</v>
      </c>
      <c r="D962" s="215">
        <v>3167785</v>
      </c>
      <c r="E962" s="215">
        <v>1060</v>
      </c>
      <c r="F962" s="215">
        <v>1271</v>
      </c>
      <c r="G962" s="215">
        <v>1004</v>
      </c>
      <c r="I962" s="215" t="s">
        <v>3164</v>
      </c>
      <c r="J962" s="215" t="s">
        <v>3165</v>
      </c>
      <c r="K962" s="215" t="s">
        <v>220</v>
      </c>
      <c r="L962" s="215" t="s">
        <v>3635</v>
      </c>
      <c r="AD962" s="217"/>
    </row>
    <row r="963" spans="1:30" s="215" customFormat="1" x14ac:dyDescent="0.25">
      <c r="A963" s="215" t="s">
        <v>138</v>
      </c>
      <c r="B963" s="215">
        <v>6512</v>
      </c>
      <c r="C963" s="215" t="s">
        <v>211</v>
      </c>
      <c r="D963" s="215">
        <v>3167787</v>
      </c>
      <c r="E963" s="215">
        <v>1020</v>
      </c>
      <c r="F963" s="215">
        <v>1110</v>
      </c>
      <c r="G963" s="215">
        <v>1004</v>
      </c>
      <c r="I963" s="215" t="s">
        <v>3166</v>
      </c>
      <c r="J963" s="215" t="s">
        <v>3167</v>
      </c>
      <c r="K963" s="215" t="s">
        <v>220</v>
      </c>
      <c r="L963" s="215" t="s">
        <v>3636</v>
      </c>
      <c r="AD963" s="217"/>
    </row>
    <row r="964" spans="1:30" s="215" customFormat="1" x14ac:dyDescent="0.25">
      <c r="A964" s="215" t="s">
        <v>138</v>
      </c>
      <c r="B964" s="215">
        <v>6512</v>
      </c>
      <c r="C964" s="215" t="s">
        <v>211</v>
      </c>
      <c r="D964" s="215">
        <v>9016426</v>
      </c>
      <c r="E964" s="215">
        <v>1040</v>
      </c>
      <c r="G964" s="215">
        <v>1004</v>
      </c>
      <c r="I964" s="215" t="s">
        <v>3168</v>
      </c>
      <c r="J964" s="215" t="s">
        <v>3169</v>
      </c>
      <c r="K964" s="215" t="s">
        <v>220</v>
      </c>
      <c r="L964" s="215" t="s">
        <v>3637</v>
      </c>
      <c r="AD964" s="217"/>
    </row>
    <row r="965" spans="1:30" s="215" customFormat="1" x14ac:dyDescent="0.25">
      <c r="A965" s="215" t="s">
        <v>138</v>
      </c>
      <c r="B965" s="215">
        <v>6512</v>
      </c>
      <c r="C965" s="215" t="s">
        <v>211</v>
      </c>
      <c r="D965" s="215">
        <v>9031531</v>
      </c>
      <c r="E965" s="215">
        <v>1060</v>
      </c>
      <c r="G965" s="215">
        <v>1004</v>
      </c>
      <c r="I965" s="215" t="s">
        <v>3170</v>
      </c>
      <c r="J965" s="215" t="s">
        <v>3171</v>
      </c>
      <c r="K965" s="215" t="s">
        <v>220</v>
      </c>
      <c r="L965" s="215" t="s">
        <v>3638</v>
      </c>
      <c r="AD965" s="217"/>
    </row>
    <row r="966" spans="1:30" s="215" customFormat="1" x14ac:dyDescent="0.25">
      <c r="A966" s="215" t="s">
        <v>138</v>
      </c>
      <c r="B966" s="215">
        <v>6512</v>
      </c>
      <c r="C966" s="215" t="s">
        <v>211</v>
      </c>
      <c r="D966" s="215">
        <v>9035852</v>
      </c>
      <c r="E966" s="215">
        <v>1020</v>
      </c>
      <c r="F966" s="215">
        <v>1121</v>
      </c>
      <c r="G966" s="215">
        <v>1004</v>
      </c>
      <c r="I966" s="215" t="s">
        <v>532</v>
      </c>
      <c r="J966" s="215" t="s">
        <v>1044</v>
      </c>
      <c r="K966" s="215" t="s">
        <v>1102</v>
      </c>
      <c r="L966" s="215" t="s">
        <v>1322</v>
      </c>
      <c r="AD966" s="217"/>
    </row>
    <row r="967" spans="1:30" s="215" customFormat="1" x14ac:dyDescent="0.25">
      <c r="A967" s="215" t="s">
        <v>138</v>
      </c>
      <c r="B967" s="215">
        <v>6512</v>
      </c>
      <c r="C967" s="215" t="s">
        <v>211</v>
      </c>
      <c r="D967" s="215">
        <v>9063353</v>
      </c>
      <c r="E967" s="215">
        <v>1060</v>
      </c>
      <c r="F967" s="215">
        <v>1263</v>
      </c>
      <c r="G967" s="215">
        <v>1004</v>
      </c>
      <c r="I967" s="215" t="s">
        <v>533</v>
      </c>
      <c r="J967" s="215" t="s">
        <v>1045</v>
      </c>
      <c r="K967" s="215" t="s">
        <v>1102</v>
      </c>
      <c r="L967" s="215" t="s">
        <v>1323</v>
      </c>
      <c r="AD967" s="217"/>
    </row>
    <row r="968" spans="1:30" s="215" customFormat="1" x14ac:dyDescent="0.25">
      <c r="A968" s="215" t="s">
        <v>138</v>
      </c>
      <c r="B968" s="215">
        <v>6512</v>
      </c>
      <c r="C968" s="215" t="s">
        <v>211</v>
      </c>
      <c r="D968" s="215">
        <v>90004166</v>
      </c>
      <c r="E968" s="215">
        <v>1060</v>
      </c>
      <c r="G968" s="215">
        <v>1004</v>
      </c>
      <c r="I968" s="215" t="s">
        <v>3172</v>
      </c>
      <c r="J968" s="215" t="s">
        <v>3173</v>
      </c>
      <c r="K968" s="215" t="s">
        <v>220</v>
      </c>
      <c r="L968" s="215" t="s">
        <v>3639</v>
      </c>
      <c r="AD968" s="217"/>
    </row>
    <row r="969" spans="1:30" s="215" customFormat="1" x14ac:dyDescent="0.25">
      <c r="A969" s="215" t="s">
        <v>138</v>
      </c>
      <c r="B969" s="215">
        <v>6512</v>
      </c>
      <c r="C969" s="215" t="s">
        <v>211</v>
      </c>
      <c r="D969" s="215">
        <v>190169726</v>
      </c>
      <c r="E969" s="215">
        <v>1060</v>
      </c>
      <c r="F969" s="215">
        <v>1251</v>
      </c>
      <c r="G969" s="215">
        <v>1004</v>
      </c>
      <c r="I969" s="215" t="s">
        <v>3174</v>
      </c>
      <c r="J969" s="215" t="s">
        <v>3175</v>
      </c>
      <c r="K969" s="215" t="s">
        <v>220</v>
      </c>
      <c r="L969" s="215" t="s">
        <v>3640</v>
      </c>
      <c r="AD969" s="217"/>
    </row>
    <row r="970" spans="1:30" s="215" customFormat="1" x14ac:dyDescent="0.25">
      <c r="A970" s="215" t="s">
        <v>138</v>
      </c>
      <c r="B970" s="215">
        <v>6512</v>
      </c>
      <c r="C970" s="215" t="s">
        <v>211</v>
      </c>
      <c r="D970" s="215">
        <v>190169818</v>
      </c>
      <c r="E970" s="215">
        <v>1060</v>
      </c>
      <c r="F970" s="215">
        <v>1271</v>
      </c>
      <c r="G970" s="215">
        <v>1004</v>
      </c>
      <c r="I970" s="215" t="s">
        <v>3176</v>
      </c>
      <c r="J970" s="215" t="s">
        <v>3177</v>
      </c>
      <c r="K970" s="215" t="s">
        <v>220</v>
      </c>
      <c r="L970" s="215" t="s">
        <v>3641</v>
      </c>
      <c r="AD970" s="217"/>
    </row>
    <row r="971" spans="1:30" s="215" customFormat="1" x14ac:dyDescent="0.25">
      <c r="A971" s="215" t="s">
        <v>138</v>
      </c>
      <c r="B971" s="215">
        <v>6512</v>
      </c>
      <c r="C971" s="215" t="s">
        <v>211</v>
      </c>
      <c r="D971" s="215">
        <v>190169875</v>
      </c>
      <c r="E971" s="215">
        <v>1020</v>
      </c>
      <c r="F971" s="215">
        <v>1110</v>
      </c>
      <c r="G971" s="215">
        <v>1004</v>
      </c>
      <c r="I971" s="215" t="s">
        <v>3178</v>
      </c>
      <c r="J971" s="215" t="s">
        <v>3179</v>
      </c>
      <c r="K971" s="215" t="s">
        <v>220</v>
      </c>
      <c r="L971" s="215" t="s">
        <v>3642</v>
      </c>
      <c r="AD971" s="217"/>
    </row>
    <row r="972" spans="1:30" s="215" customFormat="1" x14ac:dyDescent="0.25">
      <c r="A972" s="215" t="s">
        <v>138</v>
      </c>
      <c r="B972" s="215">
        <v>6512</v>
      </c>
      <c r="C972" s="215" t="s">
        <v>211</v>
      </c>
      <c r="D972" s="215">
        <v>190169932</v>
      </c>
      <c r="E972" s="215">
        <v>1020</v>
      </c>
      <c r="F972" s="215">
        <v>1110</v>
      </c>
      <c r="G972" s="215">
        <v>1004</v>
      </c>
      <c r="I972" s="215" t="s">
        <v>3180</v>
      </c>
      <c r="J972" s="215" t="s">
        <v>3181</v>
      </c>
      <c r="K972" s="215" t="s">
        <v>220</v>
      </c>
      <c r="L972" s="215" t="s">
        <v>3643</v>
      </c>
      <c r="AD972" s="217"/>
    </row>
    <row r="973" spans="1:30" s="215" customFormat="1" x14ac:dyDescent="0.25">
      <c r="A973" s="215" t="s">
        <v>138</v>
      </c>
      <c r="B973" s="215">
        <v>6512</v>
      </c>
      <c r="C973" s="215" t="s">
        <v>211</v>
      </c>
      <c r="D973" s="215">
        <v>190171301</v>
      </c>
      <c r="E973" s="215">
        <v>1020</v>
      </c>
      <c r="F973" s="215">
        <v>1110</v>
      </c>
      <c r="G973" s="215">
        <v>1004</v>
      </c>
      <c r="I973" s="215" t="s">
        <v>3182</v>
      </c>
      <c r="J973" s="215" t="s">
        <v>3183</v>
      </c>
      <c r="K973" s="215" t="s">
        <v>220</v>
      </c>
      <c r="L973" s="215" t="s">
        <v>3644</v>
      </c>
      <c r="AD973" s="217"/>
    </row>
    <row r="974" spans="1:30" s="215" customFormat="1" x14ac:dyDescent="0.25">
      <c r="A974" s="215" t="s">
        <v>138</v>
      </c>
      <c r="B974" s="215">
        <v>6512</v>
      </c>
      <c r="C974" s="215" t="s">
        <v>211</v>
      </c>
      <c r="D974" s="215">
        <v>190177084</v>
      </c>
      <c r="E974" s="215">
        <v>1020</v>
      </c>
      <c r="F974" s="215">
        <v>1110</v>
      </c>
      <c r="G974" s="215">
        <v>1004</v>
      </c>
      <c r="I974" s="215" t="s">
        <v>3184</v>
      </c>
      <c r="J974" s="215" t="s">
        <v>3185</v>
      </c>
      <c r="K974" s="215" t="s">
        <v>220</v>
      </c>
      <c r="L974" s="215" t="s">
        <v>3645</v>
      </c>
      <c r="AD974" s="217"/>
    </row>
    <row r="975" spans="1:30" s="215" customFormat="1" x14ac:dyDescent="0.25">
      <c r="A975" s="215" t="s">
        <v>138</v>
      </c>
      <c r="B975" s="215">
        <v>6512</v>
      </c>
      <c r="C975" s="215" t="s">
        <v>211</v>
      </c>
      <c r="D975" s="215">
        <v>190511728</v>
      </c>
      <c r="E975" s="215">
        <v>1040</v>
      </c>
      <c r="F975" s="215">
        <v>1264</v>
      </c>
      <c r="G975" s="215">
        <v>1004</v>
      </c>
      <c r="I975" s="215" t="s">
        <v>534</v>
      </c>
      <c r="J975" s="215" t="s">
        <v>1046</v>
      </c>
      <c r="K975" s="215" t="s">
        <v>1102</v>
      </c>
      <c r="L975" s="215" t="s">
        <v>1324</v>
      </c>
      <c r="AD975" s="217"/>
    </row>
    <row r="976" spans="1:30" s="215" customFormat="1" x14ac:dyDescent="0.25">
      <c r="A976" s="215" t="s">
        <v>138</v>
      </c>
      <c r="B976" s="215">
        <v>6512</v>
      </c>
      <c r="C976" s="215" t="s">
        <v>211</v>
      </c>
      <c r="D976" s="215">
        <v>190630468</v>
      </c>
      <c r="E976" s="215">
        <v>1060</v>
      </c>
      <c r="F976" s="215">
        <v>1230</v>
      </c>
      <c r="G976" s="215">
        <v>1004</v>
      </c>
      <c r="I976" s="215" t="s">
        <v>535</v>
      </c>
      <c r="J976" s="215" t="s">
        <v>1047</v>
      </c>
      <c r="K976" s="215" t="s">
        <v>1102</v>
      </c>
      <c r="L976" s="215" t="s">
        <v>1325</v>
      </c>
      <c r="AD976" s="217"/>
    </row>
    <row r="977" spans="1:30" s="215" customFormat="1" x14ac:dyDescent="0.25">
      <c r="A977" s="215" t="s">
        <v>138</v>
      </c>
      <c r="B977" s="215">
        <v>6512</v>
      </c>
      <c r="C977" s="215" t="s">
        <v>211</v>
      </c>
      <c r="D977" s="215">
        <v>190913555</v>
      </c>
      <c r="E977" s="215">
        <v>1040</v>
      </c>
      <c r="F977" s="215">
        <v>1271</v>
      </c>
      <c r="G977" s="215">
        <v>1004</v>
      </c>
      <c r="I977" s="215" t="s">
        <v>3186</v>
      </c>
      <c r="J977" s="215" t="s">
        <v>3187</v>
      </c>
      <c r="K977" s="215" t="s">
        <v>220</v>
      </c>
      <c r="L977" s="215" t="s">
        <v>3646</v>
      </c>
      <c r="AD977" s="217"/>
    </row>
    <row r="978" spans="1:30" s="215" customFormat="1" x14ac:dyDescent="0.25">
      <c r="A978" s="215" t="s">
        <v>138</v>
      </c>
      <c r="B978" s="215">
        <v>6512</v>
      </c>
      <c r="C978" s="215" t="s">
        <v>211</v>
      </c>
      <c r="D978" s="215">
        <v>191134944</v>
      </c>
      <c r="E978" s="215">
        <v>1020</v>
      </c>
      <c r="F978" s="215">
        <v>1110</v>
      </c>
      <c r="G978" s="215">
        <v>1004</v>
      </c>
      <c r="I978" s="215" t="s">
        <v>3188</v>
      </c>
      <c r="J978" s="215" t="s">
        <v>3189</v>
      </c>
      <c r="K978" s="215" t="s">
        <v>220</v>
      </c>
      <c r="L978" s="215" t="s">
        <v>3647</v>
      </c>
      <c r="AD978" s="217"/>
    </row>
    <row r="979" spans="1:30" s="215" customFormat="1" x14ac:dyDescent="0.25">
      <c r="A979" s="215" t="s">
        <v>138</v>
      </c>
      <c r="B979" s="215">
        <v>6512</v>
      </c>
      <c r="C979" s="215" t="s">
        <v>211</v>
      </c>
      <c r="D979" s="215">
        <v>191417730</v>
      </c>
      <c r="E979" s="215">
        <v>1060</v>
      </c>
      <c r="F979" s="215">
        <v>1271</v>
      </c>
      <c r="G979" s="215">
        <v>1004</v>
      </c>
      <c r="I979" s="215" t="s">
        <v>3190</v>
      </c>
      <c r="J979" s="215" t="s">
        <v>3191</v>
      </c>
      <c r="K979" s="215" t="s">
        <v>220</v>
      </c>
      <c r="L979" s="215" t="s">
        <v>3648</v>
      </c>
      <c r="AD979" s="217"/>
    </row>
    <row r="980" spans="1:30" s="215" customFormat="1" x14ac:dyDescent="0.25">
      <c r="A980" s="215" t="s">
        <v>138</v>
      </c>
      <c r="B980" s="215">
        <v>6512</v>
      </c>
      <c r="C980" s="215" t="s">
        <v>211</v>
      </c>
      <c r="D980" s="215">
        <v>191425171</v>
      </c>
      <c r="E980" s="215">
        <v>1020</v>
      </c>
      <c r="F980" s="215">
        <v>1110</v>
      </c>
      <c r="G980" s="215">
        <v>1004</v>
      </c>
      <c r="I980" s="215" t="s">
        <v>536</v>
      </c>
      <c r="J980" s="215" t="s">
        <v>1048</v>
      </c>
      <c r="K980" s="215" t="s">
        <v>1102</v>
      </c>
      <c r="L980" s="215" t="s">
        <v>1326</v>
      </c>
      <c r="AD980" s="217"/>
    </row>
    <row r="981" spans="1:30" s="215" customFormat="1" x14ac:dyDescent="0.25">
      <c r="A981" s="215" t="s">
        <v>138</v>
      </c>
      <c r="B981" s="215">
        <v>6512</v>
      </c>
      <c r="C981" s="215" t="s">
        <v>211</v>
      </c>
      <c r="D981" s="215">
        <v>191450218</v>
      </c>
      <c r="E981" s="215">
        <v>1060</v>
      </c>
      <c r="F981" s="215">
        <v>1274</v>
      </c>
      <c r="G981" s="215">
        <v>1004</v>
      </c>
      <c r="I981" s="215" t="s">
        <v>3192</v>
      </c>
      <c r="J981" s="215" t="s">
        <v>3193</v>
      </c>
      <c r="K981" s="215" t="s">
        <v>220</v>
      </c>
      <c r="L981" s="215" t="s">
        <v>3649</v>
      </c>
      <c r="AD981" s="217"/>
    </row>
    <row r="982" spans="1:30" s="215" customFormat="1" x14ac:dyDescent="0.25">
      <c r="A982" s="215" t="s">
        <v>138</v>
      </c>
      <c r="B982" s="215">
        <v>6512</v>
      </c>
      <c r="C982" s="215" t="s">
        <v>211</v>
      </c>
      <c r="D982" s="215">
        <v>191450221</v>
      </c>
      <c r="E982" s="215">
        <v>1060</v>
      </c>
      <c r="F982" s="215">
        <v>1274</v>
      </c>
      <c r="G982" s="215">
        <v>1004</v>
      </c>
      <c r="I982" s="215" t="s">
        <v>3194</v>
      </c>
      <c r="J982" s="215" t="s">
        <v>3195</v>
      </c>
      <c r="K982" s="215" t="s">
        <v>220</v>
      </c>
      <c r="L982" s="215" t="s">
        <v>3650</v>
      </c>
      <c r="AD982" s="217"/>
    </row>
    <row r="983" spans="1:30" s="215" customFormat="1" x14ac:dyDescent="0.25">
      <c r="A983" s="215" t="s">
        <v>138</v>
      </c>
      <c r="B983" s="215">
        <v>6512</v>
      </c>
      <c r="C983" s="215" t="s">
        <v>211</v>
      </c>
      <c r="D983" s="215">
        <v>191451790</v>
      </c>
      <c r="E983" s="215">
        <v>1060</v>
      </c>
      <c r="F983" s="215">
        <v>1252</v>
      </c>
      <c r="G983" s="215">
        <v>1004</v>
      </c>
      <c r="I983" s="215" t="s">
        <v>3196</v>
      </c>
      <c r="J983" s="215" t="s">
        <v>3197</v>
      </c>
      <c r="K983" s="215" t="s">
        <v>220</v>
      </c>
      <c r="L983" s="215" t="s">
        <v>3651</v>
      </c>
      <c r="AD983" s="217"/>
    </row>
    <row r="984" spans="1:30" s="215" customFormat="1" x14ac:dyDescent="0.25">
      <c r="A984" s="215" t="s">
        <v>138</v>
      </c>
      <c r="B984" s="215">
        <v>6512</v>
      </c>
      <c r="C984" s="215" t="s">
        <v>211</v>
      </c>
      <c r="D984" s="215">
        <v>191451810</v>
      </c>
      <c r="E984" s="215">
        <v>1060</v>
      </c>
      <c r="F984" s="215">
        <v>1252</v>
      </c>
      <c r="G984" s="215">
        <v>1004</v>
      </c>
      <c r="I984" s="215" t="s">
        <v>3198</v>
      </c>
      <c r="J984" s="215" t="s">
        <v>3199</v>
      </c>
      <c r="K984" s="215" t="s">
        <v>220</v>
      </c>
      <c r="L984" s="215" t="s">
        <v>3652</v>
      </c>
      <c r="AD984" s="217"/>
    </row>
    <row r="985" spans="1:30" s="215" customFormat="1" x14ac:dyDescent="0.25">
      <c r="A985" s="215" t="s">
        <v>138</v>
      </c>
      <c r="B985" s="215">
        <v>6512</v>
      </c>
      <c r="C985" s="215" t="s">
        <v>211</v>
      </c>
      <c r="D985" s="215">
        <v>191452150</v>
      </c>
      <c r="E985" s="215">
        <v>1060</v>
      </c>
      <c r="F985" s="215">
        <v>1271</v>
      </c>
      <c r="G985" s="215">
        <v>1004</v>
      </c>
      <c r="I985" s="215" t="s">
        <v>3200</v>
      </c>
      <c r="J985" s="215" t="s">
        <v>3201</v>
      </c>
      <c r="K985" s="215" t="s">
        <v>220</v>
      </c>
      <c r="L985" s="215" t="s">
        <v>3653</v>
      </c>
      <c r="AD985" s="217"/>
    </row>
    <row r="986" spans="1:30" s="215" customFormat="1" x14ac:dyDescent="0.25">
      <c r="A986" s="215" t="s">
        <v>138</v>
      </c>
      <c r="B986" s="215">
        <v>6512</v>
      </c>
      <c r="C986" s="215" t="s">
        <v>211</v>
      </c>
      <c r="D986" s="215">
        <v>191452151</v>
      </c>
      <c r="E986" s="215">
        <v>1060</v>
      </c>
      <c r="F986" s="215">
        <v>1271</v>
      </c>
      <c r="G986" s="215">
        <v>1004</v>
      </c>
      <c r="I986" s="215" t="s">
        <v>3202</v>
      </c>
      <c r="J986" s="215" t="s">
        <v>3203</v>
      </c>
      <c r="K986" s="215" t="s">
        <v>220</v>
      </c>
      <c r="L986" s="215" t="s">
        <v>3654</v>
      </c>
      <c r="AD986" s="217"/>
    </row>
    <row r="987" spans="1:30" s="215" customFormat="1" x14ac:dyDescent="0.25">
      <c r="A987" s="215" t="s">
        <v>138</v>
      </c>
      <c r="B987" s="215">
        <v>6512</v>
      </c>
      <c r="C987" s="215" t="s">
        <v>211</v>
      </c>
      <c r="D987" s="215">
        <v>191452153</v>
      </c>
      <c r="E987" s="215">
        <v>1060</v>
      </c>
      <c r="F987" s="215">
        <v>1271</v>
      </c>
      <c r="G987" s="215">
        <v>1004</v>
      </c>
      <c r="I987" s="215" t="s">
        <v>3204</v>
      </c>
      <c r="J987" s="215" t="s">
        <v>3205</v>
      </c>
      <c r="K987" s="215" t="s">
        <v>220</v>
      </c>
      <c r="L987" s="215" t="s">
        <v>3655</v>
      </c>
      <c r="AD987" s="217"/>
    </row>
    <row r="988" spans="1:30" s="215" customFormat="1" x14ac:dyDescent="0.25">
      <c r="A988" s="215" t="s">
        <v>138</v>
      </c>
      <c r="B988" s="215">
        <v>6512</v>
      </c>
      <c r="C988" s="215" t="s">
        <v>211</v>
      </c>
      <c r="D988" s="215">
        <v>191452250</v>
      </c>
      <c r="E988" s="215">
        <v>1060</v>
      </c>
      <c r="F988" s="215">
        <v>1252</v>
      </c>
      <c r="G988" s="215">
        <v>1004</v>
      </c>
      <c r="I988" s="215" t="s">
        <v>3206</v>
      </c>
      <c r="J988" s="215" t="s">
        <v>3207</v>
      </c>
      <c r="K988" s="215" t="s">
        <v>220</v>
      </c>
      <c r="L988" s="215" t="s">
        <v>3656</v>
      </c>
      <c r="AD988" s="217"/>
    </row>
    <row r="989" spans="1:30" s="215" customFormat="1" x14ac:dyDescent="0.25">
      <c r="A989" s="215" t="s">
        <v>138</v>
      </c>
      <c r="B989" s="215">
        <v>6512</v>
      </c>
      <c r="C989" s="215" t="s">
        <v>211</v>
      </c>
      <c r="D989" s="215">
        <v>191452510</v>
      </c>
      <c r="E989" s="215">
        <v>1060</v>
      </c>
      <c r="F989" s="215">
        <v>1252</v>
      </c>
      <c r="G989" s="215">
        <v>1004</v>
      </c>
      <c r="I989" s="215" t="s">
        <v>3208</v>
      </c>
      <c r="J989" s="215" t="s">
        <v>3209</v>
      </c>
      <c r="K989" s="215" t="s">
        <v>220</v>
      </c>
      <c r="L989" s="215" t="s">
        <v>3657</v>
      </c>
      <c r="AD989" s="217"/>
    </row>
    <row r="990" spans="1:30" s="215" customFormat="1" x14ac:dyDescent="0.25">
      <c r="A990" s="215" t="s">
        <v>138</v>
      </c>
      <c r="B990" s="215">
        <v>6512</v>
      </c>
      <c r="C990" s="215" t="s">
        <v>211</v>
      </c>
      <c r="D990" s="215">
        <v>191452732</v>
      </c>
      <c r="E990" s="215">
        <v>1060</v>
      </c>
      <c r="F990" s="215">
        <v>1274</v>
      </c>
      <c r="G990" s="215">
        <v>1004</v>
      </c>
      <c r="I990" s="215" t="s">
        <v>3210</v>
      </c>
      <c r="J990" s="215" t="s">
        <v>3211</v>
      </c>
      <c r="K990" s="215" t="s">
        <v>220</v>
      </c>
      <c r="L990" s="215" t="s">
        <v>3658</v>
      </c>
      <c r="AD990" s="217"/>
    </row>
    <row r="991" spans="1:30" s="215" customFormat="1" x14ac:dyDescent="0.25">
      <c r="A991" s="215" t="s">
        <v>138</v>
      </c>
      <c r="B991" s="215">
        <v>6512</v>
      </c>
      <c r="C991" s="215" t="s">
        <v>211</v>
      </c>
      <c r="D991" s="215">
        <v>191658437</v>
      </c>
      <c r="E991" s="215">
        <v>1060</v>
      </c>
      <c r="F991" s="215">
        <v>1230</v>
      </c>
      <c r="G991" s="215">
        <v>1004</v>
      </c>
      <c r="I991" s="215" t="s">
        <v>537</v>
      </c>
      <c r="J991" s="215" t="s">
        <v>1049</v>
      </c>
      <c r="K991" s="215" t="s">
        <v>1102</v>
      </c>
      <c r="L991" s="215" t="s">
        <v>1327</v>
      </c>
      <c r="AD991" s="217"/>
    </row>
    <row r="992" spans="1:30" s="215" customFormat="1" x14ac:dyDescent="0.25">
      <c r="A992" s="215" t="s">
        <v>138</v>
      </c>
      <c r="B992" s="215">
        <v>6512</v>
      </c>
      <c r="C992" s="215" t="s">
        <v>211</v>
      </c>
      <c r="D992" s="215">
        <v>191675942</v>
      </c>
      <c r="E992" s="215">
        <v>1060</v>
      </c>
      <c r="F992" s="215">
        <v>1252</v>
      </c>
      <c r="G992" s="215">
        <v>1004</v>
      </c>
      <c r="I992" s="215" t="s">
        <v>2199</v>
      </c>
      <c r="J992" s="215" t="s">
        <v>2200</v>
      </c>
      <c r="K992" s="215" t="s">
        <v>220</v>
      </c>
      <c r="L992" s="215" t="s">
        <v>2217</v>
      </c>
      <c r="AD992" s="217"/>
    </row>
    <row r="993" spans="1:30" s="215" customFormat="1" x14ac:dyDescent="0.25">
      <c r="A993" s="215" t="s">
        <v>138</v>
      </c>
      <c r="B993" s="215">
        <v>6512</v>
      </c>
      <c r="C993" s="215" t="s">
        <v>211</v>
      </c>
      <c r="D993" s="215">
        <v>191708892</v>
      </c>
      <c r="E993" s="215">
        <v>1060</v>
      </c>
      <c r="F993" s="215">
        <v>1252</v>
      </c>
      <c r="G993" s="215">
        <v>1004</v>
      </c>
      <c r="I993" s="215" t="s">
        <v>538</v>
      </c>
      <c r="J993" s="215" t="s">
        <v>1050</v>
      </c>
      <c r="K993" s="215" t="s">
        <v>220</v>
      </c>
      <c r="L993" s="215" t="s">
        <v>3659</v>
      </c>
      <c r="AD993" s="217"/>
    </row>
    <row r="994" spans="1:30" s="215" customFormat="1" x14ac:dyDescent="0.25">
      <c r="A994" s="215" t="s">
        <v>138</v>
      </c>
      <c r="B994" s="215">
        <v>6512</v>
      </c>
      <c r="C994" s="215" t="s">
        <v>211</v>
      </c>
      <c r="D994" s="215">
        <v>191708894</v>
      </c>
      <c r="E994" s="215">
        <v>1060</v>
      </c>
      <c r="F994" s="215">
        <v>1252</v>
      </c>
      <c r="G994" s="215">
        <v>1004</v>
      </c>
      <c r="I994" s="215" t="s">
        <v>3212</v>
      </c>
      <c r="J994" s="215" t="s">
        <v>3213</v>
      </c>
      <c r="K994" s="215" t="s">
        <v>220</v>
      </c>
      <c r="L994" s="215" t="s">
        <v>3660</v>
      </c>
      <c r="AD994" s="217"/>
    </row>
    <row r="995" spans="1:30" s="215" customFormat="1" x14ac:dyDescent="0.25">
      <c r="A995" s="215" t="s">
        <v>138</v>
      </c>
      <c r="B995" s="215">
        <v>6512</v>
      </c>
      <c r="C995" s="215" t="s">
        <v>211</v>
      </c>
      <c r="D995" s="215">
        <v>191719812</v>
      </c>
      <c r="E995" s="215">
        <v>1060</v>
      </c>
      <c r="F995" s="215">
        <v>1242</v>
      </c>
      <c r="G995" s="215">
        <v>1004</v>
      </c>
      <c r="I995" s="215" t="s">
        <v>539</v>
      </c>
      <c r="J995" s="215" t="s">
        <v>1051</v>
      </c>
      <c r="K995" s="215" t="s">
        <v>1102</v>
      </c>
      <c r="L995" s="215" t="s">
        <v>1462</v>
      </c>
      <c r="AD995" s="217"/>
    </row>
    <row r="996" spans="1:30" s="215" customFormat="1" x14ac:dyDescent="0.25">
      <c r="A996" s="215" t="s">
        <v>138</v>
      </c>
      <c r="B996" s="215">
        <v>6512</v>
      </c>
      <c r="C996" s="215" t="s">
        <v>211</v>
      </c>
      <c r="D996" s="215">
        <v>191719975</v>
      </c>
      <c r="E996" s="215">
        <v>1060</v>
      </c>
      <c r="F996" s="215">
        <v>1274</v>
      </c>
      <c r="G996" s="215">
        <v>1004</v>
      </c>
      <c r="I996" s="215" t="s">
        <v>3214</v>
      </c>
      <c r="J996" s="215" t="s">
        <v>3215</v>
      </c>
      <c r="K996" s="215" t="s">
        <v>220</v>
      </c>
      <c r="L996" s="215" t="s">
        <v>3661</v>
      </c>
      <c r="AD996" s="217"/>
    </row>
    <row r="997" spans="1:30" s="215" customFormat="1" x14ac:dyDescent="0.25">
      <c r="A997" s="215" t="s">
        <v>138</v>
      </c>
      <c r="B997" s="215">
        <v>6512</v>
      </c>
      <c r="C997" s="215" t="s">
        <v>211</v>
      </c>
      <c r="D997" s="215">
        <v>191725101</v>
      </c>
      <c r="E997" s="215">
        <v>1060</v>
      </c>
      <c r="F997" s="215">
        <v>1242</v>
      </c>
      <c r="G997" s="215">
        <v>1004</v>
      </c>
      <c r="I997" s="215" t="s">
        <v>1384</v>
      </c>
      <c r="J997" s="215" t="s">
        <v>1385</v>
      </c>
      <c r="K997" s="215" t="s">
        <v>220</v>
      </c>
      <c r="L997" s="215" t="s">
        <v>1390</v>
      </c>
      <c r="AD997" s="217"/>
    </row>
    <row r="998" spans="1:30" s="215" customFormat="1" x14ac:dyDescent="0.25">
      <c r="A998" s="215" t="s">
        <v>138</v>
      </c>
      <c r="B998" s="215">
        <v>6512</v>
      </c>
      <c r="C998" s="215" t="s">
        <v>211</v>
      </c>
      <c r="D998" s="215">
        <v>191737452</v>
      </c>
      <c r="E998" s="215">
        <v>1040</v>
      </c>
      <c r="F998" s="215">
        <v>1271</v>
      </c>
      <c r="G998" s="215">
        <v>1004</v>
      </c>
      <c r="I998" s="215" t="s">
        <v>540</v>
      </c>
      <c r="J998" s="215" t="s">
        <v>1052</v>
      </c>
      <c r="K998" s="215" t="s">
        <v>1102</v>
      </c>
      <c r="L998" s="215" t="s">
        <v>1328</v>
      </c>
      <c r="AD998" s="217"/>
    </row>
    <row r="999" spans="1:30" s="215" customFormat="1" x14ac:dyDescent="0.25">
      <c r="A999" s="215" t="s">
        <v>138</v>
      </c>
      <c r="B999" s="215">
        <v>6512</v>
      </c>
      <c r="C999" s="215" t="s">
        <v>211</v>
      </c>
      <c r="D999" s="215">
        <v>191741153</v>
      </c>
      <c r="E999" s="215">
        <v>1060</v>
      </c>
      <c r="F999" s="215">
        <v>1251</v>
      </c>
      <c r="G999" s="215">
        <v>1004</v>
      </c>
      <c r="I999" s="215" t="s">
        <v>541</v>
      </c>
      <c r="J999" s="215" t="s">
        <v>1053</v>
      </c>
      <c r="K999" s="215" t="s">
        <v>1102</v>
      </c>
      <c r="L999" s="215" t="s">
        <v>1393</v>
      </c>
      <c r="AD999" s="217"/>
    </row>
    <row r="1000" spans="1:30" s="215" customFormat="1" x14ac:dyDescent="0.25">
      <c r="A1000" s="215" t="s">
        <v>138</v>
      </c>
      <c r="B1000" s="215">
        <v>6512</v>
      </c>
      <c r="C1000" s="215" t="s">
        <v>211</v>
      </c>
      <c r="D1000" s="215">
        <v>191742513</v>
      </c>
      <c r="E1000" s="215">
        <v>1060</v>
      </c>
      <c r="F1000" s="215">
        <v>1242</v>
      </c>
      <c r="G1000" s="215">
        <v>1004</v>
      </c>
      <c r="I1000" s="215" t="s">
        <v>3216</v>
      </c>
      <c r="J1000" s="215" t="s">
        <v>3217</v>
      </c>
      <c r="K1000" s="215" t="s">
        <v>220</v>
      </c>
      <c r="L1000" s="215" t="s">
        <v>3662</v>
      </c>
      <c r="AD1000" s="217"/>
    </row>
    <row r="1001" spans="1:30" s="215" customFormat="1" x14ac:dyDescent="0.25">
      <c r="A1001" s="215" t="s">
        <v>138</v>
      </c>
      <c r="B1001" s="215">
        <v>6512</v>
      </c>
      <c r="C1001" s="215" t="s">
        <v>211</v>
      </c>
      <c r="D1001" s="215">
        <v>191744451</v>
      </c>
      <c r="E1001" s="215">
        <v>1060</v>
      </c>
      <c r="F1001" s="215">
        <v>1271</v>
      </c>
      <c r="G1001" s="215">
        <v>1004</v>
      </c>
      <c r="I1001" s="215" t="s">
        <v>3218</v>
      </c>
      <c r="J1001" s="215" t="s">
        <v>3219</v>
      </c>
      <c r="K1001" s="215" t="s">
        <v>220</v>
      </c>
      <c r="L1001" s="215" t="s">
        <v>3663</v>
      </c>
      <c r="AD1001" s="217"/>
    </row>
    <row r="1002" spans="1:30" s="215" customFormat="1" x14ac:dyDescent="0.25">
      <c r="A1002" s="215" t="s">
        <v>138</v>
      </c>
      <c r="B1002" s="215">
        <v>6512</v>
      </c>
      <c r="C1002" s="215" t="s">
        <v>211</v>
      </c>
      <c r="D1002" s="215">
        <v>191744456</v>
      </c>
      <c r="E1002" s="215">
        <v>1060</v>
      </c>
      <c r="F1002" s="215">
        <v>1242</v>
      </c>
      <c r="G1002" s="215">
        <v>1004</v>
      </c>
      <c r="I1002" s="215" t="s">
        <v>542</v>
      </c>
      <c r="J1002" s="215" t="s">
        <v>1054</v>
      </c>
      <c r="K1002" s="215" t="s">
        <v>220</v>
      </c>
      <c r="L1002" s="215" t="s">
        <v>613</v>
      </c>
      <c r="AD1002" s="217"/>
    </row>
    <row r="1003" spans="1:30" s="215" customFormat="1" x14ac:dyDescent="0.25">
      <c r="A1003" s="215" t="s">
        <v>138</v>
      </c>
      <c r="B1003" s="215">
        <v>6512</v>
      </c>
      <c r="C1003" s="215" t="s">
        <v>211</v>
      </c>
      <c r="D1003" s="215">
        <v>191744962</v>
      </c>
      <c r="E1003" s="215">
        <v>1060</v>
      </c>
      <c r="F1003" s="215">
        <v>1242</v>
      </c>
      <c r="G1003" s="215">
        <v>1004</v>
      </c>
      <c r="I1003" s="215" t="s">
        <v>3220</v>
      </c>
      <c r="J1003" s="215" t="s">
        <v>3221</v>
      </c>
      <c r="K1003" s="215" t="s">
        <v>220</v>
      </c>
      <c r="L1003" s="215" t="s">
        <v>3664</v>
      </c>
      <c r="AD1003" s="217"/>
    </row>
    <row r="1004" spans="1:30" s="215" customFormat="1" x14ac:dyDescent="0.25">
      <c r="A1004" s="215" t="s">
        <v>138</v>
      </c>
      <c r="B1004" s="215">
        <v>6512</v>
      </c>
      <c r="C1004" s="215" t="s">
        <v>211</v>
      </c>
      <c r="D1004" s="215">
        <v>191744963</v>
      </c>
      <c r="E1004" s="215">
        <v>1060</v>
      </c>
      <c r="F1004" s="215">
        <v>1242</v>
      </c>
      <c r="G1004" s="215">
        <v>1004</v>
      </c>
      <c r="I1004" s="215" t="s">
        <v>3222</v>
      </c>
      <c r="J1004" s="215" t="s">
        <v>3223</v>
      </c>
      <c r="K1004" s="215" t="s">
        <v>220</v>
      </c>
      <c r="L1004" s="215" t="s">
        <v>3665</v>
      </c>
      <c r="AD1004" s="217"/>
    </row>
    <row r="1005" spans="1:30" s="215" customFormat="1" x14ac:dyDescent="0.25">
      <c r="A1005" s="215" t="s">
        <v>138</v>
      </c>
      <c r="B1005" s="215">
        <v>6512</v>
      </c>
      <c r="C1005" s="215" t="s">
        <v>211</v>
      </c>
      <c r="D1005" s="215">
        <v>191745012</v>
      </c>
      <c r="E1005" s="215">
        <v>1060</v>
      </c>
      <c r="F1005" s="215">
        <v>1242</v>
      </c>
      <c r="G1005" s="215">
        <v>1004</v>
      </c>
      <c r="I1005" s="215" t="s">
        <v>3224</v>
      </c>
      <c r="J1005" s="215" t="s">
        <v>3225</v>
      </c>
      <c r="K1005" s="215" t="s">
        <v>220</v>
      </c>
      <c r="L1005" s="215" t="s">
        <v>3666</v>
      </c>
      <c r="AD1005" s="217"/>
    </row>
    <row r="1006" spans="1:30" s="215" customFormat="1" x14ac:dyDescent="0.25">
      <c r="A1006" s="215" t="s">
        <v>138</v>
      </c>
      <c r="B1006" s="215">
        <v>6512</v>
      </c>
      <c r="C1006" s="215" t="s">
        <v>211</v>
      </c>
      <c r="D1006" s="215">
        <v>191745013</v>
      </c>
      <c r="E1006" s="215">
        <v>1060</v>
      </c>
      <c r="F1006" s="215">
        <v>1271</v>
      </c>
      <c r="G1006" s="215">
        <v>1004</v>
      </c>
      <c r="I1006" s="215" t="s">
        <v>3226</v>
      </c>
      <c r="J1006" s="215" t="s">
        <v>3227</v>
      </c>
      <c r="K1006" s="215" t="s">
        <v>220</v>
      </c>
      <c r="L1006" s="215" t="s">
        <v>3667</v>
      </c>
      <c r="AD1006" s="217"/>
    </row>
    <row r="1007" spans="1:30" s="215" customFormat="1" x14ac:dyDescent="0.25">
      <c r="A1007" s="215" t="s">
        <v>138</v>
      </c>
      <c r="B1007" s="215">
        <v>6512</v>
      </c>
      <c r="C1007" s="215" t="s">
        <v>211</v>
      </c>
      <c r="D1007" s="215">
        <v>191760232</v>
      </c>
      <c r="E1007" s="215">
        <v>1060</v>
      </c>
      <c r="F1007" s="215">
        <v>1242</v>
      </c>
      <c r="G1007" s="215">
        <v>1004</v>
      </c>
      <c r="I1007" s="215" t="s">
        <v>543</v>
      </c>
      <c r="J1007" s="215" t="s">
        <v>1055</v>
      </c>
      <c r="K1007" s="215" t="s">
        <v>220</v>
      </c>
      <c r="L1007" s="215" t="s">
        <v>614</v>
      </c>
      <c r="AD1007" s="217"/>
    </row>
    <row r="1008" spans="1:30" s="215" customFormat="1" x14ac:dyDescent="0.25">
      <c r="A1008" s="215" t="s">
        <v>138</v>
      </c>
      <c r="B1008" s="215">
        <v>6512</v>
      </c>
      <c r="C1008" s="215" t="s">
        <v>211</v>
      </c>
      <c r="D1008" s="215">
        <v>191777909</v>
      </c>
      <c r="E1008" s="215">
        <v>1060</v>
      </c>
      <c r="F1008" s="215">
        <v>1252</v>
      </c>
      <c r="G1008" s="215">
        <v>1004</v>
      </c>
      <c r="I1008" s="215" t="s">
        <v>544</v>
      </c>
      <c r="J1008" s="215" t="s">
        <v>1056</v>
      </c>
      <c r="K1008" s="215" t="s">
        <v>1102</v>
      </c>
      <c r="L1008" s="215" t="s">
        <v>1329</v>
      </c>
      <c r="AD1008" s="217"/>
    </row>
    <row r="1009" spans="1:30" s="215" customFormat="1" x14ac:dyDescent="0.25">
      <c r="A1009" s="215" t="s">
        <v>138</v>
      </c>
      <c r="B1009" s="215">
        <v>6512</v>
      </c>
      <c r="C1009" s="215" t="s">
        <v>211</v>
      </c>
      <c r="D1009" s="215">
        <v>191777912</v>
      </c>
      <c r="E1009" s="215">
        <v>1060</v>
      </c>
      <c r="F1009" s="215">
        <v>1252</v>
      </c>
      <c r="G1009" s="215">
        <v>1004</v>
      </c>
      <c r="I1009" s="215" t="s">
        <v>544</v>
      </c>
      <c r="J1009" s="215" t="s">
        <v>1056</v>
      </c>
      <c r="K1009" s="215" t="s">
        <v>1102</v>
      </c>
      <c r="L1009" s="215" t="s">
        <v>1329</v>
      </c>
      <c r="AD1009" s="217"/>
    </row>
    <row r="1010" spans="1:30" s="215" customFormat="1" x14ac:dyDescent="0.25">
      <c r="A1010" s="215" t="s">
        <v>138</v>
      </c>
      <c r="B1010" s="215">
        <v>6512</v>
      </c>
      <c r="C1010" s="215" t="s">
        <v>211</v>
      </c>
      <c r="D1010" s="215">
        <v>191778191</v>
      </c>
      <c r="E1010" s="215">
        <v>1060</v>
      </c>
      <c r="F1010" s="215">
        <v>1252</v>
      </c>
      <c r="G1010" s="215">
        <v>1004</v>
      </c>
      <c r="I1010" s="215" t="s">
        <v>544</v>
      </c>
      <c r="J1010" s="215" t="s">
        <v>1056</v>
      </c>
      <c r="K1010" s="215" t="s">
        <v>1102</v>
      </c>
      <c r="L1010" s="215" t="s">
        <v>1329</v>
      </c>
      <c r="AD1010" s="217"/>
    </row>
    <row r="1011" spans="1:30" s="215" customFormat="1" x14ac:dyDescent="0.25">
      <c r="A1011" s="215" t="s">
        <v>138</v>
      </c>
      <c r="B1011" s="215">
        <v>6512</v>
      </c>
      <c r="C1011" s="215" t="s">
        <v>211</v>
      </c>
      <c r="D1011" s="215">
        <v>191794392</v>
      </c>
      <c r="E1011" s="215">
        <v>1060</v>
      </c>
      <c r="F1011" s="215">
        <v>1251</v>
      </c>
      <c r="G1011" s="215">
        <v>1004</v>
      </c>
      <c r="I1011" s="215" t="s">
        <v>1405</v>
      </c>
      <c r="J1011" s="215" t="s">
        <v>1406</v>
      </c>
      <c r="K1011" s="215" t="s">
        <v>220</v>
      </c>
      <c r="L1011" s="215" t="s">
        <v>615</v>
      </c>
      <c r="AD1011" s="217"/>
    </row>
    <row r="1012" spans="1:30" s="215" customFormat="1" x14ac:dyDescent="0.25">
      <c r="A1012" s="215" t="s">
        <v>138</v>
      </c>
      <c r="B1012" s="215">
        <v>6512</v>
      </c>
      <c r="C1012" s="215" t="s">
        <v>211</v>
      </c>
      <c r="D1012" s="215">
        <v>191811598</v>
      </c>
      <c r="E1012" s="215">
        <v>1060</v>
      </c>
      <c r="F1012" s="215">
        <v>1252</v>
      </c>
      <c r="G1012" s="215">
        <v>1004</v>
      </c>
      <c r="I1012" s="215" t="s">
        <v>1970</v>
      </c>
      <c r="J1012" s="215" t="s">
        <v>1971</v>
      </c>
      <c r="K1012" s="215" t="s">
        <v>220</v>
      </c>
      <c r="L1012" s="215" t="s">
        <v>1995</v>
      </c>
      <c r="AD1012" s="217"/>
    </row>
    <row r="1013" spans="1:30" s="215" customFormat="1" x14ac:dyDescent="0.25">
      <c r="A1013" s="215" t="s">
        <v>138</v>
      </c>
      <c r="B1013" s="215">
        <v>6512</v>
      </c>
      <c r="C1013" s="215" t="s">
        <v>211</v>
      </c>
      <c r="D1013" s="215">
        <v>191811618</v>
      </c>
      <c r="E1013" s="215">
        <v>1060</v>
      </c>
      <c r="F1013" s="215">
        <v>1252</v>
      </c>
      <c r="G1013" s="215">
        <v>1004</v>
      </c>
      <c r="I1013" s="215" t="s">
        <v>545</v>
      </c>
      <c r="J1013" s="215" t="s">
        <v>1057</v>
      </c>
      <c r="K1013" s="215" t="s">
        <v>1102</v>
      </c>
      <c r="L1013" s="215" t="s">
        <v>1330</v>
      </c>
      <c r="AD1013" s="217"/>
    </row>
    <row r="1014" spans="1:30" s="215" customFormat="1" x14ac:dyDescent="0.25">
      <c r="A1014" s="215" t="s">
        <v>138</v>
      </c>
      <c r="B1014" s="215">
        <v>6512</v>
      </c>
      <c r="C1014" s="215" t="s">
        <v>211</v>
      </c>
      <c r="D1014" s="215">
        <v>191811619</v>
      </c>
      <c r="E1014" s="215">
        <v>1060</v>
      </c>
      <c r="F1014" s="215">
        <v>1252</v>
      </c>
      <c r="G1014" s="215">
        <v>1004</v>
      </c>
      <c r="I1014" s="215" t="s">
        <v>546</v>
      </c>
      <c r="J1014" s="215" t="s">
        <v>1058</v>
      </c>
      <c r="K1014" s="215" t="s">
        <v>1102</v>
      </c>
      <c r="L1014" s="215" t="s">
        <v>1330</v>
      </c>
      <c r="AD1014" s="217"/>
    </row>
    <row r="1015" spans="1:30" s="215" customFormat="1" x14ac:dyDescent="0.25">
      <c r="A1015" s="215" t="s">
        <v>138</v>
      </c>
      <c r="B1015" s="215">
        <v>6512</v>
      </c>
      <c r="C1015" s="215" t="s">
        <v>211</v>
      </c>
      <c r="D1015" s="215">
        <v>191811620</v>
      </c>
      <c r="E1015" s="215">
        <v>1060</v>
      </c>
      <c r="F1015" s="215">
        <v>1252</v>
      </c>
      <c r="G1015" s="215">
        <v>1004</v>
      </c>
      <c r="I1015" s="215" t="s">
        <v>547</v>
      </c>
      <c r="J1015" s="215" t="s">
        <v>1059</v>
      </c>
      <c r="K1015" s="215" t="s">
        <v>1102</v>
      </c>
      <c r="L1015" s="215" t="s">
        <v>1330</v>
      </c>
      <c r="AD1015" s="217"/>
    </row>
    <row r="1016" spans="1:30" s="215" customFormat="1" x14ac:dyDescent="0.25">
      <c r="A1016" s="215" t="s">
        <v>138</v>
      </c>
      <c r="B1016" s="215">
        <v>6512</v>
      </c>
      <c r="C1016" s="215" t="s">
        <v>211</v>
      </c>
      <c r="D1016" s="215">
        <v>191811621</v>
      </c>
      <c r="E1016" s="215">
        <v>1060</v>
      </c>
      <c r="F1016" s="215">
        <v>1252</v>
      </c>
      <c r="G1016" s="215">
        <v>1004</v>
      </c>
      <c r="I1016" s="215" t="s">
        <v>548</v>
      </c>
      <c r="J1016" s="215" t="s">
        <v>1060</v>
      </c>
      <c r="K1016" s="215" t="s">
        <v>1102</v>
      </c>
      <c r="L1016" s="215" t="s">
        <v>1330</v>
      </c>
      <c r="AD1016" s="217"/>
    </row>
    <row r="1017" spans="1:30" s="215" customFormat="1" x14ac:dyDescent="0.25">
      <c r="A1017" s="215" t="s">
        <v>138</v>
      </c>
      <c r="B1017" s="215">
        <v>6512</v>
      </c>
      <c r="C1017" s="215" t="s">
        <v>211</v>
      </c>
      <c r="D1017" s="215">
        <v>191811622</v>
      </c>
      <c r="E1017" s="215">
        <v>1060</v>
      </c>
      <c r="F1017" s="215">
        <v>1252</v>
      </c>
      <c r="G1017" s="215">
        <v>1004</v>
      </c>
      <c r="I1017" s="215" t="s">
        <v>549</v>
      </c>
      <c r="J1017" s="215" t="s">
        <v>1061</v>
      </c>
      <c r="K1017" s="215" t="s">
        <v>1102</v>
      </c>
      <c r="L1017" s="215" t="s">
        <v>1330</v>
      </c>
      <c r="AD1017" s="217"/>
    </row>
    <row r="1018" spans="1:30" s="215" customFormat="1" x14ac:dyDescent="0.25">
      <c r="A1018" s="215" t="s">
        <v>138</v>
      </c>
      <c r="B1018" s="215">
        <v>6512</v>
      </c>
      <c r="C1018" s="215" t="s">
        <v>211</v>
      </c>
      <c r="D1018" s="215">
        <v>191811623</v>
      </c>
      <c r="E1018" s="215">
        <v>1060</v>
      </c>
      <c r="F1018" s="215">
        <v>1252</v>
      </c>
      <c r="G1018" s="215">
        <v>1004</v>
      </c>
      <c r="I1018" s="215" t="s">
        <v>550</v>
      </c>
      <c r="J1018" s="215" t="s">
        <v>1062</v>
      </c>
      <c r="K1018" s="215" t="s">
        <v>1102</v>
      </c>
      <c r="L1018" s="215" t="s">
        <v>1330</v>
      </c>
      <c r="AD1018" s="217"/>
    </row>
    <row r="1019" spans="1:30" s="215" customFormat="1" x14ac:dyDescent="0.25">
      <c r="A1019" s="215" t="s">
        <v>138</v>
      </c>
      <c r="B1019" s="215">
        <v>6512</v>
      </c>
      <c r="C1019" s="215" t="s">
        <v>211</v>
      </c>
      <c r="D1019" s="215">
        <v>191811624</v>
      </c>
      <c r="E1019" s="215">
        <v>1060</v>
      </c>
      <c r="F1019" s="215">
        <v>1252</v>
      </c>
      <c r="G1019" s="215">
        <v>1004</v>
      </c>
      <c r="I1019" s="215" t="s">
        <v>551</v>
      </c>
      <c r="J1019" s="215" t="s">
        <v>1063</v>
      </c>
      <c r="K1019" s="215" t="s">
        <v>1102</v>
      </c>
      <c r="L1019" s="215" t="s">
        <v>1330</v>
      </c>
      <c r="AD1019" s="217"/>
    </row>
    <row r="1020" spans="1:30" s="215" customFormat="1" x14ac:dyDescent="0.25">
      <c r="A1020" s="215" t="s">
        <v>138</v>
      </c>
      <c r="B1020" s="215">
        <v>6512</v>
      </c>
      <c r="C1020" s="215" t="s">
        <v>211</v>
      </c>
      <c r="D1020" s="215">
        <v>191811625</v>
      </c>
      <c r="E1020" s="215">
        <v>1060</v>
      </c>
      <c r="F1020" s="215">
        <v>1252</v>
      </c>
      <c r="G1020" s="215">
        <v>1004</v>
      </c>
      <c r="I1020" s="215" t="s">
        <v>552</v>
      </c>
      <c r="J1020" s="215" t="s">
        <v>1064</v>
      </c>
      <c r="K1020" s="215" t="s">
        <v>1102</v>
      </c>
      <c r="L1020" s="215" t="s">
        <v>1330</v>
      </c>
      <c r="AD1020" s="217"/>
    </row>
    <row r="1021" spans="1:30" s="215" customFormat="1" x14ac:dyDescent="0.25">
      <c r="A1021" s="215" t="s">
        <v>138</v>
      </c>
      <c r="B1021" s="215">
        <v>6512</v>
      </c>
      <c r="C1021" s="215" t="s">
        <v>211</v>
      </c>
      <c r="D1021" s="215">
        <v>191811719</v>
      </c>
      <c r="E1021" s="215">
        <v>1060</v>
      </c>
      <c r="F1021" s="215">
        <v>1242</v>
      </c>
      <c r="G1021" s="215">
        <v>1004</v>
      </c>
      <c r="I1021" s="215" t="s">
        <v>553</v>
      </c>
      <c r="J1021" s="215" t="s">
        <v>1065</v>
      </c>
      <c r="K1021" s="215" t="s">
        <v>1102</v>
      </c>
      <c r="L1021" s="215" t="s">
        <v>1331</v>
      </c>
      <c r="AD1021" s="217"/>
    </row>
    <row r="1022" spans="1:30" s="215" customFormat="1" x14ac:dyDescent="0.25">
      <c r="A1022" s="215" t="s">
        <v>138</v>
      </c>
      <c r="B1022" s="215">
        <v>6512</v>
      </c>
      <c r="C1022" s="215" t="s">
        <v>211</v>
      </c>
      <c r="D1022" s="215">
        <v>191811740</v>
      </c>
      <c r="E1022" s="215">
        <v>1060</v>
      </c>
      <c r="F1022" s="215">
        <v>1261</v>
      </c>
      <c r="G1022" s="215">
        <v>1004</v>
      </c>
      <c r="I1022" s="215" t="s">
        <v>554</v>
      </c>
      <c r="J1022" s="215" t="s">
        <v>1066</v>
      </c>
      <c r="K1022" s="215" t="s">
        <v>220</v>
      </c>
      <c r="L1022" s="215" t="s">
        <v>616</v>
      </c>
      <c r="AD1022" s="217"/>
    </row>
    <row r="1023" spans="1:30" s="215" customFormat="1" x14ac:dyDescent="0.25">
      <c r="A1023" s="215" t="s">
        <v>138</v>
      </c>
      <c r="B1023" s="215">
        <v>6512</v>
      </c>
      <c r="C1023" s="215" t="s">
        <v>211</v>
      </c>
      <c r="D1023" s="215">
        <v>191815715</v>
      </c>
      <c r="E1023" s="215">
        <v>1060</v>
      </c>
      <c r="F1023" s="215">
        <v>1274</v>
      </c>
      <c r="G1023" s="215">
        <v>1004</v>
      </c>
      <c r="I1023" s="215" t="s">
        <v>555</v>
      </c>
      <c r="J1023" s="215" t="s">
        <v>1067</v>
      </c>
      <c r="K1023" s="215" t="s">
        <v>220</v>
      </c>
      <c r="L1023" s="215" t="s">
        <v>617</v>
      </c>
      <c r="AD1023" s="217"/>
    </row>
    <row r="1024" spans="1:30" s="215" customFormat="1" x14ac:dyDescent="0.25">
      <c r="A1024" s="215" t="s">
        <v>138</v>
      </c>
      <c r="B1024" s="215">
        <v>6512</v>
      </c>
      <c r="C1024" s="215" t="s">
        <v>211</v>
      </c>
      <c r="D1024" s="215">
        <v>191823516</v>
      </c>
      <c r="E1024" s="215">
        <v>1060</v>
      </c>
      <c r="F1024" s="215">
        <v>1252</v>
      </c>
      <c r="G1024" s="215">
        <v>1004</v>
      </c>
      <c r="I1024" s="215" t="s">
        <v>556</v>
      </c>
      <c r="J1024" s="215" t="s">
        <v>1068</v>
      </c>
      <c r="K1024" s="215" t="s">
        <v>1102</v>
      </c>
      <c r="L1024" s="215" t="s">
        <v>1332</v>
      </c>
      <c r="AD1024" s="217"/>
    </row>
    <row r="1025" spans="1:30" s="215" customFormat="1" x14ac:dyDescent="0.25">
      <c r="A1025" s="215" t="s">
        <v>138</v>
      </c>
      <c r="B1025" s="215">
        <v>6512</v>
      </c>
      <c r="C1025" s="215" t="s">
        <v>211</v>
      </c>
      <c r="D1025" s="215">
        <v>191823517</v>
      </c>
      <c r="E1025" s="215">
        <v>1060</v>
      </c>
      <c r="F1025" s="215">
        <v>1252</v>
      </c>
      <c r="G1025" s="215">
        <v>1004</v>
      </c>
      <c r="I1025" s="215" t="s">
        <v>557</v>
      </c>
      <c r="J1025" s="215" t="s">
        <v>1069</v>
      </c>
      <c r="K1025" s="215" t="s">
        <v>1102</v>
      </c>
      <c r="L1025" s="215" t="s">
        <v>1332</v>
      </c>
      <c r="AD1025" s="217"/>
    </row>
    <row r="1026" spans="1:30" s="215" customFormat="1" x14ac:dyDescent="0.25">
      <c r="A1026" s="215" t="s">
        <v>138</v>
      </c>
      <c r="B1026" s="215">
        <v>6512</v>
      </c>
      <c r="C1026" s="215" t="s">
        <v>211</v>
      </c>
      <c r="D1026" s="215">
        <v>191823518</v>
      </c>
      <c r="E1026" s="215">
        <v>1060</v>
      </c>
      <c r="F1026" s="215">
        <v>1252</v>
      </c>
      <c r="G1026" s="215">
        <v>1004</v>
      </c>
      <c r="I1026" s="215" t="s">
        <v>558</v>
      </c>
      <c r="J1026" s="215" t="s">
        <v>1070</v>
      </c>
      <c r="K1026" s="215" t="s">
        <v>1102</v>
      </c>
      <c r="L1026" s="215" t="s">
        <v>1332</v>
      </c>
      <c r="AD1026" s="217"/>
    </row>
    <row r="1027" spans="1:30" s="215" customFormat="1" x14ac:dyDescent="0.25">
      <c r="A1027" s="215" t="s">
        <v>138</v>
      </c>
      <c r="B1027" s="215">
        <v>6512</v>
      </c>
      <c r="C1027" s="215" t="s">
        <v>211</v>
      </c>
      <c r="D1027" s="215">
        <v>191823519</v>
      </c>
      <c r="E1027" s="215">
        <v>1060</v>
      </c>
      <c r="F1027" s="215">
        <v>1252</v>
      </c>
      <c r="G1027" s="215">
        <v>1004</v>
      </c>
      <c r="I1027" s="215" t="s">
        <v>559</v>
      </c>
      <c r="J1027" s="215" t="s">
        <v>1071</v>
      </c>
      <c r="K1027" s="215" t="s">
        <v>1102</v>
      </c>
      <c r="L1027" s="215" t="s">
        <v>1332</v>
      </c>
      <c r="AD1027" s="217"/>
    </row>
    <row r="1028" spans="1:30" s="215" customFormat="1" x14ac:dyDescent="0.25">
      <c r="A1028" s="215" t="s">
        <v>138</v>
      </c>
      <c r="B1028" s="215">
        <v>6512</v>
      </c>
      <c r="C1028" s="215" t="s">
        <v>211</v>
      </c>
      <c r="D1028" s="215">
        <v>191835695</v>
      </c>
      <c r="E1028" s="215">
        <v>1060</v>
      </c>
      <c r="F1028" s="215">
        <v>1274</v>
      </c>
      <c r="G1028" s="215">
        <v>1004</v>
      </c>
      <c r="I1028" s="215" t="s">
        <v>2329</v>
      </c>
      <c r="J1028" s="215" t="s">
        <v>2330</v>
      </c>
      <c r="K1028" s="215" t="s">
        <v>220</v>
      </c>
      <c r="L1028" s="215" t="s">
        <v>2340</v>
      </c>
      <c r="AD1028" s="217"/>
    </row>
    <row r="1029" spans="1:30" s="215" customFormat="1" x14ac:dyDescent="0.25">
      <c r="A1029" s="215" t="s">
        <v>138</v>
      </c>
      <c r="B1029" s="215">
        <v>6512</v>
      </c>
      <c r="C1029" s="215" t="s">
        <v>211</v>
      </c>
      <c r="D1029" s="215">
        <v>191835715</v>
      </c>
      <c r="E1029" s="215">
        <v>1060</v>
      </c>
      <c r="F1029" s="215">
        <v>1274</v>
      </c>
      <c r="G1029" s="215">
        <v>1004</v>
      </c>
      <c r="I1029" s="215" t="s">
        <v>2331</v>
      </c>
      <c r="J1029" s="215" t="s">
        <v>2332</v>
      </c>
      <c r="K1029" s="215" t="s">
        <v>220</v>
      </c>
      <c r="L1029" s="215" t="s">
        <v>2341</v>
      </c>
      <c r="AD1029" s="217"/>
    </row>
    <row r="1030" spans="1:30" s="215" customFormat="1" x14ac:dyDescent="0.25">
      <c r="A1030" s="215" t="s">
        <v>138</v>
      </c>
      <c r="B1030" s="215">
        <v>6512</v>
      </c>
      <c r="C1030" s="215" t="s">
        <v>211</v>
      </c>
      <c r="D1030" s="215">
        <v>191835716</v>
      </c>
      <c r="E1030" s="215">
        <v>1060</v>
      </c>
      <c r="F1030" s="215">
        <v>1274</v>
      </c>
      <c r="G1030" s="215">
        <v>1004</v>
      </c>
      <c r="I1030" s="215" t="s">
        <v>2333</v>
      </c>
      <c r="J1030" s="215" t="s">
        <v>2334</v>
      </c>
      <c r="K1030" s="215" t="s">
        <v>1102</v>
      </c>
      <c r="L1030" s="215" t="s">
        <v>2343</v>
      </c>
      <c r="AD1030" s="217"/>
    </row>
    <row r="1031" spans="1:30" s="215" customFormat="1" x14ac:dyDescent="0.25">
      <c r="A1031" s="215" t="s">
        <v>138</v>
      </c>
      <c r="B1031" s="215">
        <v>6512</v>
      </c>
      <c r="C1031" s="215" t="s">
        <v>211</v>
      </c>
      <c r="D1031" s="215">
        <v>191835717</v>
      </c>
      <c r="E1031" s="215">
        <v>1060</v>
      </c>
      <c r="F1031" s="215">
        <v>1274</v>
      </c>
      <c r="G1031" s="215">
        <v>1004</v>
      </c>
      <c r="I1031" s="215" t="s">
        <v>2335</v>
      </c>
      <c r="J1031" s="215" t="s">
        <v>2336</v>
      </c>
      <c r="K1031" s="215" t="s">
        <v>1102</v>
      </c>
      <c r="L1031" s="215" t="s">
        <v>2343</v>
      </c>
      <c r="AD1031" s="217"/>
    </row>
    <row r="1032" spans="1:30" s="215" customFormat="1" x14ac:dyDescent="0.25">
      <c r="A1032" s="215" t="s">
        <v>138</v>
      </c>
      <c r="B1032" s="215">
        <v>6512</v>
      </c>
      <c r="C1032" s="215" t="s">
        <v>211</v>
      </c>
      <c r="D1032" s="215">
        <v>191835718</v>
      </c>
      <c r="E1032" s="215">
        <v>1060</v>
      </c>
      <c r="F1032" s="215">
        <v>1274</v>
      </c>
      <c r="G1032" s="215">
        <v>1004</v>
      </c>
      <c r="I1032" s="215" t="s">
        <v>2337</v>
      </c>
      <c r="J1032" s="215" t="s">
        <v>2338</v>
      </c>
      <c r="K1032" s="215" t="s">
        <v>220</v>
      </c>
      <c r="L1032" s="215" t="s">
        <v>2342</v>
      </c>
      <c r="AD1032" s="217"/>
    </row>
    <row r="1033" spans="1:30" s="215" customFormat="1" x14ac:dyDescent="0.25">
      <c r="A1033" s="215" t="s">
        <v>138</v>
      </c>
      <c r="B1033" s="215">
        <v>6512</v>
      </c>
      <c r="C1033" s="215" t="s">
        <v>211</v>
      </c>
      <c r="D1033" s="215">
        <v>191849799</v>
      </c>
      <c r="E1033" s="215">
        <v>1060</v>
      </c>
      <c r="F1033" s="215">
        <v>1242</v>
      </c>
      <c r="G1033" s="215">
        <v>1004</v>
      </c>
      <c r="I1033" s="215" t="s">
        <v>632</v>
      </c>
      <c r="J1033" s="215" t="s">
        <v>1072</v>
      </c>
      <c r="K1033" s="215" t="s">
        <v>220</v>
      </c>
      <c r="L1033" s="215" t="s">
        <v>634</v>
      </c>
      <c r="AD1033" s="217"/>
    </row>
    <row r="1034" spans="1:30" s="215" customFormat="1" x14ac:dyDescent="0.25">
      <c r="A1034" s="215" t="s">
        <v>138</v>
      </c>
      <c r="B1034" s="215">
        <v>6512</v>
      </c>
      <c r="C1034" s="215" t="s">
        <v>211</v>
      </c>
      <c r="D1034" s="215">
        <v>191849800</v>
      </c>
      <c r="E1034" s="215">
        <v>1060</v>
      </c>
      <c r="F1034" s="215">
        <v>1242</v>
      </c>
      <c r="G1034" s="215">
        <v>1004</v>
      </c>
      <c r="I1034" s="215" t="s">
        <v>633</v>
      </c>
      <c r="J1034" s="215" t="s">
        <v>1073</v>
      </c>
      <c r="K1034" s="215" t="s">
        <v>220</v>
      </c>
      <c r="L1034" s="215" t="s">
        <v>635</v>
      </c>
      <c r="AD1034" s="217"/>
    </row>
    <row r="1035" spans="1:30" s="215" customFormat="1" x14ac:dyDescent="0.25">
      <c r="A1035" s="215" t="s">
        <v>138</v>
      </c>
      <c r="B1035" s="215">
        <v>6512</v>
      </c>
      <c r="C1035" s="215" t="s">
        <v>211</v>
      </c>
      <c r="D1035" s="215">
        <v>191849804</v>
      </c>
      <c r="E1035" s="215">
        <v>1060</v>
      </c>
      <c r="F1035" s="215">
        <v>1242</v>
      </c>
      <c r="G1035" s="215">
        <v>1004</v>
      </c>
      <c r="I1035" s="215" t="s">
        <v>1074</v>
      </c>
      <c r="J1035" s="215" t="s">
        <v>1075</v>
      </c>
      <c r="K1035" s="215" t="s">
        <v>1102</v>
      </c>
      <c r="L1035" s="215" t="s">
        <v>1573</v>
      </c>
      <c r="AD1035" s="217"/>
    </row>
    <row r="1036" spans="1:30" s="215" customFormat="1" x14ac:dyDescent="0.25">
      <c r="A1036" s="215" t="s">
        <v>138</v>
      </c>
      <c r="B1036" s="215">
        <v>6512</v>
      </c>
      <c r="C1036" s="215" t="s">
        <v>211</v>
      </c>
      <c r="D1036" s="215">
        <v>191852688</v>
      </c>
      <c r="E1036" s="215">
        <v>1060</v>
      </c>
      <c r="F1036" s="215">
        <v>1252</v>
      </c>
      <c r="G1036" s="215">
        <v>1004</v>
      </c>
      <c r="I1036" s="215" t="s">
        <v>560</v>
      </c>
      <c r="J1036" s="215" t="s">
        <v>1076</v>
      </c>
      <c r="K1036" s="215" t="s">
        <v>1102</v>
      </c>
      <c r="L1036" s="215" t="s">
        <v>1333</v>
      </c>
      <c r="AD1036" s="217"/>
    </row>
    <row r="1037" spans="1:30" s="215" customFormat="1" x14ac:dyDescent="0.25">
      <c r="A1037" s="215" t="s">
        <v>138</v>
      </c>
      <c r="B1037" s="215">
        <v>6512</v>
      </c>
      <c r="C1037" s="215" t="s">
        <v>211</v>
      </c>
      <c r="D1037" s="215">
        <v>191853988</v>
      </c>
      <c r="E1037" s="215">
        <v>1020</v>
      </c>
      <c r="F1037" s="215">
        <v>1122</v>
      </c>
      <c r="G1037" s="215">
        <v>1004</v>
      </c>
      <c r="I1037" s="215" t="s">
        <v>561</v>
      </c>
      <c r="J1037" s="215" t="s">
        <v>1077</v>
      </c>
      <c r="K1037" s="215" t="s">
        <v>1102</v>
      </c>
      <c r="L1037" s="215" t="s">
        <v>1334</v>
      </c>
      <c r="AD1037" s="217"/>
    </row>
    <row r="1038" spans="1:30" s="215" customFormat="1" x14ac:dyDescent="0.25">
      <c r="A1038" s="215" t="s">
        <v>138</v>
      </c>
      <c r="B1038" s="215">
        <v>6512</v>
      </c>
      <c r="C1038" s="215" t="s">
        <v>211</v>
      </c>
      <c r="D1038" s="215">
        <v>191853994</v>
      </c>
      <c r="E1038" s="215">
        <v>1020</v>
      </c>
      <c r="F1038" s="215">
        <v>1110</v>
      </c>
      <c r="G1038" s="215">
        <v>1004</v>
      </c>
      <c r="I1038" s="215" t="s">
        <v>562</v>
      </c>
      <c r="J1038" s="215" t="s">
        <v>1078</v>
      </c>
      <c r="K1038" s="215" t="s">
        <v>220</v>
      </c>
      <c r="L1038" s="215" t="s">
        <v>618</v>
      </c>
      <c r="AD1038" s="217"/>
    </row>
    <row r="1039" spans="1:30" s="215" customFormat="1" x14ac:dyDescent="0.25">
      <c r="A1039" s="215" t="s">
        <v>138</v>
      </c>
      <c r="B1039" s="215">
        <v>6512</v>
      </c>
      <c r="C1039" s="215" t="s">
        <v>211</v>
      </c>
      <c r="D1039" s="215">
        <v>191864520</v>
      </c>
      <c r="E1039" s="215">
        <v>1060</v>
      </c>
      <c r="F1039" s="215">
        <v>1264</v>
      </c>
      <c r="G1039" s="215">
        <v>1004</v>
      </c>
      <c r="I1039" s="215" t="s">
        <v>563</v>
      </c>
      <c r="J1039" s="215" t="s">
        <v>1079</v>
      </c>
      <c r="K1039" s="215" t="s">
        <v>1102</v>
      </c>
      <c r="L1039" s="215" t="s">
        <v>1335</v>
      </c>
      <c r="AD1039" s="217"/>
    </row>
    <row r="1040" spans="1:30" s="215" customFormat="1" x14ac:dyDescent="0.25">
      <c r="A1040" s="215" t="s">
        <v>138</v>
      </c>
      <c r="B1040" s="215">
        <v>6512</v>
      </c>
      <c r="C1040" s="215" t="s">
        <v>211</v>
      </c>
      <c r="D1040" s="215">
        <v>191869655</v>
      </c>
      <c r="E1040" s="215">
        <v>1060</v>
      </c>
      <c r="F1040" s="215">
        <v>1241</v>
      </c>
      <c r="G1040" s="215">
        <v>1004</v>
      </c>
      <c r="I1040" s="215" t="s">
        <v>564</v>
      </c>
      <c r="J1040" s="215" t="s">
        <v>1080</v>
      </c>
      <c r="K1040" s="215" t="s">
        <v>220</v>
      </c>
      <c r="L1040" s="215" t="s">
        <v>619</v>
      </c>
      <c r="AD1040" s="217"/>
    </row>
    <row r="1041" spans="1:30" s="215" customFormat="1" x14ac:dyDescent="0.25">
      <c r="A1041" s="215" t="s">
        <v>138</v>
      </c>
      <c r="B1041" s="215">
        <v>6512</v>
      </c>
      <c r="C1041" s="215" t="s">
        <v>211</v>
      </c>
      <c r="D1041" s="215">
        <v>191869657</v>
      </c>
      <c r="E1041" s="215">
        <v>1060</v>
      </c>
      <c r="F1041" s="215">
        <v>1241</v>
      </c>
      <c r="G1041" s="215">
        <v>1004</v>
      </c>
      <c r="I1041" s="215" t="s">
        <v>565</v>
      </c>
      <c r="J1041" s="215" t="s">
        <v>1081</v>
      </c>
      <c r="K1041" s="215" t="s">
        <v>220</v>
      </c>
      <c r="L1041" s="215" t="s">
        <v>620</v>
      </c>
      <c r="AD1041" s="217"/>
    </row>
    <row r="1042" spans="1:30" s="215" customFormat="1" x14ac:dyDescent="0.25">
      <c r="A1042" s="215" t="s">
        <v>138</v>
      </c>
      <c r="B1042" s="215">
        <v>6512</v>
      </c>
      <c r="C1042" s="215" t="s">
        <v>211</v>
      </c>
      <c r="D1042" s="215">
        <v>191871644</v>
      </c>
      <c r="E1042" s="215">
        <v>1060</v>
      </c>
      <c r="F1042" s="215">
        <v>1242</v>
      </c>
      <c r="G1042" s="215">
        <v>1004</v>
      </c>
      <c r="I1042" s="215" t="s">
        <v>1082</v>
      </c>
      <c r="J1042" s="215" t="s">
        <v>1083</v>
      </c>
      <c r="K1042" s="215" t="s">
        <v>1102</v>
      </c>
      <c r="L1042" s="215" t="s">
        <v>1336</v>
      </c>
      <c r="AD1042" s="217"/>
    </row>
    <row r="1043" spans="1:30" s="215" customFormat="1" x14ac:dyDescent="0.25">
      <c r="A1043" s="215" t="s">
        <v>138</v>
      </c>
      <c r="B1043" s="215">
        <v>6512</v>
      </c>
      <c r="C1043" s="215" t="s">
        <v>211</v>
      </c>
      <c r="D1043" s="215">
        <v>191874833</v>
      </c>
      <c r="E1043" s="215">
        <v>1060</v>
      </c>
      <c r="F1043" s="215">
        <v>1252</v>
      </c>
      <c r="G1043" s="215">
        <v>1004</v>
      </c>
      <c r="I1043" s="215" t="s">
        <v>566</v>
      </c>
      <c r="J1043" s="215" t="s">
        <v>1084</v>
      </c>
      <c r="K1043" s="215" t="s">
        <v>220</v>
      </c>
      <c r="L1043" s="215" t="s">
        <v>621</v>
      </c>
      <c r="AD1043" s="217"/>
    </row>
    <row r="1044" spans="1:30" s="215" customFormat="1" x14ac:dyDescent="0.25">
      <c r="A1044" s="215" t="s">
        <v>138</v>
      </c>
      <c r="B1044" s="215">
        <v>6512</v>
      </c>
      <c r="C1044" s="215" t="s">
        <v>211</v>
      </c>
      <c r="D1044" s="215">
        <v>191882688</v>
      </c>
      <c r="E1044" s="215">
        <v>1060</v>
      </c>
      <c r="F1044" s="215">
        <v>1261</v>
      </c>
      <c r="G1044" s="215">
        <v>1004</v>
      </c>
      <c r="I1044" s="215" t="s">
        <v>636</v>
      </c>
      <c r="J1044" s="215" t="s">
        <v>1085</v>
      </c>
      <c r="K1044" s="215" t="s">
        <v>1102</v>
      </c>
      <c r="L1044" s="215" t="s">
        <v>1337</v>
      </c>
      <c r="AD1044" s="217"/>
    </row>
    <row r="1045" spans="1:30" s="215" customFormat="1" x14ac:dyDescent="0.25">
      <c r="A1045" s="215" t="s">
        <v>138</v>
      </c>
      <c r="B1045" s="215">
        <v>6512</v>
      </c>
      <c r="C1045" s="215" t="s">
        <v>211</v>
      </c>
      <c r="D1045" s="215">
        <v>191890582</v>
      </c>
      <c r="E1045" s="215">
        <v>1060</v>
      </c>
      <c r="F1045" s="215">
        <v>1271</v>
      </c>
      <c r="G1045" s="215">
        <v>1004</v>
      </c>
      <c r="I1045" s="215" t="s">
        <v>1113</v>
      </c>
      <c r="J1045" s="215" t="s">
        <v>1114</v>
      </c>
      <c r="K1045" s="215" t="s">
        <v>1102</v>
      </c>
      <c r="L1045" s="215" t="s">
        <v>1338</v>
      </c>
      <c r="AD1045" s="217"/>
    </row>
    <row r="1046" spans="1:30" s="215" customFormat="1" x14ac:dyDescent="0.25">
      <c r="A1046" s="215" t="s">
        <v>138</v>
      </c>
      <c r="B1046" s="215">
        <v>6512</v>
      </c>
      <c r="C1046" s="215" t="s">
        <v>211</v>
      </c>
      <c r="D1046" s="215">
        <v>191890591</v>
      </c>
      <c r="E1046" s="215">
        <v>1060</v>
      </c>
      <c r="F1046" s="215">
        <v>1261</v>
      </c>
      <c r="G1046" s="215">
        <v>1004</v>
      </c>
      <c r="I1046" s="215" t="s">
        <v>567</v>
      </c>
      <c r="J1046" s="215" t="s">
        <v>1086</v>
      </c>
      <c r="K1046" s="215" t="s">
        <v>220</v>
      </c>
      <c r="L1046" s="215" t="s">
        <v>622</v>
      </c>
      <c r="AD1046" s="217"/>
    </row>
    <row r="1047" spans="1:30" s="215" customFormat="1" x14ac:dyDescent="0.25">
      <c r="A1047" s="215" t="s">
        <v>138</v>
      </c>
      <c r="B1047" s="215">
        <v>6512</v>
      </c>
      <c r="C1047" s="215" t="s">
        <v>211</v>
      </c>
      <c r="D1047" s="215">
        <v>191890606</v>
      </c>
      <c r="E1047" s="215">
        <v>1060</v>
      </c>
      <c r="F1047" s="215">
        <v>1220</v>
      </c>
      <c r="G1047" s="215">
        <v>1003</v>
      </c>
      <c r="I1047" s="215" t="s">
        <v>538</v>
      </c>
      <c r="J1047" s="215" t="s">
        <v>1050</v>
      </c>
      <c r="K1047" s="215" t="s">
        <v>220</v>
      </c>
      <c r="L1047" s="215" t="s">
        <v>3668</v>
      </c>
      <c r="AD1047" s="217"/>
    </row>
    <row r="1048" spans="1:30" s="215" customFormat="1" x14ac:dyDescent="0.25">
      <c r="A1048" s="215" t="s">
        <v>138</v>
      </c>
      <c r="B1048" s="215">
        <v>6512</v>
      </c>
      <c r="C1048" s="215" t="s">
        <v>211</v>
      </c>
      <c r="D1048" s="215">
        <v>191893634</v>
      </c>
      <c r="E1048" s="215">
        <v>1060</v>
      </c>
      <c r="F1048" s="215">
        <v>1252</v>
      </c>
      <c r="G1048" s="215">
        <v>1004</v>
      </c>
      <c r="I1048" s="215" t="s">
        <v>568</v>
      </c>
      <c r="J1048" s="215" t="s">
        <v>1087</v>
      </c>
      <c r="K1048" s="215" t="s">
        <v>220</v>
      </c>
      <c r="L1048" s="215" t="s">
        <v>3669</v>
      </c>
      <c r="AD1048" s="217"/>
    </row>
    <row r="1049" spans="1:30" s="215" customFormat="1" x14ac:dyDescent="0.25">
      <c r="A1049" s="215" t="s">
        <v>138</v>
      </c>
      <c r="B1049" s="215">
        <v>6512</v>
      </c>
      <c r="C1049" s="215" t="s">
        <v>211</v>
      </c>
      <c r="D1049" s="215">
        <v>191893637</v>
      </c>
      <c r="E1049" s="215">
        <v>1060</v>
      </c>
      <c r="F1049" s="215">
        <v>1252</v>
      </c>
      <c r="G1049" s="215">
        <v>1004</v>
      </c>
      <c r="I1049" s="215" t="s">
        <v>3228</v>
      </c>
      <c r="J1049" s="215" t="s">
        <v>3229</v>
      </c>
      <c r="K1049" s="215" t="s">
        <v>220</v>
      </c>
      <c r="L1049" s="215" t="s">
        <v>3670</v>
      </c>
      <c r="AD1049" s="217"/>
    </row>
    <row r="1050" spans="1:30" s="215" customFormat="1" x14ac:dyDescent="0.25">
      <c r="A1050" s="215" t="s">
        <v>138</v>
      </c>
      <c r="B1050" s="215">
        <v>6512</v>
      </c>
      <c r="C1050" s="215" t="s">
        <v>211</v>
      </c>
      <c r="D1050" s="215">
        <v>191919973</v>
      </c>
      <c r="E1050" s="215">
        <v>1060</v>
      </c>
      <c r="F1050" s="215">
        <v>1242</v>
      </c>
      <c r="G1050" s="215">
        <v>1004</v>
      </c>
      <c r="I1050" s="215" t="s">
        <v>569</v>
      </c>
      <c r="J1050" s="215" t="s">
        <v>1088</v>
      </c>
      <c r="K1050" s="215" t="s">
        <v>221</v>
      </c>
      <c r="L1050" s="215" t="s">
        <v>594</v>
      </c>
      <c r="AD1050" s="217"/>
    </row>
    <row r="1051" spans="1:30" s="215" customFormat="1" x14ac:dyDescent="0.25">
      <c r="A1051" s="215" t="s">
        <v>138</v>
      </c>
      <c r="B1051" s="215">
        <v>6512</v>
      </c>
      <c r="C1051" s="215" t="s">
        <v>211</v>
      </c>
      <c r="D1051" s="215">
        <v>191919976</v>
      </c>
      <c r="E1051" s="215">
        <v>1060</v>
      </c>
      <c r="F1051" s="215">
        <v>1242</v>
      </c>
      <c r="G1051" s="215">
        <v>1004</v>
      </c>
      <c r="I1051" s="215" t="s">
        <v>570</v>
      </c>
      <c r="J1051" s="215" t="s">
        <v>1089</v>
      </c>
      <c r="K1051" s="215" t="s">
        <v>221</v>
      </c>
      <c r="L1051" s="215" t="s">
        <v>594</v>
      </c>
      <c r="AD1051" s="217"/>
    </row>
    <row r="1052" spans="1:30" s="215" customFormat="1" x14ac:dyDescent="0.25">
      <c r="A1052" s="215" t="s">
        <v>138</v>
      </c>
      <c r="B1052" s="215">
        <v>6512</v>
      </c>
      <c r="C1052" s="215" t="s">
        <v>211</v>
      </c>
      <c r="D1052" s="215">
        <v>191919978</v>
      </c>
      <c r="E1052" s="215">
        <v>1060</v>
      </c>
      <c r="F1052" s="215">
        <v>1242</v>
      </c>
      <c r="G1052" s="215">
        <v>1004</v>
      </c>
      <c r="I1052" s="215" t="s">
        <v>571</v>
      </c>
      <c r="J1052" s="215" t="s">
        <v>1090</v>
      </c>
      <c r="K1052" s="215" t="s">
        <v>221</v>
      </c>
      <c r="L1052" s="215" t="s">
        <v>594</v>
      </c>
      <c r="AD1052" s="217"/>
    </row>
    <row r="1053" spans="1:30" s="215" customFormat="1" x14ac:dyDescent="0.25">
      <c r="A1053" s="215" t="s">
        <v>138</v>
      </c>
      <c r="B1053" s="215">
        <v>6512</v>
      </c>
      <c r="C1053" s="215" t="s">
        <v>211</v>
      </c>
      <c r="D1053" s="215">
        <v>191940191</v>
      </c>
      <c r="E1053" s="215">
        <v>1060</v>
      </c>
      <c r="F1053" s="215">
        <v>1242</v>
      </c>
      <c r="G1053" s="215">
        <v>1004</v>
      </c>
      <c r="I1053" s="215" t="s">
        <v>1115</v>
      </c>
      <c r="J1053" s="215" t="s">
        <v>1116</v>
      </c>
      <c r="K1053" s="215" t="s">
        <v>220</v>
      </c>
      <c r="L1053" s="215" t="s">
        <v>1125</v>
      </c>
      <c r="AD1053" s="217"/>
    </row>
    <row r="1054" spans="1:30" s="215" customFormat="1" x14ac:dyDescent="0.25">
      <c r="A1054" s="215" t="s">
        <v>138</v>
      </c>
      <c r="B1054" s="215">
        <v>6512</v>
      </c>
      <c r="C1054" s="215" t="s">
        <v>211</v>
      </c>
      <c r="D1054" s="215">
        <v>191940196</v>
      </c>
      <c r="E1054" s="215">
        <v>1060</v>
      </c>
      <c r="F1054" s="215">
        <v>1252</v>
      </c>
      <c r="G1054" s="215">
        <v>1004</v>
      </c>
      <c r="I1054" s="215" t="s">
        <v>1117</v>
      </c>
      <c r="J1054" s="215" t="s">
        <v>1118</v>
      </c>
      <c r="K1054" s="215" t="s">
        <v>220</v>
      </c>
      <c r="L1054" s="215" t="s">
        <v>1126</v>
      </c>
      <c r="AD1054" s="217"/>
    </row>
    <row r="1055" spans="1:30" s="215" customFormat="1" x14ac:dyDescent="0.25">
      <c r="A1055" s="215" t="s">
        <v>138</v>
      </c>
      <c r="B1055" s="215">
        <v>6512</v>
      </c>
      <c r="C1055" s="215" t="s">
        <v>211</v>
      </c>
      <c r="D1055" s="215">
        <v>191947959</v>
      </c>
      <c r="E1055" s="215">
        <v>1060</v>
      </c>
      <c r="F1055" s="215">
        <v>1242</v>
      </c>
      <c r="G1055" s="215">
        <v>1003</v>
      </c>
      <c r="I1055" s="215" t="s">
        <v>2606</v>
      </c>
      <c r="J1055" s="215" t="s">
        <v>2607</v>
      </c>
      <c r="K1055" s="215" t="s">
        <v>1102</v>
      </c>
      <c r="L1055" s="215" t="s">
        <v>2618</v>
      </c>
      <c r="AD1055" s="217"/>
    </row>
    <row r="1056" spans="1:30" s="215" customFormat="1" x14ac:dyDescent="0.25">
      <c r="A1056" s="215" t="s">
        <v>138</v>
      </c>
      <c r="B1056" s="215">
        <v>6512</v>
      </c>
      <c r="C1056" s="215" t="s">
        <v>211</v>
      </c>
      <c r="D1056" s="215">
        <v>191951139</v>
      </c>
      <c r="E1056" s="215">
        <v>1020</v>
      </c>
      <c r="F1056" s="215">
        <v>1122</v>
      </c>
      <c r="G1056" s="215">
        <v>1003</v>
      </c>
      <c r="I1056" s="215" t="s">
        <v>572</v>
      </c>
      <c r="J1056" s="215" t="s">
        <v>1091</v>
      </c>
      <c r="K1056" s="215" t="s">
        <v>1102</v>
      </c>
      <c r="L1056" s="215" t="s">
        <v>1339</v>
      </c>
      <c r="AD1056" s="217"/>
    </row>
    <row r="1057" spans="1:30" s="215" customFormat="1" x14ac:dyDescent="0.25">
      <c r="A1057" s="215" t="s">
        <v>138</v>
      </c>
      <c r="B1057" s="215">
        <v>6512</v>
      </c>
      <c r="C1057" s="215" t="s">
        <v>211</v>
      </c>
      <c r="D1057" s="215">
        <v>191951148</v>
      </c>
      <c r="E1057" s="215">
        <v>1020</v>
      </c>
      <c r="F1057" s="215">
        <v>1122</v>
      </c>
      <c r="G1057" s="215">
        <v>1003</v>
      </c>
      <c r="I1057" s="215" t="s">
        <v>573</v>
      </c>
      <c r="J1057" s="215" t="s">
        <v>1092</v>
      </c>
      <c r="K1057" s="215" t="s">
        <v>1102</v>
      </c>
      <c r="L1057" s="215" t="s">
        <v>1340</v>
      </c>
      <c r="AD1057" s="217"/>
    </row>
    <row r="1058" spans="1:30" s="215" customFormat="1" x14ac:dyDescent="0.25">
      <c r="A1058" s="215" t="s">
        <v>138</v>
      </c>
      <c r="B1058" s="215">
        <v>6512</v>
      </c>
      <c r="C1058" s="215" t="s">
        <v>211</v>
      </c>
      <c r="D1058" s="215">
        <v>191951187</v>
      </c>
      <c r="E1058" s="215">
        <v>1060</v>
      </c>
      <c r="F1058" s="215">
        <v>1242</v>
      </c>
      <c r="G1058" s="215">
        <v>1004</v>
      </c>
      <c r="I1058" s="215" t="s">
        <v>2701</v>
      </c>
      <c r="J1058" s="215" t="s">
        <v>2702</v>
      </c>
      <c r="K1058" s="215" t="s">
        <v>220</v>
      </c>
      <c r="L1058" s="215" t="s">
        <v>2707</v>
      </c>
      <c r="AD1058" s="217"/>
    </row>
    <row r="1059" spans="1:30" s="215" customFormat="1" x14ac:dyDescent="0.25">
      <c r="A1059" s="215" t="s">
        <v>138</v>
      </c>
      <c r="B1059" s="215">
        <v>6512</v>
      </c>
      <c r="C1059" s="215" t="s">
        <v>211</v>
      </c>
      <c r="D1059" s="215">
        <v>191951188</v>
      </c>
      <c r="E1059" s="215">
        <v>1060</v>
      </c>
      <c r="F1059" s="215">
        <v>1242</v>
      </c>
      <c r="G1059" s="215">
        <v>1004</v>
      </c>
      <c r="I1059" s="215" t="s">
        <v>2703</v>
      </c>
      <c r="J1059" s="215" t="s">
        <v>2704</v>
      </c>
      <c r="K1059" s="215" t="s">
        <v>220</v>
      </c>
      <c r="L1059" s="215" t="s">
        <v>2708</v>
      </c>
      <c r="AD1059" s="217"/>
    </row>
    <row r="1060" spans="1:30" s="215" customFormat="1" x14ac:dyDescent="0.25">
      <c r="A1060" s="215" t="s">
        <v>138</v>
      </c>
      <c r="B1060" s="215">
        <v>6512</v>
      </c>
      <c r="C1060" s="215" t="s">
        <v>211</v>
      </c>
      <c r="D1060" s="215">
        <v>191951189</v>
      </c>
      <c r="E1060" s="215">
        <v>1060</v>
      </c>
      <c r="F1060" s="215">
        <v>1242</v>
      </c>
      <c r="G1060" s="215">
        <v>1004</v>
      </c>
      <c r="I1060" s="215" t="s">
        <v>2705</v>
      </c>
      <c r="J1060" s="215" t="s">
        <v>2706</v>
      </c>
      <c r="K1060" s="215" t="s">
        <v>220</v>
      </c>
      <c r="L1060" s="215" t="s">
        <v>2709</v>
      </c>
      <c r="AD1060" s="217"/>
    </row>
    <row r="1061" spans="1:30" s="215" customFormat="1" x14ac:dyDescent="0.25">
      <c r="A1061" s="215" t="s">
        <v>138</v>
      </c>
      <c r="B1061" s="215">
        <v>6512</v>
      </c>
      <c r="C1061" s="215" t="s">
        <v>211</v>
      </c>
      <c r="D1061" s="215">
        <v>191951724</v>
      </c>
      <c r="E1061" s="215">
        <v>1060</v>
      </c>
      <c r="F1061" s="215">
        <v>1261</v>
      </c>
      <c r="G1061" s="215">
        <v>1004</v>
      </c>
      <c r="I1061" s="215" t="s">
        <v>626</v>
      </c>
      <c r="J1061" s="215" t="s">
        <v>1093</v>
      </c>
      <c r="K1061" s="215" t="s">
        <v>220</v>
      </c>
      <c r="L1061" s="215" t="s">
        <v>627</v>
      </c>
      <c r="AD1061" s="217"/>
    </row>
    <row r="1062" spans="1:30" s="215" customFormat="1" x14ac:dyDescent="0.25">
      <c r="A1062" s="215" t="s">
        <v>138</v>
      </c>
      <c r="B1062" s="215">
        <v>6512</v>
      </c>
      <c r="C1062" s="215" t="s">
        <v>211</v>
      </c>
      <c r="D1062" s="215">
        <v>191951732</v>
      </c>
      <c r="E1062" s="215">
        <v>1060</v>
      </c>
      <c r="F1062" s="215">
        <v>1271</v>
      </c>
      <c r="G1062" s="215">
        <v>1004</v>
      </c>
      <c r="I1062" s="215" t="s">
        <v>1989</v>
      </c>
      <c r="J1062" s="215" t="s">
        <v>2692</v>
      </c>
      <c r="K1062" s="215" t="s">
        <v>1102</v>
      </c>
      <c r="L1062" s="215" t="s">
        <v>2700</v>
      </c>
      <c r="AD1062" s="217"/>
    </row>
    <row r="1063" spans="1:30" s="215" customFormat="1" x14ac:dyDescent="0.25">
      <c r="A1063" s="215" t="s">
        <v>138</v>
      </c>
      <c r="B1063" s="215">
        <v>6512</v>
      </c>
      <c r="C1063" s="215" t="s">
        <v>211</v>
      </c>
      <c r="D1063" s="215">
        <v>191955453</v>
      </c>
      <c r="E1063" s="215">
        <v>1040</v>
      </c>
      <c r="F1063" s="215">
        <v>1271</v>
      </c>
      <c r="G1063" s="215">
        <v>1003</v>
      </c>
      <c r="I1063" s="215" t="s">
        <v>1440</v>
      </c>
      <c r="J1063" s="215" t="s">
        <v>1441</v>
      </c>
      <c r="K1063" s="215" t="s">
        <v>220</v>
      </c>
      <c r="L1063" s="215" t="s">
        <v>1461</v>
      </c>
      <c r="AD1063" s="217"/>
    </row>
    <row r="1064" spans="1:30" s="215" customFormat="1" x14ac:dyDescent="0.25">
      <c r="A1064" s="215" t="s">
        <v>138</v>
      </c>
      <c r="B1064" s="215">
        <v>6512</v>
      </c>
      <c r="C1064" s="215" t="s">
        <v>211</v>
      </c>
      <c r="D1064" s="215">
        <v>191960555</v>
      </c>
      <c r="E1064" s="215">
        <v>1020</v>
      </c>
      <c r="F1064" s="215">
        <v>1122</v>
      </c>
      <c r="G1064" s="215">
        <v>1004</v>
      </c>
      <c r="I1064" s="215" t="s">
        <v>1442</v>
      </c>
      <c r="J1064" s="215" t="s">
        <v>1443</v>
      </c>
      <c r="K1064" s="215" t="s">
        <v>220</v>
      </c>
      <c r="L1064" s="215" t="s">
        <v>1628</v>
      </c>
      <c r="AD1064" s="217"/>
    </row>
    <row r="1065" spans="1:30" s="215" customFormat="1" x14ac:dyDescent="0.25">
      <c r="A1065" s="215" t="s">
        <v>138</v>
      </c>
      <c r="B1065" s="215">
        <v>6512</v>
      </c>
      <c r="C1065" s="215" t="s">
        <v>211</v>
      </c>
      <c r="D1065" s="215">
        <v>191961920</v>
      </c>
      <c r="E1065" s="215">
        <v>1060</v>
      </c>
      <c r="F1065" s="215">
        <v>1230</v>
      </c>
      <c r="G1065" s="215">
        <v>1004</v>
      </c>
      <c r="I1065" s="215" t="s">
        <v>1094</v>
      </c>
      <c r="J1065" s="215" t="s">
        <v>1095</v>
      </c>
      <c r="K1065" s="215" t="s">
        <v>220</v>
      </c>
      <c r="L1065" s="215" t="s">
        <v>623</v>
      </c>
      <c r="AD1065" s="217"/>
    </row>
    <row r="1066" spans="1:30" s="215" customFormat="1" x14ac:dyDescent="0.25">
      <c r="A1066" s="215" t="s">
        <v>138</v>
      </c>
      <c r="B1066" s="215">
        <v>6512</v>
      </c>
      <c r="C1066" s="215" t="s">
        <v>211</v>
      </c>
      <c r="D1066" s="215">
        <v>191961984</v>
      </c>
      <c r="E1066" s="215">
        <v>1060</v>
      </c>
      <c r="F1066" s="215">
        <v>1271</v>
      </c>
      <c r="G1066" s="215">
        <v>1004</v>
      </c>
      <c r="I1066" s="215" t="s">
        <v>1386</v>
      </c>
      <c r="J1066" s="215" t="s">
        <v>1387</v>
      </c>
      <c r="K1066" s="215" t="s">
        <v>220</v>
      </c>
      <c r="L1066" s="215" t="s">
        <v>1391</v>
      </c>
      <c r="AD1066" s="217"/>
    </row>
    <row r="1067" spans="1:30" s="215" customFormat="1" x14ac:dyDescent="0.25">
      <c r="A1067" s="215" t="s">
        <v>138</v>
      </c>
      <c r="B1067" s="215">
        <v>6512</v>
      </c>
      <c r="C1067" s="215" t="s">
        <v>211</v>
      </c>
      <c r="D1067" s="215">
        <v>191962250</v>
      </c>
      <c r="E1067" s="215">
        <v>1020</v>
      </c>
      <c r="F1067" s="215">
        <v>1110</v>
      </c>
      <c r="G1067" s="215">
        <v>1004</v>
      </c>
      <c r="I1067" s="215" t="s">
        <v>1355</v>
      </c>
      <c r="J1067" s="215" t="s">
        <v>1356</v>
      </c>
      <c r="K1067" s="215" t="s">
        <v>220</v>
      </c>
      <c r="L1067" s="215" t="s">
        <v>1358</v>
      </c>
      <c r="AD1067" s="217"/>
    </row>
    <row r="1068" spans="1:30" s="215" customFormat="1" x14ac:dyDescent="0.25">
      <c r="A1068" s="215" t="s">
        <v>138</v>
      </c>
      <c r="B1068" s="215">
        <v>6512</v>
      </c>
      <c r="C1068" s="215" t="s">
        <v>211</v>
      </c>
      <c r="D1068" s="215">
        <v>191962252</v>
      </c>
      <c r="E1068" s="215">
        <v>1060</v>
      </c>
      <c r="F1068" s="215">
        <v>1252</v>
      </c>
      <c r="G1068" s="215">
        <v>1004</v>
      </c>
      <c r="I1068" s="215" t="s">
        <v>574</v>
      </c>
      <c r="J1068" s="215" t="s">
        <v>1096</v>
      </c>
      <c r="K1068" s="215" t="s">
        <v>1102</v>
      </c>
      <c r="L1068" s="215" t="s">
        <v>1341</v>
      </c>
      <c r="AD1068" s="217"/>
    </row>
    <row r="1069" spans="1:30" s="215" customFormat="1" x14ac:dyDescent="0.25">
      <c r="A1069" s="215" t="s">
        <v>138</v>
      </c>
      <c r="B1069" s="215">
        <v>6512</v>
      </c>
      <c r="C1069" s="215" t="s">
        <v>211</v>
      </c>
      <c r="D1069" s="215">
        <v>191963690</v>
      </c>
      <c r="E1069" s="215">
        <v>1060</v>
      </c>
      <c r="F1069" s="215">
        <v>1242</v>
      </c>
      <c r="G1069" s="215">
        <v>1004</v>
      </c>
      <c r="I1069" s="215" t="s">
        <v>1365</v>
      </c>
      <c r="J1069" s="215" t="s">
        <v>1366</v>
      </c>
      <c r="K1069" s="215" t="s">
        <v>220</v>
      </c>
      <c r="L1069" s="215" t="s">
        <v>1370</v>
      </c>
      <c r="AD1069" s="217"/>
    </row>
    <row r="1070" spans="1:30" s="215" customFormat="1" x14ac:dyDescent="0.25">
      <c r="A1070" s="215" t="s">
        <v>138</v>
      </c>
      <c r="B1070" s="215">
        <v>6512</v>
      </c>
      <c r="C1070" s="215" t="s">
        <v>211</v>
      </c>
      <c r="D1070" s="215">
        <v>191963698</v>
      </c>
      <c r="E1070" s="215">
        <v>1060</v>
      </c>
      <c r="F1070" s="215">
        <v>1242</v>
      </c>
      <c r="G1070" s="215">
        <v>1004</v>
      </c>
      <c r="I1070" s="215" t="s">
        <v>1609</v>
      </c>
      <c r="J1070" s="215" t="s">
        <v>1610</v>
      </c>
      <c r="K1070" s="215" t="s">
        <v>220</v>
      </c>
      <c r="L1070" s="215" t="s">
        <v>1629</v>
      </c>
      <c r="AD1070" s="217"/>
    </row>
    <row r="1071" spans="1:30" s="215" customFormat="1" x14ac:dyDescent="0.25">
      <c r="A1071" s="215" t="s">
        <v>138</v>
      </c>
      <c r="B1071" s="215">
        <v>6512</v>
      </c>
      <c r="C1071" s="215" t="s">
        <v>211</v>
      </c>
      <c r="D1071" s="215">
        <v>191963818</v>
      </c>
      <c r="E1071" s="215">
        <v>1060</v>
      </c>
      <c r="F1071" s="215">
        <v>1271</v>
      </c>
      <c r="G1071" s="215">
        <v>1004</v>
      </c>
      <c r="I1071" s="215" t="s">
        <v>575</v>
      </c>
      <c r="J1071" s="215" t="s">
        <v>1097</v>
      </c>
      <c r="K1071" s="215" t="s">
        <v>220</v>
      </c>
      <c r="L1071" s="215" t="s">
        <v>624</v>
      </c>
      <c r="AD1071" s="217"/>
    </row>
    <row r="1072" spans="1:30" s="215" customFormat="1" x14ac:dyDescent="0.25">
      <c r="A1072" s="215" t="s">
        <v>138</v>
      </c>
      <c r="B1072" s="215">
        <v>6512</v>
      </c>
      <c r="C1072" s="215" t="s">
        <v>211</v>
      </c>
      <c r="D1072" s="215">
        <v>191965993</v>
      </c>
      <c r="E1072" s="215">
        <v>1060</v>
      </c>
      <c r="F1072" s="215">
        <v>1242</v>
      </c>
      <c r="G1072" s="215">
        <v>1004</v>
      </c>
      <c r="I1072" s="215" t="s">
        <v>2289</v>
      </c>
      <c r="J1072" s="215" t="s">
        <v>2290</v>
      </c>
      <c r="K1072" s="215" t="s">
        <v>220</v>
      </c>
      <c r="L1072" s="215" t="s">
        <v>2299</v>
      </c>
      <c r="AD1072" s="217"/>
    </row>
    <row r="1073" spans="1:30" s="215" customFormat="1" x14ac:dyDescent="0.25">
      <c r="A1073" s="215" t="s">
        <v>138</v>
      </c>
      <c r="B1073" s="215">
        <v>6512</v>
      </c>
      <c r="C1073" s="215" t="s">
        <v>211</v>
      </c>
      <c r="D1073" s="215">
        <v>191969713</v>
      </c>
      <c r="E1073" s="215">
        <v>1060</v>
      </c>
      <c r="F1073" s="215">
        <v>1242</v>
      </c>
      <c r="G1073" s="215">
        <v>1004</v>
      </c>
      <c r="I1073" s="215" t="s">
        <v>2752</v>
      </c>
      <c r="J1073" s="215" t="s">
        <v>2753</v>
      </c>
      <c r="K1073" s="215" t="s">
        <v>220</v>
      </c>
      <c r="L1073" s="215" t="s">
        <v>2756</v>
      </c>
      <c r="AD1073" s="217"/>
    </row>
    <row r="1074" spans="1:30" s="215" customFormat="1" x14ac:dyDescent="0.25">
      <c r="A1074" s="215" t="s">
        <v>138</v>
      </c>
      <c r="B1074" s="215">
        <v>6512</v>
      </c>
      <c r="C1074" s="215" t="s">
        <v>211</v>
      </c>
      <c r="D1074" s="215">
        <v>191969749</v>
      </c>
      <c r="E1074" s="215">
        <v>1060</v>
      </c>
      <c r="F1074" s="215">
        <v>1242</v>
      </c>
      <c r="G1074" s="215">
        <v>1004</v>
      </c>
      <c r="I1074" s="215" t="s">
        <v>1367</v>
      </c>
      <c r="J1074" s="215" t="s">
        <v>1368</v>
      </c>
      <c r="K1074" s="215" t="s">
        <v>220</v>
      </c>
      <c r="L1074" s="215" t="s">
        <v>1371</v>
      </c>
      <c r="AD1074" s="217"/>
    </row>
    <row r="1075" spans="1:30" s="215" customFormat="1" x14ac:dyDescent="0.25">
      <c r="A1075" s="215" t="s">
        <v>138</v>
      </c>
      <c r="B1075" s="215">
        <v>6512</v>
      </c>
      <c r="C1075" s="215" t="s">
        <v>211</v>
      </c>
      <c r="D1075" s="215">
        <v>191973571</v>
      </c>
      <c r="E1075" s="215">
        <v>1060</v>
      </c>
      <c r="F1075" s="215">
        <v>1252</v>
      </c>
      <c r="G1075" s="215">
        <v>1004</v>
      </c>
      <c r="I1075" s="215" t="s">
        <v>1777</v>
      </c>
      <c r="J1075" s="215" t="s">
        <v>1778</v>
      </c>
      <c r="K1075" s="215" t="s">
        <v>1102</v>
      </c>
      <c r="L1075" s="215" t="s">
        <v>1809</v>
      </c>
      <c r="AD1075" s="217"/>
    </row>
    <row r="1076" spans="1:30" s="215" customFormat="1" x14ac:dyDescent="0.25">
      <c r="A1076" s="215" t="s">
        <v>138</v>
      </c>
      <c r="B1076" s="215">
        <v>6512</v>
      </c>
      <c r="C1076" s="215" t="s">
        <v>211</v>
      </c>
      <c r="D1076" s="215">
        <v>191973583</v>
      </c>
      <c r="E1076" s="215">
        <v>1020</v>
      </c>
      <c r="F1076" s="215">
        <v>1110</v>
      </c>
      <c r="G1076" s="215">
        <v>1004</v>
      </c>
      <c r="I1076" s="215" t="s">
        <v>1444</v>
      </c>
      <c r="J1076" s="215" t="s">
        <v>1445</v>
      </c>
      <c r="K1076" s="215" t="s">
        <v>220</v>
      </c>
      <c r="L1076" s="215" t="s">
        <v>2061</v>
      </c>
      <c r="AD1076" s="217"/>
    </row>
    <row r="1077" spans="1:30" s="215" customFormat="1" x14ac:dyDescent="0.25">
      <c r="A1077" s="215" t="s">
        <v>138</v>
      </c>
      <c r="B1077" s="215">
        <v>6512</v>
      </c>
      <c r="C1077" s="215" t="s">
        <v>211</v>
      </c>
      <c r="D1077" s="215">
        <v>191982190</v>
      </c>
      <c r="E1077" s="215">
        <v>1060</v>
      </c>
      <c r="F1077" s="215">
        <v>1242</v>
      </c>
      <c r="G1077" s="215">
        <v>1004</v>
      </c>
      <c r="I1077" s="215" t="s">
        <v>625</v>
      </c>
      <c r="J1077" s="215" t="s">
        <v>1098</v>
      </c>
      <c r="K1077" s="215" t="s">
        <v>1102</v>
      </c>
      <c r="L1077" s="215" t="s">
        <v>1342</v>
      </c>
      <c r="AD1077" s="217"/>
    </row>
    <row r="1078" spans="1:30" s="215" customFormat="1" x14ac:dyDescent="0.25">
      <c r="A1078" s="215" t="s">
        <v>138</v>
      </c>
      <c r="B1078" s="215">
        <v>6512</v>
      </c>
      <c r="C1078" s="215" t="s">
        <v>211</v>
      </c>
      <c r="D1078" s="215">
        <v>191982194</v>
      </c>
      <c r="E1078" s="215">
        <v>1060</v>
      </c>
      <c r="F1078" s="215">
        <v>1261</v>
      </c>
      <c r="G1078" s="215">
        <v>1004</v>
      </c>
      <c r="I1078" s="215" t="s">
        <v>2201</v>
      </c>
      <c r="J1078" s="215" t="s">
        <v>2202</v>
      </c>
      <c r="K1078" s="215" t="s">
        <v>220</v>
      </c>
      <c r="L1078" s="215" t="s">
        <v>2218</v>
      </c>
      <c r="AD1078" s="217"/>
    </row>
    <row r="1079" spans="1:30" s="215" customFormat="1" x14ac:dyDescent="0.25">
      <c r="A1079" s="215" t="s">
        <v>138</v>
      </c>
      <c r="B1079" s="215">
        <v>6512</v>
      </c>
      <c r="C1079" s="215" t="s">
        <v>211</v>
      </c>
      <c r="D1079" s="215">
        <v>191984159</v>
      </c>
      <c r="E1079" s="215">
        <v>1060</v>
      </c>
      <c r="F1079" s="215">
        <v>1261</v>
      </c>
      <c r="G1079" s="215">
        <v>1004</v>
      </c>
      <c r="I1079" s="215" t="s">
        <v>1388</v>
      </c>
      <c r="J1079" s="215" t="s">
        <v>1389</v>
      </c>
      <c r="K1079" s="215" t="s">
        <v>220</v>
      </c>
      <c r="L1079" s="215" t="s">
        <v>1392</v>
      </c>
      <c r="AD1079" s="217"/>
    </row>
    <row r="1080" spans="1:30" s="215" customFormat="1" x14ac:dyDescent="0.25">
      <c r="A1080" s="215" t="s">
        <v>138</v>
      </c>
      <c r="B1080" s="215">
        <v>6512</v>
      </c>
      <c r="C1080" s="215" t="s">
        <v>211</v>
      </c>
      <c r="D1080" s="215">
        <v>191985199</v>
      </c>
      <c r="E1080" s="215">
        <v>1060</v>
      </c>
      <c r="F1080" s="215">
        <v>1241</v>
      </c>
      <c r="G1080" s="215">
        <v>1004</v>
      </c>
      <c r="I1080" s="215" t="s">
        <v>1818</v>
      </c>
      <c r="J1080" s="215" t="s">
        <v>1819</v>
      </c>
      <c r="K1080" s="215" t="s">
        <v>220</v>
      </c>
      <c r="L1080" s="215" t="s">
        <v>1830</v>
      </c>
      <c r="AD1080" s="217"/>
    </row>
    <row r="1081" spans="1:30" s="215" customFormat="1" x14ac:dyDescent="0.25">
      <c r="A1081" s="215" t="s">
        <v>138</v>
      </c>
      <c r="B1081" s="215">
        <v>6512</v>
      </c>
      <c r="C1081" s="215" t="s">
        <v>211</v>
      </c>
      <c r="D1081" s="215">
        <v>191985203</v>
      </c>
      <c r="E1081" s="215">
        <v>1060</v>
      </c>
      <c r="F1081" s="215">
        <v>1241</v>
      </c>
      <c r="G1081" s="215">
        <v>1004</v>
      </c>
      <c r="I1081" s="215" t="s">
        <v>1820</v>
      </c>
      <c r="J1081" s="215" t="s">
        <v>1821</v>
      </c>
      <c r="K1081" s="215" t="s">
        <v>220</v>
      </c>
      <c r="L1081" s="215" t="s">
        <v>1831</v>
      </c>
      <c r="AD1081" s="217"/>
    </row>
    <row r="1082" spans="1:30" s="215" customFormat="1" x14ac:dyDescent="0.25">
      <c r="A1082" s="215" t="s">
        <v>138</v>
      </c>
      <c r="B1082" s="215">
        <v>6512</v>
      </c>
      <c r="C1082" s="215" t="s">
        <v>211</v>
      </c>
      <c r="D1082" s="215">
        <v>191985206</v>
      </c>
      <c r="E1082" s="215">
        <v>1060</v>
      </c>
      <c r="F1082" s="215">
        <v>1241</v>
      </c>
      <c r="G1082" s="215">
        <v>1004</v>
      </c>
      <c r="I1082" s="215" t="s">
        <v>1822</v>
      </c>
      <c r="J1082" s="215" t="s">
        <v>1823</v>
      </c>
      <c r="K1082" s="215" t="s">
        <v>220</v>
      </c>
      <c r="L1082" s="215" t="s">
        <v>1832</v>
      </c>
      <c r="AD1082" s="217"/>
    </row>
    <row r="1083" spans="1:30" s="215" customFormat="1" x14ac:dyDescent="0.25">
      <c r="A1083" s="215" t="s">
        <v>138</v>
      </c>
      <c r="B1083" s="215">
        <v>6512</v>
      </c>
      <c r="C1083" s="215" t="s">
        <v>211</v>
      </c>
      <c r="D1083" s="215">
        <v>191985208</v>
      </c>
      <c r="E1083" s="215">
        <v>1060</v>
      </c>
      <c r="F1083" s="215">
        <v>1241</v>
      </c>
      <c r="G1083" s="215">
        <v>1004</v>
      </c>
      <c r="I1083" s="215" t="s">
        <v>1824</v>
      </c>
      <c r="J1083" s="215" t="s">
        <v>1825</v>
      </c>
      <c r="K1083" s="215" t="s">
        <v>220</v>
      </c>
      <c r="L1083" s="215" t="s">
        <v>1833</v>
      </c>
      <c r="AD1083" s="217"/>
    </row>
    <row r="1084" spans="1:30" s="215" customFormat="1" x14ac:dyDescent="0.25">
      <c r="A1084" s="215" t="s">
        <v>138</v>
      </c>
      <c r="B1084" s="215">
        <v>6512</v>
      </c>
      <c r="C1084" s="215" t="s">
        <v>211</v>
      </c>
      <c r="D1084" s="215">
        <v>191985209</v>
      </c>
      <c r="E1084" s="215">
        <v>1060</v>
      </c>
      <c r="F1084" s="215">
        <v>1241</v>
      </c>
      <c r="G1084" s="215">
        <v>1004</v>
      </c>
      <c r="I1084" s="215" t="s">
        <v>1826</v>
      </c>
      <c r="J1084" s="215" t="s">
        <v>1827</v>
      </c>
      <c r="K1084" s="215" t="s">
        <v>220</v>
      </c>
      <c r="L1084" s="215" t="s">
        <v>1834</v>
      </c>
      <c r="AD1084" s="217"/>
    </row>
    <row r="1085" spans="1:30" s="215" customFormat="1" x14ac:dyDescent="0.25">
      <c r="A1085" s="215" t="s">
        <v>138</v>
      </c>
      <c r="B1085" s="215">
        <v>6512</v>
      </c>
      <c r="C1085" s="215" t="s">
        <v>211</v>
      </c>
      <c r="D1085" s="215">
        <v>191985212</v>
      </c>
      <c r="E1085" s="215">
        <v>1060</v>
      </c>
      <c r="F1085" s="215">
        <v>1241</v>
      </c>
      <c r="G1085" s="215">
        <v>1004</v>
      </c>
      <c r="I1085" s="215" t="s">
        <v>1828</v>
      </c>
      <c r="J1085" s="215" t="s">
        <v>1829</v>
      </c>
      <c r="K1085" s="215" t="s">
        <v>220</v>
      </c>
      <c r="L1085" s="215" t="s">
        <v>1835</v>
      </c>
      <c r="AD1085" s="217"/>
    </row>
    <row r="1086" spans="1:30" s="215" customFormat="1" x14ac:dyDescent="0.25">
      <c r="A1086" s="215" t="s">
        <v>138</v>
      </c>
      <c r="B1086" s="215">
        <v>6512</v>
      </c>
      <c r="C1086" s="215" t="s">
        <v>211</v>
      </c>
      <c r="D1086" s="215">
        <v>191985232</v>
      </c>
      <c r="E1086" s="215">
        <v>1020</v>
      </c>
      <c r="F1086" s="215">
        <v>1122</v>
      </c>
      <c r="G1086" s="215">
        <v>1003</v>
      </c>
      <c r="I1086" s="215" t="s">
        <v>2644</v>
      </c>
      <c r="J1086" s="215" t="s">
        <v>2645</v>
      </c>
      <c r="K1086" s="215" t="s">
        <v>220</v>
      </c>
      <c r="L1086" s="215" t="s">
        <v>2656</v>
      </c>
      <c r="AD1086" s="217"/>
    </row>
    <row r="1087" spans="1:30" s="215" customFormat="1" x14ac:dyDescent="0.25">
      <c r="A1087" s="215" t="s">
        <v>138</v>
      </c>
      <c r="B1087" s="215">
        <v>6512</v>
      </c>
      <c r="C1087" s="215" t="s">
        <v>211</v>
      </c>
      <c r="D1087" s="215">
        <v>191985997</v>
      </c>
      <c r="E1087" s="215">
        <v>1060</v>
      </c>
      <c r="F1087" s="215">
        <v>1261</v>
      </c>
      <c r="G1087" s="215">
        <v>1004</v>
      </c>
      <c r="I1087" s="215" t="s">
        <v>1119</v>
      </c>
      <c r="J1087" s="215" t="s">
        <v>1120</v>
      </c>
      <c r="K1087" s="215" t="s">
        <v>220</v>
      </c>
      <c r="L1087" s="215" t="s">
        <v>1127</v>
      </c>
      <c r="AD1087" s="217"/>
    </row>
    <row r="1088" spans="1:30" s="215" customFormat="1" x14ac:dyDescent="0.25">
      <c r="A1088" s="215" t="s">
        <v>138</v>
      </c>
      <c r="B1088" s="215">
        <v>6512</v>
      </c>
      <c r="C1088" s="215" t="s">
        <v>211</v>
      </c>
      <c r="D1088" s="215">
        <v>191987149</v>
      </c>
      <c r="E1088" s="215">
        <v>1060</v>
      </c>
      <c r="F1088" s="215">
        <v>1252</v>
      </c>
      <c r="G1088" s="215">
        <v>1004</v>
      </c>
      <c r="I1088" s="215" t="s">
        <v>1779</v>
      </c>
      <c r="J1088" s="215" t="s">
        <v>1780</v>
      </c>
      <c r="K1088" s="215" t="s">
        <v>1102</v>
      </c>
      <c r="L1088" s="215" t="s">
        <v>1810</v>
      </c>
      <c r="AD1088" s="217"/>
    </row>
    <row r="1089" spans="1:30" s="215" customFormat="1" x14ac:dyDescent="0.25">
      <c r="A1089" s="215" t="s">
        <v>138</v>
      </c>
      <c r="B1089" s="215">
        <v>6512</v>
      </c>
      <c r="C1089" s="215" t="s">
        <v>211</v>
      </c>
      <c r="D1089" s="215">
        <v>191989821</v>
      </c>
      <c r="E1089" s="215">
        <v>1060</v>
      </c>
      <c r="F1089" s="215">
        <v>1252</v>
      </c>
      <c r="G1089" s="215">
        <v>1004</v>
      </c>
      <c r="I1089" s="215" t="s">
        <v>2030</v>
      </c>
      <c r="J1089" s="215" t="s">
        <v>2031</v>
      </c>
      <c r="K1089" s="215" t="s">
        <v>220</v>
      </c>
      <c r="L1089" s="215" t="s">
        <v>2034</v>
      </c>
      <c r="AD1089" s="217"/>
    </row>
    <row r="1090" spans="1:30" s="215" customFormat="1" x14ac:dyDescent="0.25">
      <c r="A1090" s="215" t="s">
        <v>138</v>
      </c>
      <c r="B1090" s="215">
        <v>6512</v>
      </c>
      <c r="C1090" s="215" t="s">
        <v>211</v>
      </c>
      <c r="D1090" s="215">
        <v>191992559</v>
      </c>
      <c r="E1090" s="215">
        <v>1060</v>
      </c>
      <c r="F1090" s="215">
        <v>1263</v>
      </c>
      <c r="G1090" s="215">
        <v>1003</v>
      </c>
      <c r="I1090" s="215" t="s">
        <v>2415</v>
      </c>
      <c r="J1090" s="215" t="s">
        <v>2416</v>
      </c>
      <c r="K1090" s="215" t="s">
        <v>220</v>
      </c>
      <c r="L1090" s="215" t="s">
        <v>2455</v>
      </c>
      <c r="AD1090" s="217"/>
    </row>
    <row r="1091" spans="1:30" s="215" customFormat="1" x14ac:dyDescent="0.25">
      <c r="A1091" s="215" t="s">
        <v>138</v>
      </c>
      <c r="B1091" s="215">
        <v>6512</v>
      </c>
      <c r="C1091" s="215" t="s">
        <v>211</v>
      </c>
      <c r="D1091" s="215">
        <v>192007769</v>
      </c>
      <c r="E1091" s="215">
        <v>1060</v>
      </c>
      <c r="F1091" s="215">
        <v>1261</v>
      </c>
      <c r="G1091" s="215">
        <v>1004</v>
      </c>
      <c r="I1091" s="215" t="s">
        <v>1611</v>
      </c>
      <c r="J1091" s="215" t="s">
        <v>1612</v>
      </c>
      <c r="K1091" s="215" t="s">
        <v>220</v>
      </c>
      <c r="L1091" s="215" t="s">
        <v>1630</v>
      </c>
      <c r="AD1091" s="217"/>
    </row>
    <row r="1092" spans="1:30" s="215" customFormat="1" x14ac:dyDescent="0.25">
      <c r="A1092" s="215" t="s">
        <v>138</v>
      </c>
      <c r="B1092" s="215">
        <v>6512</v>
      </c>
      <c r="C1092" s="215" t="s">
        <v>211</v>
      </c>
      <c r="D1092" s="215">
        <v>192014126</v>
      </c>
      <c r="E1092" s="215">
        <v>1020</v>
      </c>
      <c r="F1092" s="215">
        <v>1110</v>
      </c>
      <c r="G1092" s="215">
        <v>1004</v>
      </c>
      <c r="I1092" s="215" t="s">
        <v>1781</v>
      </c>
      <c r="J1092" s="215" t="s">
        <v>1782</v>
      </c>
      <c r="K1092" s="215" t="s">
        <v>220</v>
      </c>
      <c r="L1092" s="215" t="s">
        <v>3840</v>
      </c>
      <c r="AD1092" s="217"/>
    </row>
    <row r="1093" spans="1:30" s="215" customFormat="1" x14ac:dyDescent="0.25">
      <c r="A1093" s="215" t="s">
        <v>138</v>
      </c>
      <c r="B1093" s="215">
        <v>6512</v>
      </c>
      <c r="C1093" s="215" t="s">
        <v>211</v>
      </c>
      <c r="D1093" s="215">
        <v>192017653</v>
      </c>
      <c r="E1093" s="215">
        <v>1060</v>
      </c>
      <c r="F1093" s="215">
        <v>1271</v>
      </c>
      <c r="G1093" s="215">
        <v>1003</v>
      </c>
      <c r="I1093" s="215" t="s">
        <v>2055</v>
      </c>
      <c r="J1093" s="215" t="s">
        <v>2056</v>
      </c>
      <c r="K1093" s="215" t="s">
        <v>220</v>
      </c>
      <c r="L1093" s="215" t="s">
        <v>2062</v>
      </c>
      <c r="AD1093" s="217"/>
    </row>
    <row r="1094" spans="1:30" s="215" customFormat="1" x14ac:dyDescent="0.25">
      <c r="A1094" s="215" t="s">
        <v>138</v>
      </c>
      <c r="B1094" s="215">
        <v>6512</v>
      </c>
      <c r="C1094" s="215" t="s">
        <v>211</v>
      </c>
      <c r="D1094" s="215">
        <v>192032430</v>
      </c>
      <c r="E1094" s="215">
        <v>1020</v>
      </c>
      <c r="F1094" s="215">
        <v>1110</v>
      </c>
      <c r="G1094" s="215">
        <v>1003</v>
      </c>
      <c r="I1094" s="215" t="s">
        <v>2629</v>
      </c>
      <c r="J1094" s="215" t="s">
        <v>2630</v>
      </c>
      <c r="K1094" s="215" t="s">
        <v>220</v>
      </c>
      <c r="L1094" s="215" t="s">
        <v>2638</v>
      </c>
      <c r="AD1094" s="217"/>
    </row>
    <row r="1095" spans="1:30" s="215" customFormat="1" x14ac:dyDescent="0.25">
      <c r="A1095" s="215" t="s">
        <v>138</v>
      </c>
      <c r="B1095" s="215">
        <v>6512</v>
      </c>
      <c r="C1095" s="215" t="s">
        <v>211</v>
      </c>
      <c r="D1095" s="215">
        <v>192042535</v>
      </c>
      <c r="E1095" s="215">
        <v>1020</v>
      </c>
      <c r="F1095" s="215">
        <v>1122</v>
      </c>
      <c r="G1095" s="215">
        <v>1004</v>
      </c>
      <c r="I1095" s="215" t="s">
        <v>2730</v>
      </c>
      <c r="J1095" s="215" t="s">
        <v>2731</v>
      </c>
      <c r="K1095" s="215" t="s">
        <v>220</v>
      </c>
      <c r="L1095" s="215" t="s">
        <v>2740</v>
      </c>
      <c r="AD1095" s="217"/>
    </row>
    <row r="1096" spans="1:30" s="215" customFormat="1" x14ac:dyDescent="0.25">
      <c r="A1096" s="215" t="s">
        <v>138</v>
      </c>
      <c r="B1096" s="215">
        <v>6512</v>
      </c>
      <c r="C1096" s="215" t="s">
        <v>211</v>
      </c>
      <c r="D1096" s="215">
        <v>192042811</v>
      </c>
      <c r="E1096" s="215">
        <v>1020</v>
      </c>
      <c r="F1096" s="215">
        <v>1110</v>
      </c>
      <c r="G1096" s="215">
        <v>1003</v>
      </c>
      <c r="I1096" s="215" t="s">
        <v>3230</v>
      </c>
      <c r="J1096" s="215" t="s">
        <v>3231</v>
      </c>
      <c r="K1096" s="215" t="s">
        <v>220</v>
      </c>
      <c r="L1096" s="215" t="s">
        <v>3671</v>
      </c>
      <c r="AD1096" s="217"/>
    </row>
    <row r="1097" spans="1:30" s="215" customFormat="1" x14ac:dyDescent="0.25">
      <c r="A1097" s="215" t="s">
        <v>138</v>
      </c>
      <c r="B1097" s="215">
        <v>6512</v>
      </c>
      <c r="C1097" s="215" t="s">
        <v>211</v>
      </c>
      <c r="D1097" s="215">
        <v>504170536</v>
      </c>
      <c r="E1097" s="215">
        <v>1060</v>
      </c>
      <c r="F1097" s="215">
        <v>1274</v>
      </c>
      <c r="G1097" s="215">
        <v>1004</v>
      </c>
      <c r="I1097" s="215" t="s">
        <v>3232</v>
      </c>
      <c r="J1097" s="215" t="s">
        <v>3233</v>
      </c>
      <c r="K1097" s="215" t="s">
        <v>220</v>
      </c>
      <c r="L1097" s="215" t="s">
        <v>3672</v>
      </c>
      <c r="AD1097" s="217"/>
    </row>
    <row r="1098" spans="1:30" s="215" customFormat="1" x14ac:dyDescent="0.25">
      <c r="A1098" s="215" t="s">
        <v>138</v>
      </c>
      <c r="B1098" s="215">
        <v>6512</v>
      </c>
      <c r="C1098" s="215" t="s">
        <v>211</v>
      </c>
      <c r="D1098" s="215">
        <v>504170537</v>
      </c>
      <c r="E1098" s="215">
        <v>1060</v>
      </c>
      <c r="F1098" s="215">
        <v>1274</v>
      </c>
      <c r="G1098" s="215">
        <v>1004</v>
      </c>
      <c r="I1098" s="215" t="s">
        <v>3234</v>
      </c>
      <c r="J1098" s="215" t="s">
        <v>3235</v>
      </c>
      <c r="K1098" s="215" t="s">
        <v>220</v>
      </c>
      <c r="L1098" s="215" t="s">
        <v>3673</v>
      </c>
      <c r="AD1098" s="217"/>
    </row>
    <row r="1099" spans="1:30" s="215" customFormat="1" x14ac:dyDescent="0.25">
      <c r="A1099" s="215" t="s">
        <v>138</v>
      </c>
      <c r="B1099" s="215">
        <v>6512</v>
      </c>
      <c r="C1099" s="215" t="s">
        <v>211</v>
      </c>
      <c r="D1099" s="215">
        <v>504170538</v>
      </c>
      <c r="E1099" s="215">
        <v>1060</v>
      </c>
      <c r="F1099" s="215">
        <v>1274</v>
      </c>
      <c r="G1099" s="215">
        <v>1004</v>
      </c>
      <c r="I1099" s="215" t="s">
        <v>3236</v>
      </c>
      <c r="J1099" s="215" t="s">
        <v>3237</v>
      </c>
      <c r="K1099" s="215" t="s">
        <v>220</v>
      </c>
      <c r="L1099" s="215" t="s">
        <v>3674</v>
      </c>
      <c r="AD1099" s="217"/>
    </row>
    <row r="1100" spans="1:30" s="215" customFormat="1" x14ac:dyDescent="0.25">
      <c r="A1100" s="215" t="s">
        <v>138</v>
      </c>
      <c r="B1100" s="215">
        <v>6512</v>
      </c>
      <c r="C1100" s="215" t="s">
        <v>211</v>
      </c>
      <c r="D1100" s="215">
        <v>504170539</v>
      </c>
      <c r="E1100" s="215">
        <v>1060</v>
      </c>
      <c r="F1100" s="215">
        <v>1274</v>
      </c>
      <c r="G1100" s="215">
        <v>1004</v>
      </c>
      <c r="I1100" s="215" t="s">
        <v>3238</v>
      </c>
      <c r="J1100" s="215" t="s">
        <v>3239</v>
      </c>
      <c r="K1100" s="215" t="s">
        <v>220</v>
      </c>
      <c r="L1100" s="215" t="s">
        <v>3675</v>
      </c>
      <c r="AD1100" s="217"/>
    </row>
    <row r="1101" spans="1:30" s="215" customFormat="1" x14ac:dyDescent="0.25">
      <c r="A1101" s="215" t="s">
        <v>138</v>
      </c>
      <c r="B1101" s="215">
        <v>6512</v>
      </c>
      <c r="C1101" s="215" t="s">
        <v>211</v>
      </c>
      <c r="D1101" s="215">
        <v>504170540</v>
      </c>
      <c r="E1101" s="215">
        <v>1060</v>
      </c>
      <c r="F1101" s="215">
        <v>1242</v>
      </c>
      <c r="G1101" s="215">
        <v>1004</v>
      </c>
      <c r="I1101" s="215" t="s">
        <v>3240</v>
      </c>
      <c r="J1101" s="215" t="s">
        <v>3241</v>
      </c>
      <c r="K1101" s="215" t="s">
        <v>220</v>
      </c>
      <c r="L1101" s="215" t="s">
        <v>3676</v>
      </c>
      <c r="AD1101" s="217"/>
    </row>
    <row r="1102" spans="1:30" s="215" customFormat="1" x14ac:dyDescent="0.25">
      <c r="A1102" s="215" t="s">
        <v>138</v>
      </c>
      <c r="B1102" s="215">
        <v>6512</v>
      </c>
      <c r="C1102" s="215" t="s">
        <v>211</v>
      </c>
      <c r="D1102" s="215">
        <v>504170541</v>
      </c>
      <c r="E1102" s="215">
        <v>1060</v>
      </c>
      <c r="F1102" s="215">
        <v>1274</v>
      </c>
      <c r="G1102" s="215">
        <v>1004</v>
      </c>
      <c r="I1102" s="215" t="s">
        <v>3242</v>
      </c>
      <c r="J1102" s="215" t="s">
        <v>3243</v>
      </c>
      <c r="K1102" s="215" t="s">
        <v>220</v>
      </c>
      <c r="L1102" s="215" t="s">
        <v>3677</v>
      </c>
      <c r="AD1102" s="217"/>
    </row>
    <row r="1103" spans="1:30" s="215" customFormat="1" x14ac:dyDescent="0.25">
      <c r="A1103" s="215" t="s">
        <v>138</v>
      </c>
      <c r="B1103" s="215">
        <v>6512</v>
      </c>
      <c r="C1103" s="215" t="s">
        <v>211</v>
      </c>
      <c r="D1103" s="215">
        <v>504170542</v>
      </c>
      <c r="E1103" s="215">
        <v>1060</v>
      </c>
      <c r="F1103" s="215">
        <v>1242</v>
      </c>
      <c r="G1103" s="215">
        <v>1004</v>
      </c>
      <c r="I1103" s="215" t="s">
        <v>3244</v>
      </c>
      <c r="J1103" s="215" t="s">
        <v>3245</v>
      </c>
      <c r="K1103" s="215" t="s">
        <v>220</v>
      </c>
      <c r="L1103" s="215" t="s">
        <v>3678</v>
      </c>
      <c r="AD1103" s="217"/>
    </row>
    <row r="1104" spans="1:30" s="215" customFormat="1" x14ac:dyDescent="0.25">
      <c r="A1104" s="215" t="s">
        <v>138</v>
      </c>
      <c r="B1104" s="215">
        <v>6512</v>
      </c>
      <c r="C1104" s="215" t="s">
        <v>211</v>
      </c>
      <c r="D1104" s="215">
        <v>504170543</v>
      </c>
      <c r="E1104" s="215">
        <v>1060</v>
      </c>
      <c r="F1104" s="215">
        <v>1274</v>
      </c>
      <c r="G1104" s="215">
        <v>1004</v>
      </c>
      <c r="I1104" s="215" t="s">
        <v>3246</v>
      </c>
      <c r="J1104" s="215" t="s">
        <v>3247</v>
      </c>
      <c r="K1104" s="215" t="s">
        <v>220</v>
      </c>
      <c r="L1104" s="215" t="s">
        <v>3679</v>
      </c>
      <c r="AD1104" s="217"/>
    </row>
    <row r="1105" spans="1:30" s="215" customFormat="1" x14ac:dyDescent="0.25">
      <c r="A1105" s="215" t="s">
        <v>138</v>
      </c>
      <c r="B1105" s="215">
        <v>6512</v>
      </c>
      <c r="C1105" s="215" t="s">
        <v>211</v>
      </c>
      <c r="D1105" s="215">
        <v>504170544</v>
      </c>
      <c r="E1105" s="215">
        <v>1060</v>
      </c>
      <c r="F1105" s="215">
        <v>1274</v>
      </c>
      <c r="G1105" s="215">
        <v>1004</v>
      </c>
      <c r="I1105" s="215" t="s">
        <v>3248</v>
      </c>
      <c r="J1105" s="215" t="s">
        <v>3249</v>
      </c>
      <c r="K1105" s="215" t="s">
        <v>220</v>
      </c>
      <c r="L1105" s="215" t="s">
        <v>3680</v>
      </c>
      <c r="AD1105" s="217"/>
    </row>
    <row r="1106" spans="1:30" s="215" customFormat="1" x14ac:dyDescent="0.25">
      <c r="A1106" s="215" t="s">
        <v>138</v>
      </c>
      <c r="B1106" s="215">
        <v>6512</v>
      </c>
      <c r="C1106" s="215" t="s">
        <v>211</v>
      </c>
      <c r="D1106" s="215">
        <v>504170545</v>
      </c>
      <c r="E1106" s="215">
        <v>1060</v>
      </c>
      <c r="F1106" s="215">
        <v>1274</v>
      </c>
      <c r="G1106" s="215">
        <v>1004</v>
      </c>
      <c r="I1106" s="215" t="s">
        <v>3250</v>
      </c>
      <c r="J1106" s="215" t="s">
        <v>3251</v>
      </c>
      <c r="K1106" s="215" t="s">
        <v>220</v>
      </c>
      <c r="L1106" s="215" t="s">
        <v>3681</v>
      </c>
      <c r="AD1106" s="217"/>
    </row>
    <row r="1107" spans="1:30" s="215" customFormat="1" x14ac:dyDescent="0.25">
      <c r="A1107" s="215" t="s">
        <v>138</v>
      </c>
      <c r="B1107" s="215">
        <v>6512</v>
      </c>
      <c r="C1107" s="215" t="s">
        <v>211</v>
      </c>
      <c r="D1107" s="215">
        <v>504170546</v>
      </c>
      <c r="E1107" s="215">
        <v>1060</v>
      </c>
      <c r="F1107" s="215">
        <v>1242</v>
      </c>
      <c r="G1107" s="215">
        <v>1004</v>
      </c>
      <c r="I1107" s="215" t="s">
        <v>3252</v>
      </c>
      <c r="J1107" s="215" t="s">
        <v>3253</v>
      </c>
      <c r="K1107" s="215" t="s">
        <v>220</v>
      </c>
      <c r="L1107" s="215" t="s">
        <v>3682</v>
      </c>
      <c r="AD1107" s="217"/>
    </row>
    <row r="1108" spans="1:30" s="215" customFormat="1" x14ac:dyDescent="0.25">
      <c r="A1108" s="215" t="s">
        <v>138</v>
      </c>
      <c r="B1108" s="215">
        <v>6512</v>
      </c>
      <c r="C1108" s="215" t="s">
        <v>211</v>
      </c>
      <c r="D1108" s="215">
        <v>504170547</v>
      </c>
      <c r="E1108" s="215">
        <v>1060</v>
      </c>
      <c r="F1108" s="215">
        <v>1274</v>
      </c>
      <c r="G1108" s="215">
        <v>1004</v>
      </c>
      <c r="I1108" s="215" t="s">
        <v>3254</v>
      </c>
      <c r="J1108" s="215" t="s">
        <v>3255</v>
      </c>
      <c r="K1108" s="215" t="s">
        <v>220</v>
      </c>
      <c r="L1108" s="215" t="s">
        <v>3683</v>
      </c>
      <c r="AD1108" s="217"/>
    </row>
    <row r="1109" spans="1:30" s="215" customFormat="1" x14ac:dyDescent="0.25">
      <c r="A1109" s="215" t="s">
        <v>138</v>
      </c>
      <c r="B1109" s="215">
        <v>6512</v>
      </c>
      <c r="C1109" s="215" t="s">
        <v>211</v>
      </c>
      <c r="D1109" s="215">
        <v>504170548</v>
      </c>
      <c r="E1109" s="215">
        <v>1060</v>
      </c>
      <c r="F1109" s="215">
        <v>1241</v>
      </c>
      <c r="G1109" s="215">
        <v>1004</v>
      </c>
      <c r="I1109" s="215" t="s">
        <v>3256</v>
      </c>
      <c r="J1109" s="215" t="s">
        <v>3257</v>
      </c>
      <c r="K1109" s="215" t="s">
        <v>220</v>
      </c>
      <c r="L1109" s="215" t="s">
        <v>3684</v>
      </c>
      <c r="AD1109" s="217"/>
    </row>
    <row r="1110" spans="1:30" s="215" customFormat="1" x14ac:dyDescent="0.25">
      <c r="A1110" s="215" t="s">
        <v>138</v>
      </c>
      <c r="B1110" s="215">
        <v>6512</v>
      </c>
      <c r="C1110" s="215" t="s">
        <v>211</v>
      </c>
      <c r="D1110" s="215">
        <v>504170549</v>
      </c>
      <c r="E1110" s="215">
        <v>1060</v>
      </c>
      <c r="F1110" s="215">
        <v>1252</v>
      </c>
      <c r="G1110" s="215">
        <v>1004</v>
      </c>
      <c r="I1110" s="215" t="s">
        <v>3258</v>
      </c>
      <c r="J1110" s="215" t="s">
        <v>3259</v>
      </c>
      <c r="K1110" s="215" t="s">
        <v>220</v>
      </c>
      <c r="L1110" s="215" t="s">
        <v>3685</v>
      </c>
      <c r="AD1110" s="217"/>
    </row>
    <row r="1111" spans="1:30" s="215" customFormat="1" x14ac:dyDescent="0.25">
      <c r="A1111" s="215" t="s">
        <v>138</v>
      </c>
      <c r="B1111" s="215">
        <v>6512</v>
      </c>
      <c r="C1111" s="215" t="s">
        <v>211</v>
      </c>
      <c r="D1111" s="215">
        <v>504170550</v>
      </c>
      <c r="E1111" s="215">
        <v>1060</v>
      </c>
      <c r="F1111" s="215">
        <v>1274</v>
      </c>
      <c r="G1111" s="215">
        <v>1004</v>
      </c>
      <c r="I1111" s="215" t="s">
        <v>3260</v>
      </c>
      <c r="J1111" s="215" t="s">
        <v>3261</v>
      </c>
      <c r="K1111" s="215" t="s">
        <v>220</v>
      </c>
      <c r="L1111" s="215" t="s">
        <v>3686</v>
      </c>
      <c r="AD1111" s="217"/>
    </row>
    <row r="1112" spans="1:30" s="215" customFormat="1" x14ac:dyDescent="0.25">
      <c r="A1112" s="215" t="s">
        <v>138</v>
      </c>
      <c r="B1112" s="215">
        <v>6512</v>
      </c>
      <c r="C1112" s="215" t="s">
        <v>211</v>
      </c>
      <c r="D1112" s="215">
        <v>504170551</v>
      </c>
      <c r="E1112" s="215">
        <v>1060</v>
      </c>
      <c r="F1112" s="215">
        <v>1274</v>
      </c>
      <c r="G1112" s="215">
        <v>1004</v>
      </c>
      <c r="I1112" s="215" t="s">
        <v>3262</v>
      </c>
      <c r="J1112" s="215" t="s">
        <v>3263</v>
      </c>
      <c r="K1112" s="215" t="s">
        <v>220</v>
      </c>
      <c r="L1112" s="215" t="s">
        <v>3687</v>
      </c>
      <c r="AD1112" s="217"/>
    </row>
    <row r="1113" spans="1:30" s="215" customFormat="1" x14ac:dyDescent="0.25">
      <c r="A1113" s="215" t="s">
        <v>138</v>
      </c>
      <c r="B1113" s="215">
        <v>6512</v>
      </c>
      <c r="C1113" s="215" t="s">
        <v>211</v>
      </c>
      <c r="D1113" s="215">
        <v>504170552</v>
      </c>
      <c r="E1113" s="215">
        <v>1060</v>
      </c>
      <c r="F1113" s="215">
        <v>1274</v>
      </c>
      <c r="G1113" s="215">
        <v>1004</v>
      </c>
      <c r="I1113" s="215" t="s">
        <v>3264</v>
      </c>
      <c r="J1113" s="215" t="s">
        <v>3265</v>
      </c>
      <c r="K1113" s="215" t="s">
        <v>220</v>
      </c>
      <c r="L1113" s="215" t="s">
        <v>3688</v>
      </c>
      <c r="AD1113" s="217"/>
    </row>
    <row r="1114" spans="1:30" s="215" customFormat="1" x14ac:dyDescent="0.25">
      <c r="A1114" s="215" t="s">
        <v>138</v>
      </c>
      <c r="B1114" s="215">
        <v>6512</v>
      </c>
      <c r="C1114" s="215" t="s">
        <v>211</v>
      </c>
      <c r="D1114" s="215">
        <v>504170553</v>
      </c>
      <c r="E1114" s="215">
        <v>1060</v>
      </c>
      <c r="F1114" s="215">
        <v>1242</v>
      </c>
      <c r="G1114" s="215">
        <v>1004</v>
      </c>
      <c r="I1114" s="215" t="s">
        <v>3266</v>
      </c>
      <c r="J1114" s="215" t="s">
        <v>3267</v>
      </c>
      <c r="K1114" s="215" t="s">
        <v>220</v>
      </c>
      <c r="L1114" s="215" t="s">
        <v>3689</v>
      </c>
      <c r="AD1114" s="217"/>
    </row>
    <row r="1115" spans="1:30" s="215" customFormat="1" x14ac:dyDescent="0.25">
      <c r="A1115" s="215" t="s">
        <v>138</v>
      </c>
      <c r="B1115" s="215">
        <v>6512</v>
      </c>
      <c r="C1115" s="215" t="s">
        <v>211</v>
      </c>
      <c r="D1115" s="215">
        <v>504170554</v>
      </c>
      <c r="E1115" s="215">
        <v>1060</v>
      </c>
      <c r="F1115" s="215">
        <v>1271</v>
      </c>
      <c r="G1115" s="215">
        <v>1004</v>
      </c>
      <c r="I1115" s="215" t="s">
        <v>3268</v>
      </c>
      <c r="J1115" s="215" t="s">
        <v>3269</v>
      </c>
      <c r="K1115" s="215" t="s">
        <v>220</v>
      </c>
      <c r="L1115" s="215" t="s">
        <v>3690</v>
      </c>
      <c r="AD1115" s="217"/>
    </row>
    <row r="1116" spans="1:30" s="215" customFormat="1" x14ac:dyDescent="0.25">
      <c r="A1116" s="215" t="s">
        <v>138</v>
      </c>
      <c r="B1116" s="215">
        <v>6512</v>
      </c>
      <c r="C1116" s="215" t="s">
        <v>211</v>
      </c>
      <c r="D1116" s="215">
        <v>504170555</v>
      </c>
      <c r="E1116" s="215">
        <v>1060</v>
      </c>
      <c r="F1116" s="215">
        <v>1274</v>
      </c>
      <c r="G1116" s="215">
        <v>1004</v>
      </c>
      <c r="I1116" s="215" t="s">
        <v>3270</v>
      </c>
      <c r="J1116" s="215" t="s">
        <v>3271</v>
      </c>
      <c r="K1116" s="215" t="s">
        <v>220</v>
      </c>
      <c r="L1116" s="215" t="s">
        <v>3691</v>
      </c>
      <c r="AD1116" s="217"/>
    </row>
    <row r="1117" spans="1:30" s="215" customFormat="1" x14ac:dyDescent="0.25">
      <c r="A1117" s="215" t="s">
        <v>138</v>
      </c>
      <c r="B1117" s="215">
        <v>6512</v>
      </c>
      <c r="C1117" s="215" t="s">
        <v>211</v>
      </c>
      <c r="D1117" s="215">
        <v>504170556</v>
      </c>
      <c r="E1117" s="215">
        <v>1060</v>
      </c>
      <c r="F1117" s="215">
        <v>1274</v>
      </c>
      <c r="G1117" s="215">
        <v>1004</v>
      </c>
      <c r="I1117" s="215" t="s">
        <v>3272</v>
      </c>
      <c r="J1117" s="215" t="s">
        <v>3273</v>
      </c>
      <c r="K1117" s="215" t="s">
        <v>220</v>
      </c>
      <c r="L1117" s="215" t="s">
        <v>3692</v>
      </c>
      <c r="AD1117" s="217"/>
    </row>
    <row r="1118" spans="1:30" s="215" customFormat="1" x14ac:dyDescent="0.25">
      <c r="A1118" s="215" t="s">
        <v>138</v>
      </c>
      <c r="B1118" s="215">
        <v>6512</v>
      </c>
      <c r="C1118" s="215" t="s">
        <v>211</v>
      </c>
      <c r="D1118" s="215">
        <v>504170557</v>
      </c>
      <c r="E1118" s="215">
        <v>1060</v>
      </c>
      <c r="F1118" s="215">
        <v>1274</v>
      </c>
      <c r="G1118" s="215">
        <v>1004</v>
      </c>
      <c r="I1118" s="215" t="s">
        <v>3274</v>
      </c>
      <c r="J1118" s="215" t="s">
        <v>3275</v>
      </c>
      <c r="K1118" s="215" t="s">
        <v>220</v>
      </c>
      <c r="L1118" s="215" t="s">
        <v>3693</v>
      </c>
      <c r="AD1118" s="217"/>
    </row>
    <row r="1119" spans="1:30" s="215" customFormat="1" x14ac:dyDescent="0.25">
      <c r="A1119" s="215" t="s">
        <v>138</v>
      </c>
      <c r="B1119" s="215">
        <v>6512</v>
      </c>
      <c r="C1119" s="215" t="s">
        <v>211</v>
      </c>
      <c r="D1119" s="215">
        <v>504170623</v>
      </c>
      <c r="E1119" s="215">
        <v>1060</v>
      </c>
      <c r="F1119" s="215">
        <v>1271</v>
      </c>
      <c r="G1119" s="215">
        <v>1004</v>
      </c>
      <c r="I1119" s="215" t="s">
        <v>3276</v>
      </c>
      <c r="J1119" s="215" t="s">
        <v>3277</v>
      </c>
      <c r="K1119" s="215" t="s">
        <v>220</v>
      </c>
      <c r="L1119" s="215" t="s">
        <v>3694</v>
      </c>
      <c r="AD1119" s="217"/>
    </row>
    <row r="1120" spans="1:30" s="215" customFormat="1" x14ac:dyDescent="0.25">
      <c r="A1120" s="215" t="s">
        <v>138</v>
      </c>
      <c r="B1120" s="215">
        <v>6512</v>
      </c>
      <c r="C1120" s="215" t="s">
        <v>211</v>
      </c>
      <c r="D1120" s="215">
        <v>504170646</v>
      </c>
      <c r="E1120" s="215">
        <v>1060</v>
      </c>
      <c r="F1120" s="215">
        <v>1271</v>
      </c>
      <c r="G1120" s="215">
        <v>1004</v>
      </c>
      <c r="I1120" s="215" t="s">
        <v>2646</v>
      </c>
      <c r="J1120" s="215" t="s">
        <v>2647</v>
      </c>
      <c r="K1120" s="215" t="s">
        <v>220</v>
      </c>
      <c r="L1120" s="215" t="s">
        <v>2657</v>
      </c>
      <c r="AD1120" s="217"/>
    </row>
    <row r="1121" spans="1:30" s="215" customFormat="1" x14ac:dyDescent="0.25">
      <c r="A1121" s="215" t="s">
        <v>138</v>
      </c>
      <c r="B1121" s="215">
        <v>6512</v>
      </c>
      <c r="C1121" s="215" t="s">
        <v>211</v>
      </c>
      <c r="D1121" s="215">
        <v>504170714</v>
      </c>
      <c r="E1121" s="215">
        <v>1060</v>
      </c>
      <c r="F1121" s="215">
        <v>1274</v>
      </c>
      <c r="G1121" s="215">
        <v>1004</v>
      </c>
      <c r="I1121" s="215" t="s">
        <v>3278</v>
      </c>
      <c r="J1121" s="215" t="s">
        <v>3279</v>
      </c>
      <c r="K1121" s="215" t="s">
        <v>220</v>
      </c>
      <c r="L1121" s="215" t="s">
        <v>3695</v>
      </c>
      <c r="AD1121" s="217"/>
    </row>
    <row r="1122" spans="1:30" s="215" customFormat="1" x14ac:dyDescent="0.25">
      <c r="A1122" s="215" t="s">
        <v>138</v>
      </c>
      <c r="B1122" s="215">
        <v>6512</v>
      </c>
      <c r="C1122" s="215" t="s">
        <v>211</v>
      </c>
      <c r="D1122" s="215">
        <v>504170715</v>
      </c>
      <c r="E1122" s="215">
        <v>1060</v>
      </c>
      <c r="F1122" s="215">
        <v>1274</v>
      </c>
      <c r="G1122" s="215">
        <v>1004</v>
      </c>
      <c r="I1122" s="215" t="s">
        <v>3280</v>
      </c>
      <c r="J1122" s="215" t="s">
        <v>3281</v>
      </c>
      <c r="K1122" s="215" t="s">
        <v>220</v>
      </c>
      <c r="L1122" s="215" t="s">
        <v>3696</v>
      </c>
      <c r="AD1122" s="217"/>
    </row>
    <row r="1123" spans="1:30" s="215" customFormat="1" x14ac:dyDescent="0.25">
      <c r="A1123" s="215" t="s">
        <v>138</v>
      </c>
      <c r="B1123" s="215">
        <v>6512</v>
      </c>
      <c r="C1123" s="215" t="s">
        <v>211</v>
      </c>
      <c r="D1123" s="215">
        <v>504170716</v>
      </c>
      <c r="E1123" s="215">
        <v>1060</v>
      </c>
      <c r="F1123" s="215">
        <v>1274</v>
      </c>
      <c r="G1123" s="215">
        <v>1004</v>
      </c>
      <c r="I1123" s="215" t="s">
        <v>3282</v>
      </c>
      <c r="J1123" s="215" t="s">
        <v>3283</v>
      </c>
      <c r="K1123" s="215" t="s">
        <v>220</v>
      </c>
      <c r="L1123" s="215" t="s">
        <v>3697</v>
      </c>
      <c r="AD1123" s="217"/>
    </row>
    <row r="1124" spans="1:30" s="215" customFormat="1" x14ac:dyDescent="0.25">
      <c r="A1124" s="215" t="s">
        <v>138</v>
      </c>
      <c r="B1124" s="215">
        <v>6512</v>
      </c>
      <c r="C1124" s="215" t="s">
        <v>211</v>
      </c>
      <c r="D1124" s="215">
        <v>504170717</v>
      </c>
      <c r="E1124" s="215">
        <v>1060</v>
      </c>
      <c r="F1124" s="215">
        <v>1274</v>
      </c>
      <c r="G1124" s="215">
        <v>1004</v>
      </c>
      <c r="I1124" s="215" t="s">
        <v>3284</v>
      </c>
      <c r="J1124" s="215" t="s">
        <v>3285</v>
      </c>
      <c r="K1124" s="215" t="s">
        <v>220</v>
      </c>
      <c r="L1124" s="215" t="s">
        <v>3698</v>
      </c>
      <c r="AD1124" s="217"/>
    </row>
    <row r="1125" spans="1:30" s="215" customFormat="1" x14ac:dyDescent="0.25">
      <c r="A1125" s="215" t="s">
        <v>138</v>
      </c>
      <c r="B1125" s="215">
        <v>6512</v>
      </c>
      <c r="C1125" s="215" t="s">
        <v>211</v>
      </c>
      <c r="D1125" s="215">
        <v>504170718</v>
      </c>
      <c r="E1125" s="215">
        <v>1060</v>
      </c>
      <c r="F1125" s="215">
        <v>1242</v>
      </c>
      <c r="G1125" s="215">
        <v>1004</v>
      </c>
      <c r="I1125" s="215" t="s">
        <v>3286</v>
      </c>
      <c r="J1125" s="215" t="s">
        <v>3287</v>
      </c>
      <c r="K1125" s="215" t="s">
        <v>220</v>
      </c>
      <c r="L1125" s="215" t="s">
        <v>3699</v>
      </c>
      <c r="AD1125" s="217"/>
    </row>
    <row r="1126" spans="1:30" s="215" customFormat="1" x14ac:dyDescent="0.25">
      <c r="A1126" s="215" t="s">
        <v>138</v>
      </c>
      <c r="B1126" s="215">
        <v>6512</v>
      </c>
      <c r="C1126" s="215" t="s">
        <v>211</v>
      </c>
      <c r="D1126" s="215">
        <v>504170719</v>
      </c>
      <c r="E1126" s="215">
        <v>1060</v>
      </c>
      <c r="F1126" s="215">
        <v>1271</v>
      </c>
      <c r="G1126" s="215">
        <v>1004</v>
      </c>
      <c r="I1126" s="215" t="s">
        <v>3288</v>
      </c>
      <c r="J1126" s="215" t="s">
        <v>3289</v>
      </c>
      <c r="K1126" s="215" t="s">
        <v>220</v>
      </c>
      <c r="L1126" s="215" t="s">
        <v>3700</v>
      </c>
      <c r="AD1126" s="217"/>
    </row>
    <row r="1127" spans="1:30" s="215" customFormat="1" x14ac:dyDescent="0.25">
      <c r="A1127" s="215" t="s">
        <v>138</v>
      </c>
      <c r="B1127" s="215">
        <v>6512</v>
      </c>
      <c r="C1127" s="215" t="s">
        <v>211</v>
      </c>
      <c r="D1127" s="215">
        <v>504170720</v>
      </c>
      <c r="E1127" s="215">
        <v>1060</v>
      </c>
      <c r="F1127" s="215">
        <v>1271</v>
      </c>
      <c r="G1127" s="215">
        <v>1004</v>
      </c>
      <c r="I1127" s="215" t="s">
        <v>3290</v>
      </c>
      <c r="J1127" s="215" t="s">
        <v>3291</v>
      </c>
      <c r="K1127" s="215" t="s">
        <v>220</v>
      </c>
      <c r="L1127" s="215" t="s">
        <v>3701</v>
      </c>
      <c r="AD1127" s="217"/>
    </row>
    <row r="1128" spans="1:30" s="215" customFormat="1" x14ac:dyDescent="0.25">
      <c r="A1128" s="215" t="s">
        <v>138</v>
      </c>
      <c r="B1128" s="215">
        <v>6512</v>
      </c>
      <c r="C1128" s="215" t="s">
        <v>211</v>
      </c>
      <c r="D1128" s="215">
        <v>504170721</v>
      </c>
      <c r="E1128" s="215">
        <v>1060</v>
      </c>
      <c r="F1128" s="215">
        <v>1271</v>
      </c>
      <c r="G1128" s="215">
        <v>1004</v>
      </c>
      <c r="I1128" s="215" t="s">
        <v>3292</v>
      </c>
      <c r="J1128" s="215" t="s">
        <v>3293</v>
      </c>
      <c r="K1128" s="215" t="s">
        <v>220</v>
      </c>
      <c r="L1128" s="215" t="s">
        <v>3702</v>
      </c>
      <c r="AD1128" s="217"/>
    </row>
    <row r="1129" spans="1:30" s="215" customFormat="1" x14ac:dyDescent="0.25">
      <c r="A1129" s="215" t="s">
        <v>138</v>
      </c>
      <c r="B1129" s="215">
        <v>6512</v>
      </c>
      <c r="C1129" s="215" t="s">
        <v>211</v>
      </c>
      <c r="D1129" s="215">
        <v>504170722</v>
      </c>
      <c r="E1129" s="215">
        <v>1060</v>
      </c>
      <c r="F1129" s="215">
        <v>1271</v>
      </c>
      <c r="G1129" s="215">
        <v>1004</v>
      </c>
      <c r="I1129" s="215" t="s">
        <v>3294</v>
      </c>
      <c r="J1129" s="215" t="s">
        <v>3295</v>
      </c>
      <c r="K1129" s="215" t="s">
        <v>220</v>
      </c>
      <c r="L1129" s="215" t="s">
        <v>3703</v>
      </c>
      <c r="AD1129" s="217"/>
    </row>
    <row r="1130" spans="1:30" s="215" customFormat="1" x14ac:dyDescent="0.25">
      <c r="A1130" s="215" t="s">
        <v>138</v>
      </c>
      <c r="B1130" s="215">
        <v>6512</v>
      </c>
      <c r="C1130" s="215" t="s">
        <v>211</v>
      </c>
      <c r="D1130" s="215">
        <v>504170723</v>
      </c>
      <c r="E1130" s="215">
        <v>1060</v>
      </c>
      <c r="F1130" s="215">
        <v>1271</v>
      </c>
      <c r="G1130" s="215">
        <v>1004</v>
      </c>
      <c r="I1130" s="215" t="s">
        <v>3296</v>
      </c>
      <c r="J1130" s="215" t="s">
        <v>3297</v>
      </c>
      <c r="K1130" s="215" t="s">
        <v>220</v>
      </c>
      <c r="L1130" s="215" t="s">
        <v>3704</v>
      </c>
      <c r="AD1130" s="217"/>
    </row>
    <row r="1131" spans="1:30" s="215" customFormat="1" x14ac:dyDescent="0.25">
      <c r="A1131" s="215" t="s">
        <v>138</v>
      </c>
      <c r="B1131" s="215">
        <v>6512</v>
      </c>
      <c r="C1131" s="215" t="s">
        <v>211</v>
      </c>
      <c r="D1131" s="215">
        <v>504170724</v>
      </c>
      <c r="E1131" s="215">
        <v>1060</v>
      </c>
      <c r="F1131" s="215">
        <v>1274</v>
      </c>
      <c r="G1131" s="215">
        <v>1004</v>
      </c>
      <c r="I1131" s="215" t="s">
        <v>3298</v>
      </c>
      <c r="J1131" s="215" t="s">
        <v>3299</v>
      </c>
      <c r="K1131" s="215" t="s">
        <v>220</v>
      </c>
      <c r="L1131" s="215" t="s">
        <v>3705</v>
      </c>
      <c r="AD1131" s="217"/>
    </row>
    <row r="1132" spans="1:30" s="215" customFormat="1" x14ac:dyDescent="0.25">
      <c r="A1132" s="215" t="s">
        <v>138</v>
      </c>
      <c r="B1132" s="215">
        <v>6512</v>
      </c>
      <c r="C1132" s="215" t="s">
        <v>211</v>
      </c>
      <c r="D1132" s="215">
        <v>504170725</v>
      </c>
      <c r="E1132" s="215">
        <v>1060</v>
      </c>
      <c r="F1132" s="215">
        <v>1271</v>
      </c>
      <c r="G1132" s="215">
        <v>1004</v>
      </c>
      <c r="I1132" s="215" t="s">
        <v>3300</v>
      </c>
      <c r="J1132" s="215" t="s">
        <v>3301</v>
      </c>
      <c r="K1132" s="215" t="s">
        <v>220</v>
      </c>
      <c r="L1132" s="215" t="s">
        <v>3706</v>
      </c>
      <c r="AD1132" s="217"/>
    </row>
    <row r="1133" spans="1:30" s="215" customFormat="1" x14ac:dyDescent="0.25">
      <c r="A1133" s="215" t="s">
        <v>138</v>
      </c>
      <c r="B1133" s="215">
        <v>6512</v>
      </c>
      <c r="C1133" s="215" t="s">
        <v>211</v>
      </c>
      <c r="D1133" s="215">
        <v>504170726</v>
      </c>
      <c r="E1133" s="215">
        <v>1060</v>
      </c>
      <c r="F1133" s="215">
        <v>1242</v>
      </c>
      <c r="G1133" s="215">
        <v>1004</v>
      </c>
      <c r="I1133" s="215" t="s">
        <v>3302</v>
      </c>
      <c r="J1133" s="215" t="s">
        <v>3303</v>
      </c>
      <c r="K1133" s="215" t="s">
        <v>220</v>
      </c>
      <c r="L1133" s="215" t="s">
        <v>3707</v>
      </c>
      <c r="AD1133" s="217"/>
    </row>
    <row r="1134" spans="1:30" s="215" customFormat="1" x14ac:dyDescent="0.25">
      <c r="A1134" s="215" t="s">
        <v>138</v>
      </c>
      <c r="B1134" s="215">
        <v>6512</v>
      </c>
      <c r="C1134" s="215" t="s">
        <v>211</v>
      </c>
      <c r="D1134" s="215">
        <v>504170727</v>
      </c>
      <c r="E1134" s="215">
        <v>1060</v>
      </c>
      <c r="F1134" s="215">
        <v>1271</v>
      </c>
      <c r="G1134" s="215">
        <v>1004</v>
      </c>
      <c r="I1134" s="215" t="s">
        <v>3304</v>
      </c>
      <c r="J1134" s="215" t="s">
        <v>3305</v>
      </c>
      <c r="K1134" s="215" t="s">
        <v>220</v>
      </c>
      <c r="L1134" s="215" t="s">
        <v>3708</v>
      </c>
      <c r="AD1134" s="217"/>
    </row>
    <row r="1135" spans="1:30" s="215" customFormat="1" x14ac:dyDescent="0.25">
      <c r="A1135" s="215" t="s">
        <v>138</v>
      </c>
      <c r="B1135" s="215">
        <v>6512</v>
      </c>
      <c r="C1135" s="215" t="s">
        <v>211</v>
      </c>
      <c r="D1135" s="215">
        <v>504170728</v>
      </c>
      <c r="E1135" s="215">
        <v>1060</v>
      </c>
      <c r="F1135" s="215">
        <v>1274</v>
      </c>
      <c r="G1135" s="215">
        <v>1004</v>
      </c>
      <c r="I1135" s="215" t="s">
        <v>3306</v>
      </c>
      <c r="J1135" s="215" t="s">
        <v>3307</v>
      </c>
      <c r="K1135" s="215" t="s">
        <v>220</v>
      </c>
      <c r="L1135" s="215" t="s">
        <v>3709</v>
      </c>
      <c r="AD1135" s="217"/>
    </row>
    <row r="1136" spans="1:30" s="215" customFormat="1" x14ac:dyDescent="0.25">
      <c r="A1136" s="215" t="s">
        <v>138</v>
      </c>
      <c r="B1136" s="215">
        <v>6512</v>
      </c>
      <c r="C1136" s="215" t="s">
        <v>211</v>
      </c>
      <c r="D1136" s="215">
        <v>504170738</v>
      </c>
      <c r="E1136" s="215">
        <v>1060</v>
      </c>
      <c r="F1136" s="215">
        <v>1274</v>
      </c>
      <c r="G1136" s="215">
        <v>1004</v>
      </c>
      <c r="I1136" s="215" t="s">
        <v>3308</v>
      </c>
      <c r="J1136" s="215" t="s">
        <v>3309</v>
      </c>
      <c r="K1136" s="215" t="s">
        <v>220</v>
      </c>
      <c r="L1136" s="215" t="s">
        <v>3710</v>
      </c>
      <c r="AD1136" s="217"/>
    </row>
    <row r="1137" spans="1:30" s="215" customFormat="1" x14ac:dyDescent="0.25">
      <c r="A1137" s="215" t="s">
        <v>138</v>
      </c>
      <c r="B1137" s="215">
        <v>6512</v>
      </c>
      <c r="C1137" s="215" t="s">
        <v>211</v>
      </c>
      <c r="D1137" s="215">
        <v>504170739</v>
      </c>
      <c r="E1137" s="215">
        <v>1060</v>
      </c>
      <c r="F1137" s="215">
        <v>1271</v>
      </c>
      <c r="G1137" s="215">
        <v>1004</v>
      </c>
      <c r="I1137" s="215" t="s">
        <v>3310</v>
      </c>
      <c r="J1137" s="215" t="s">
        <v>3311</v>
      </c>
      <c r="K1137" s="215" t="s">
        <v>220</v>
      </c>
      <c r="L1137" s="215" t="s">
        <v>3711</v>
      </c>
      <c r="AD1137" s="217"/>
    </row>
    <row r="1138" spans="1:30" s="215" customFormat="1" x14ac:dyDescent="0.25">
      <c r="A1138" s="215" t="s">
        <v>138</v>
      </c>
      <c r="B1138" s="215">
        <v>6512</v>
      </c>
      <c r="C1138" s="215" t="s">
        <v>211</v>
      </c>
      <c r="D1138" s="215">
        <v>504170742</v>
      </c>
      <c r="E1138" s="215">
        <v>1060</v>
      </c>
      <c r="F1138" s="215">
        <v>1271</v>
      </c>
      <c r="G1138" s="215">
        <v>1004</v>
      </c>
      <c r="I1138" s="215" t="s">
        <v>3312</v>
      </c>
      <c r="J1138" s="215" t="s">
        <v>3313</v>
      </c>
      <c r="K1138" s="215" t="s">
        <v>220</v>
      </c>
      <c r="L1138" s="215" t="s">
        <v>3712</v>
      </c>
      <c r="AD1138" s="217"/>
    </row>
    <row r="1139" spans="1:30" s="215" customFormat="1" x14ac:dyDescent="0.25">
      <c r="A1139" s="215" t="s">
        <v>138</v>
      </c>
      <c r="B1139" s="215">
        <v>6512</v>
      </c>
      <c r="C1139" s="215" t="s">
        <v>211</v>
      </c>
      <c r="D1139" s="215">
        <v>504170743</v>
      </c>
      <c r="E1139" s="215">
        <v>1060</v>
      </c>
      <c r="F1139" s="215">
        <v>1242</v>
      </c>
      <c r="G1139" s="215">
        <v>1004</v>
      </c>
      <c r="I1139" s="215" t="s">
        <v>3314</v>
      </c>
      <c r="J1139" s="215" t="s">
        <v>3315</v>
      </c>
      <c r="K1139" s="215" t="s">
        <v>220</v>
      </c>
      <c r="L1139" s="215" t="s">
        <v>3713</v>
      </c>
      <c r="AD1139" s="217"/>
    </row>
    <row r="1140" spans="1:30" s="215" customFormat="1" x14ac:dyDescent="0.25">
      <c r="A1140" s="215" t="s">
        <v>138</v>
      </c>
      <c r="B1140" s="215">
        <v>6512</v>
      </c>
      <c r="C1140" s="215" t="s">
        <v>211</v>
      </c>
      <c r="D1140" s="215">
        <v>504170744</v>
      </c>
      <c r="E1140" s="215">
        <v>1060</v>
      </c>
      <c r="F1140" s="215">
        <v>1274</v>
      </c>
      <c r="G1140" s="215">
        <v>1004</v>
      </c>
      <c r="I1140" s="215" t="s">
        <v>3316</v>
      </c>
      <c r="J1140" s="215" t="s">
        <v>3317</v>
      </c>
      <c r="K1140" s="215" t="s">
        <v>220</v>
      </c>
      <c r="L1140" s="215" t="s">
        <v>3714</v>
      </c>
      <c r="AD1140" s="217"/>
    </row>
    <row r="1141" spans="1:30" s="215" customFormat="1" x14ac:dyDescent="0.25">
      <c r="A1141" s="215" t="s">
        <v>138</v>
      </c>
      <c r="B1141" s="215">
        <v>6512</v>
      </c>
      <c r="C1141" s="215" t="s">
        <v>211</v>
      </c>
      <c r="D1141" s="215">
        <v>504170745</v>
      </c>
      <c r="E1141" s="215">
        <v>1060</v>
      </c>
      <c r="F1141" s="215">
        <v>1271</v>
      </c>
      <c r="G1141" s="215">
        <v>1004</v>
      </c>
      <c r="I1141" s="215" t="s">
        <v>3318</v>
      </c>
      <c r="J1141" s="215" t="s">
        <v>3319</v>
      </c>
      <c r="K1141" s="215" t="s">
        <v>220</v>
      </c>
      <c r="L1141" s="215" t="s">
        <v>3715</v>
      </c>
      <c r="AD1141" s="217"/>
    </row>
    <row r="1142" spans="1:30" s="215" customFormat="1" x14ac:dyDescent="0.25">
      <c r="A1142" s="215" t="s">
        <v>138</v>
      </c>
      <c r="B1142" s="215">
        <v>6512</v>
      </c>
      <c r="C1142" s="215" t="s">
        <v>211</v>
      </c>
      <c r="D1142" s="215">
        <v>504170746</v>
      </c>
      <c r="E1142" s="215">
        <v>1060</v>
      </c>
      <c r="F1142" s="215">
        <v>1271</v>
      </c>
      <c r="G1142" s="215">
        <v>1004</v>
      </c>
      <c r="I1142" s="215" t="s">
        <v>3320</v>
      </c>
      <c r="J1142" s="215" t="s">
        <v>3321</v>
      </c>
      <c r="K1142" s="215" t="s">
        <v>220</v>
      </c>
      <c r="L1142" s="215" t="s">
        <v>3716</v>
      </c>
      <c r="AD1142" s="217"/>
    </row>
    <row r="1143" spans="1:30" s="215" customFormat="1" x14ac:dyDescent="0.25">
      <c r="A1143" s="215" t="s">
        <v>138</v>
      </c>
      <c r="B1143" s="215">
        <v>6512</v>
      </c>
      <c r="C1143" s="215" t="s">
        <v>211</v>
      </c>
      <c r="D1143" s="215">
        <v>504170747</v>
      </c>
      <c r="E1143" s="215">
        <v>1060</v>
      </c>
      <c r="F1143" s="215">
        <v>1242</v>
      </c>
      <c r="G1143" s="215">
        <v>1004</v>
      </c>
      <c r="I1143" s="215" t="s">
        <v>3322</v>
      </c>
      <c r="J1143" s="215" t="s">
        <v>3323</v>
      </c>
      <c r="K1143" s="215" t="s">
        <v>220</v>
      </c>
      <c r="L1143" s="215" t="s">
        <v>3717</v>
      </c>
      <c r="AD1143" s="217"/>
    </row>
    <row r="1144" spans="1:30" s="215" customFormat="1" x14ac:dyDescent="0.25">
      <c r="A1144" s="215" t="s">
        <v>138</v>
      </c>
      <c r="B1144" s="215">
        <v>6512</v>
      </c>
      <c r="C1144" s="215" t="s">
        <v>211</v>
      </c>
      <c r="D1144" s="215">
        <v>504170748</v>
      </c>
      <c r="E1144" s="215">
        <v>1060</v>
      </c>
      <c r="F1144" s="215">
        <v>1271</v>
      </c>
      <c r="G1144" s="215">
        <v>1004</v>
      </c>
      <c r="I1144" s="215" t="s">
        <v>3324</v>
      </c>
      <c r="J1144" s="215" t="s">
        <v>3325</v>
      </c>
      <c r="K1144" s="215" t="s">
        <v>220</v>
      </c>
      <c r="L1144" s="215" t="s">
        <v>3718</v>
      </c>
      <c r="AD1144" s="217"/>
    </row>
    <row r="1145" spans="1:30" s="215" customFormat="1" x14ac:dyDescent="0.25">
      <c r="A1145" s="215" t="s">
        <v>138</v>
      </c>
      <c r="B1145" s="215">
        <v>6512</v>
      </c>
      <c r="C1145" s="215" t="s">
        <v>211</v>
      </c>
      <c r="D1145" s="215">
        <v>504170749</v>
      </c>
      <c r="E1145" s="215">
        <v>1060</v>
      </c>
      <c r="F1145" s="215">
        <v>1272</v>
      </c>
      <c r="G1145" s="215">
        <v>1004</v>
      </c>
      <c r="I1145" s="215" t="s">
        <v>3326</v>
      </c>
      <c r="J1145" s="215" t="s">
        <v>3327</v>
      </c>
      <c r="K1145" s="215" t="s">
        <v>220</v>
      </c>
      <c r="L1145" s="215" t="s">
        <v>3719</v>
      </c>
      <c r="AD1145" s="217"/>
    </row>
    <row r="1146" spans="1:30" s="215" customFormat="1" x14ac:dyDescent="0.25">
      <c r="A1146" s="215" t="s">
        <v>138</v>
      </c>
      <c r="B1146" s="215">
        <v>6512</v>
      </c>
      <c r="C1146" s="215" t="s">
        <v>211</v>
      </c>
      <c r="D1146" s="215">
        <v>504170750</v>
      </c>
      <c r="E1146" s="215">
        <v>1060</v>
      </c>
      <c r="F1146" s="215">
        <v>1274</v>
      </c>
      <c r="G1146" s="215">
        <v>1004</v>
      </c>
      <c r="I1146" s="215" t="s">
        <v>3328</v>
      </c>
      <c r="J1146" s="215" t="s">
        <v>3329</v>
      </c>
      <c r="K1146" s="215" t="s">
        <v>220</v>
      </c>
      <c r="L1146" s="215" t="s">
        <v>3720</v>
      </c>
      <c r="AD1146" s="217"/>
    </row>
    <row r="1147" spans="1:30" s="215" customFormat="1" x14ac:dyDescent="0.25">
      <c r="A1147" s="215" t="s">
        <v>138</v>
      </c>
      <c r="B1147" s="215">
        <v>6512</v>
      </c>
      <c r="C1147" s="215" t="s">
        <v>211</v>
      </c>
      <c r="D1147" s="215">
        <v>504170751</v>
      </c>
      <c r="E1147" s="215">
        <v>1060</v>
      </c>
      <c r="F1147" s="215">
        <v>1274</v>
      </c>
      <c r="G1147" s="215">
        <v>1004</v>
      </c>
      <c r="I1147" s="215" t="s">
        <v>3330</v>
      </c>
      <c r="J1147" s="215" t="s">
        <v>3331</v>
      </c>
      <c r="K1147" s="215" t="s">
        <v>220</v>
      </c>
      <c r="L1147" s="215" t="s">
        <v>3721</v>
      </c>
      <c r="AD1147" s="217"/>
    </row>
    <row r="1148" spans="1:30" s="215" customFormat="1" x14ac:dyDescent="0.25">
      <c r="A1148" s="215" t="s">
        <v>138</v>
      </c>
      <c r="B1148" s="215">
        <v>6512</v>
      </c>
      <c r="C1148" s="215" t="s">
        <v>211</v>
      </c>
      <c r="D1148" s="215">
        <v>504170752</v>
      </c>
      <c r="E1148" s="215">
        <v>1060</v>
      </c>
      <c r="F1148" s="215">
        <v>1271</v>
      </c>
      <c r="G1148" s="215">
        <v>1004</v>
      </c>
      <c r="I1148" s="215" t="s">
        <v>3332</v>
      </c>
      <c r="J1148" s="215" t="s">
        <v>3333</v>
      </c>
      <c r="K1148" s="215" t="s">
        <v>220</v>
      </c>
      <c r="L1148" s="215" t="s">
        <v>3722</v>
      </c>
      <c r="AD1148" s="217"/>
    </row>
    <row r="1149" spans="1:30" s="215" customFormat="1" x14ac:dyDescent="0.25">
      <c r="A1149" s="215" t="s">
        <v>138</v>
      </c>
      <c r="B1149" s="215">
        <v>6512</v>
      </c>
      <c r="C1149" s="215" t="s">
        <v>211</v>
      </c>
      <c r="D1149" s="215">
        <v>504170753</v>
      </c>
      <c r="E1149" s="215">
        <v>1060</v>
      </c>
      <c r="F1149" s="215">
        <v>1242</v>
      </c>
      <c r="G1149" s="215">
        <v>1004</v>
      </c>
      <c r="I1149" s="215" t="s">
        <v>2203</v>
      </c>
      <c r="J1149" s="215" t="s">
        <v>2204</v>
      </c>
      <c r="K1149" s="215" t="s">
        <v>220</v>
      </c>
      <c r="L1149" s="215" t="s">
        <v>2219</v>
      </c>
      <c r="AD1149" s="217"/>
    </row>
    <row r="1150" spans="1:30" s="215" customFormat="1" x14ac:dyDescent="0.25">
      <c r="A1150" s="215" t="s">
        <v>138</v>
      </c>
      <c r="B1150" s="215">
        <v>6512</v>
      </c>
      <c r="C1150" s="215" t="s">
        <v>211</v>
      </c>
      <c r="D1150" s="215">
        <v>504170754</v>
      </c>
      <c r="E1150" s="215">
        <v>1060</v>
      </c>
      <c r="F1150" s="215">
        <v>1274</v>
      </c>
      <c r="G1150" s="215">
        <v>1004</v>
      </c>
      <c r="I1150" s="215" t="s">
        <v>3334</v>
      </c>
      <c r="J1150" s="215" t="s">
        <v>3335</v>
      </c>
      <c r="K1150" s="215" t="s">
        <v>220</v>
      </c>
      <c r="L1150" s="215" t="s">
        <v>3723</v>
      </c>
      <c r="AD1150" s="217"/>
    </row>
    <row r="1151" spans="1:30" s="215" customFormat="1" x14ac:dyDescent="0.25">
      <c r="A1151" s="215" t="s">
        <v>138</v>
      </c>
      <c r="B1151" s="215">
        <v>6512</v>
      </c>
      <c r="C1151" s="215" t="s">
        <v>211</v>
      </c>
      <c r="D1151" s="215">
        <v>504170755</v>
      </c>
      <c r="E1151" s="215">
        <v>1060</v>
      </c>
      <c r="F1151" s="215">
        <v>1274</v>
      </c>
      <c r="G1151" s="215">
        <v>1004</v>
      </c>
      <c r="I1151" s="215" t="s">
        <v>3336</v>
      </c>
      <c r="J1151" s="215" t="s">
        <v>3337</v>
      </c>
      <c r="K1151" s="215" t="s">
        <v>220</v>
      </c>
      <c r="L1151" s="215" t="s">
        <v>3724</v>
      </c>
      <c r="AD1151" s="217"/>
    </row>
    <row r="1152" spans="1:30" s="215" customFormat="1" x14ac:dyDescent="0.25">
      <c r="A1152" s="215" t="s">
        <v>138</v>
      </c>
      <c r="B1152" s="215">
        <v>6512</v>
      </c>
      <c r="C1152" s="215" t="s">
        <v>211</v>
      </c>
      <c r="D1152" s="215">
        <v>504170756</v>
      </c>
      <c r="E1152" s="215">
        <v>1060</v>
      </c>
      <c r="F1152" s="215">
        <v>1274</v>
      </c>
      <c r="G1152" s="215">
        <v>1004</v>
      </c>
      <c r="I1152" s="215" t="s">
        <v>3338</v>
      </c>
      <c r="J1152" s="215" t="s">
        <v>3339</v>
      </c>
      <c r="K1152" s="215" t="s">
        <v>220</v>
      </c>
      <c r="L1152" s="215" t="s">
        <v>3725</v>
      </c>
      <c r="AD1152" s="217"/>
    </row>
    <row r="1153" spans="1:30" s="215" customFormat="1" x14ac:dyDescent="0.25">
      <c r="A1153" s="215" t="s">
        <v>138</v>
      </c>
      <c r="B1153" s="215">
        <v>6512</v>
      </c>
      <c r="C1153" s="215" t="s">
        <v>211</v>
      </c>
      <c r="D1153" s="215">
        <v>504170757</v>
      </c>
      <c r="E1153" s="215">
        <v>1060</v>
      </c>
      <c r="F1153" s="215">
        <v>1242</v>
      </c>
      <c r="G1153" s="215">
        <v>1004</v>
      </c>
      <c r="I1153" s="215" t="s">
        <v>3340</v>
      </c>
      <c r="J1153" s="215" t="s">
        <v>3341</v>
      </c>
      <c r="K1153" s="215" t="s">
        <v>220</v>
      </c>
      <c r="L1153" s="215" t="s">
        <v>3726</v>
      </c>
      <c r="AD1153" s="217"/>
    </row>
    <row r="1154" spans="1:30" s="215" customFormat="1" x14ac:dyDescent="0.25">
      <c r="A1154" s="215" t="s">
        <v>138</v>
      </c>
      <c r="B1154" s="215">
        <v>6512</v>
      </c>
      <c r="C1154" s="215" t="s">
        <v>211</v>
      </c>
      <c r="D1154" s="215">
        <v>504170758</v>
      </c>
      <c r="E1154" s="215">
        <v>1060</v>
      </c>
      <c r="F1154" s="215">
        <v>1271</v>
      </c>
      <c r="G1154" s="215">
        <v>1004</v>
      </c>
      <c r="I1154" s="215" t="s">
        <v>3342</v>
      </c>
      <c r="J1154" s="215" t="s">
        <v>3343</v>
      </c>
      <c r="K1154" s="215" t="s">
        <v>220</v>
      </c>
      <c r="L1154" s="215" t="s">
        <v>3727</v>
      </c>
      <c r="AD1154" s="217"/>
    </row>
    <row r="1155" spans="1:30" s="215" customFormat="1" x14ac:dyDescent="0.25">
      <c r="A1155" s="215" t="s">
        <v>138</v>
      </c>
      <c r="B1155" s="215">
        <v>6512</v>
      </c>
      <c r="C1155" s="215" t="s">
        <v>211</v>
      </c>
      <c r="D1155" s="215">
        <v>504170759</v>
      </c>
      <c r="E1155" s="215">
        <v>1060</v>
      </c>
      <c r="F1155" s="215">
        <v>1274</v>
      </c>
      <c r="G1155" s="215">
        <v>1004</v>
      </c>
      <c r="I1155" s="215" t="s">
        <v>3344</v>
      </c>
      <c r="J1155" s="215" t="s">
        <v>3345</v>
      </c>
      <c r="K1155" s="215" t="s">
        <v>220</v>
      </c>
      <c r="L1155" s="215" t="s">
        <v>3728</v>
      </c>
      <c r="AD1155" s="217"/>
    </row>
    <row r="1156" spans="1:30" s="215" customFormat="1" x14ac:dyDescent="0.25">
      <c r="A1156" s="215" t="s">
        <v>138</v>
      </c>
      <c r="B1156" s="215">
        <v>6512</v>
      </c>
      <c r="C1156" s="215" t="s">
        <v>211</v>
      </c>
      <c r="D1156" s="215">
        <v>504170760</v>
      </c>
      <c r="E1156" s="215">
        <v>1060</v>
      </c>
      <c r="F1156" s="215">
        <v>1271</v>
      </c>
      <c r="G1156" s="215">
        <v>1004</v>
      </c>
      <c r="I1156" s="215" t="s">
        <v>3346</v>
      </c>
      <c r="J1156" s="215" t="s">
        <v>3347</v>
      </c>
      <c r="K1156" s="215" t="s">
        <v>220</v>
      </c>
      <c r="L1156" s="215" t="s">
        <v>3729</v>
      </c>
      <c r="AD1156" s="217"/>
    </row>
    <row r="1157" spans="1:30" s="215" customFormat="1" x14ac:dyDescent="0.25">
      <c r="A1157" s="215" t="s">
        <v>138</v>
      </c>
      <c r="B1157" s="215">
        <v>6512</v>
      </c>
      <c r="C1157" s="215" t="s">
        <v>211</v>
      </c>
      <c r="D1157" s="215">
        <v>504170761</v>
      </c>
      <c r="E1157" s="215">
        <v>1060</v>
      </c>
      <c r="F1157" s="215">
        <v>1271</v>
      </c>
      <c r="G1157" s="215">
        <v>1004</v>
      </c>
      <c r="I1157" s="215" t="s">
        <v>3348</v>
      </c>
      <c r="J1157" s="215" t="s">
        <v>3349</v>
      </c>
      <c r="K1157" s="215" t="s">
        <v>220</v>
      </c>
      <c r="L1157" s="215" t="s">
        <v>3730</v>
      </c>
      <c r="AD1157" s="217"/>
    </row>
    <row r="1158" spans="1:30" s="215" customFormat="1" x14ac:dyDescent="0.25">
      <c r="A1158" s="215" t="s">
        <v>138</v>
      </c>
      <c r="B1158" s="215">
        <v>6512</v>
      </c>
      <c r="C1158" s="215" t="s">
        <v>211</v>
      </c>
      <c r="D1158" s="215">
        <v>504170762</v>
      </c>
      <c r="E1158" s="215">
        <v>1060</v>
      </c>
      <c r="F1158" s="215">
        <v>1274</v>
      </c>
      <c r="G1158" s="215">
        <v>1004</v>
      </c>
      <c r="I1158" s="215" t="s">
        <v>3350</v>
      </c>
      <c r="J1158" s="215" t="s">
        <v>3351</v>
      </c>
      <c r="K1158" s="215" t="s">
        <v>220</v>
      </c>
      <c r="L1158" s="215" t="s">
        <v>3731</v>
      </c>
      <c r="AD1158" s="217"/>
    </row>
    <row r="1159" spans="1:30" s="215" customFormat="1" x14ac:dyDescent="0.25">
      <c r="A1159" s="215" t="s">
        <v>138</v>
      </c>
      <c r="B1159" s="215">
        <v>6512</v>
      </c>
      <c r="C1159" s="215" t="s">
        <v>211</v>
      </c>
      <c r="D1159" s="215">
        <v>504170763</v>
      </c>
      <c r="E1159" s="215">
        <v>1060</v>
      </c>
      <c r="F1159" s="215">
        <v>1274</v>
      </c>
      <c r="G1159" s="215">
        <v>1004</v>
      </c>
      <c r="I1159" s="215" t="s">
        <v>3352</v>
      </c>
      <c r="J1159" s="215" t="s">
        <v>3353</v>
      </c>
      <c r="K1159" s="215" t="s">
        <v>220</v>
      </c>
      <c r="L1159" s="215" t="s">
        <v>3732</v>
      </c>
      <c r="AD1159" s="217"/>
    </row>
    <row r="1160" spans="1:30" s="215" customFormat="1" x14ac:dyDescent="0.25">
      <c r="A1160" s="215" t="s">
        <v>138</v>
      </c>
      <c r="B1160" s="215">
        <v>6512</v>
      </c>
      <c r="C1160" s="215" t="s">
        <v>211</v>
      </c>
      <c r="D1160" s="215">
        <v>504170764</v>
      </c>
      <c r="E1160" s="215">
        <v>1060</v>
      </c>
      <c r="F1160" s="215">
        <v>1274</v>
      </c>
      <c r="G1160" s="215">
        <v>1004</v>
      </c>
      <c r="I1160" s="215" t="s">
        <v>3354</v>
      </c>
      <c r="J1160" s="215" t="s">
        <v>3355</v>
      </c>
      <c r="K1160" s="215" t="s">
        <v>220</v>
      </c>
      <c r="L1160" s="215" t="s">
        <v>3733</v>
      </c>
      <c r="AD1160" s="217"/>
    </row>
    <row r="1161" spans="1:30" s="215" customFormat="1" x14ac:dyDescent="0.25">
      <c r="A1161" s="215" t="s">
        <v>138</v>
      </c>
      <c r="B1161" s="215">
        <v>6512</v>
      </c>
      <c r="C1161" s="215" t="s">
        <v>211</v>
      </c>
      <c r="D1161" s="215">
        <v>504170765</v>
      </c>
      <c r="E1161" s="215">
        <v>1060</v>
      </c>
      <c r="F1161" s="215">
        <v>1274</v>
      </c>
      <c r="G1161" s="215">
        <v>1004</v>
      </c>
      <c r="I1161" s="215" t="s">
        <v>3356</v>
      </c>
      <c r="J1161" s="215" t="s">
        <v>3357</v>
      </c>
      <c r="K1161" s="215" t="s">
        <v>220</v>
      </c>
      <c r="L1161" s="215" t="s">
        <v>3734</v>
      </c>
      <c r="AD1161" s="217"/>
    </row>
    <row r="1162" spans="1:30" s="215" customFormat="1" x14ac:dyDescent="0.25">
      <c r="A1162" s="215" t="s">
        <v>138</v>
      </c>
      <c r="B1162" s="215">
        <v>6512</v>
      </c>
      <c r="C1162" s="215" t="s">
        <v>211</v>
      </c>
      <c r="D1162" s="215">
        <v>504170766</v>
      </c>
      <c r="E1162" s="215">
        <v>1060</v>
      </c>
      <c r="F1162" s="215">
        <v>1274</v>
      </c>
      <c r="G1162" s="215">
        <v>1004</v>
      </c>
      <c r="I1162" s="215" t="s">
        <v>3358</v>
      </c>
      <c r="J1162" s="215" t="s">
        <v>3359</v>
      </c>
      <c r="K1162" s="215" t="s">
        <v>220</v>
      </c>
      <c r="L1162" s="215" t="s">
        <v>3735</v>
      </c>
      <c r="AD1162" s="217"/>
    </row>
    <row r="1163" spans="1:30" s="215" customFormat="1" x14ac:dyDescent="0.25">
      <c r="A1163" s="215" t="s">
        <v>138</v>
      </c>
      <c r="B1163" s="215">
        <v>6512</v>
      </c>
      <c r="C1163" s="215" t="s">
        <v>211</v>
      </c>
      <c r="D1163" s="215">
        <v>504170767</v>
      </c>
      <c r="E1163" s="215">
        <v>1060</v>
      </c>
      <c r="F1163" s="215">
        <v>1242</v>
      </c>
      <c r="G1163" s="215">
        <v>1004</v>
      </c>
      <c r="I1163" s="215" t="s">
        <v>3360</v>
      </c>
      <c r="J1163" s="215" t="s">
        <v>3361</v>
      </c>
      <c r="K1163" s="215" t="s">
        <v>220</v>
      </c>
      <c r="L1163" s="215" t="s">
        <v>3736</v>
      </c>
      <c r="AD1163" s="217"/>
    </row>
    <row r="1164" spans="1:30" s="215" customFormat="1" x14ac:dyDescent="0.25">
      <c r="A1164" s="215" t="s">
        <v>138</v>
      </c>
      <c r="B1164" s="215">
        <v>6512</v>
      </c>
      <c r="C1164" s="215" t="s">
        <v>211</v>
      </c>
      <c r="D1164" s="215">
        <v>504170768</v>
      </c>
      <c r="E1164" s="215">
        <v>1060</v>
      </c>
      <c r="F1164" s="215">
        <v>1251</v>
      </c>
      <c r="G1164" s="215">
        <v>1004</v>
      </c>
      <c r="I1164" s="215" t="s">
        <v>3362</v>
      </c>
      <c r="J1164" s="215" t="s">
        <v>3363</v>
      </c>
      <c r="K1164" s="215" t="s">
        <v>220</v>
      </c>
      <c r="L1164" s="215" t="s">
        <v>3737</v>
      </c>
      <c r="AD1164" s="217"/>
    </row>
    <row r="1165" spans="1:30" s="215" customFormat="1" x14ac:dyDescent="0.25">
      <c r="A1165" s="215" t="s">
        <v>138</v>
      </c>
      <c r="B1165" s="215">
        <v>6512</v>
      </c>
      <c r="C1165" s="215" t="s">
        <v>211</v>
      </c>
      <c r="D1165" s="215">
        <v>504170769</v>
      </c>
      <c r="E1165" s="215">
        <v>1060</v>
      </c>
      <c r="F1165" s="215">
        <v>1242</v>
      </c>
      <c r="G1165" s="215">
        <v>1004</v>
      </c>
      <c r="I1165" s="215" t="s">
        <v>3364</v>
      </c>
      <c r="J1165" s="215" t="s">
        <v>3365</v>
      </c>
      <c r="K1165" s="215" t="s">
        <v>220</v>
      </c>
      <c r="L1165" s="215" t="s">
        <v>3738</v>
      </c>
      <c r="AD1165" s="217"/>
    </row>
    <row r="1166" spans="1:30" s="215" customFormat="1" x14ac:dyDescent="0.25">
      <c r="A1166" s="215" t="s">
        <v>138</v>
      </c>
      <c r="B1166" s="215">
        <v>6512</v>
      </c>
      <c r="C1166" s="215" t="s">
        <v>211</v>
      </c>
      <c r="D1166" s="215">
        <v>504170770</v>
      </c>
      <c r="E1166" s="215">
        <v>1060</v>
      </c>
      <c r="F1166" s="215">
        <v>1263</v>
      </c>
      <c r="G1166" s="215">
        <v>1004</v>
      </c>
      <c r="I1166" s="215" t="s">
        <v>3366</v>
      </c>
      <c r="J1166" s="215" t="s">
        <v>3367</v>
      </c>
      <c r="K1166" s="215" t="s">
        <v>220</v>
      </c>
      <c r="L1166" s="215" t="s">
        <v>3739</v>
      </c>
      <c r="AD1166" s="217"/>
    </row>
    <row r="1167" spans="1:30" s="215" customFormat="1" x14ac:dyDescent="0.25">
      <c r="A1167" s="215" t="s">
        <v>138</v>
      </c>
      <c r="B1167" s="215">
        <v>6512</v>
      </c>
      <c r="C1167" s="215" t="s">
        <v>211</v>
      </c>
      <c r="D1167" s="215">
        <v>504170771</v>
      </c>
      <c r="E1167" s="215">
        <v>1060</v>
      </c>
      <c r="F1167" s="215">
        <v>1263</v>
      </c>
      <c r="G1167" s="215">
        <v>1004</v>
      </c>
      <c r="I1167" s="215" t="s">
        <v>3368</v>
      </c>
      <c r="J1167" s="215" t="s">
        <v>3369</v>
      </c>
      <c r="K1167" s="215" t="s">
        <v>220</v>
      </c>
      <c r="L1167" s="215" t="s">
        <v>3740</v>
      </c>
      <c r="AD1167" s="217"/>
    </row>
    <row r="1168" spans="1:30" s="215" customFormat="1" x14ac:dyDescent="0.25">
      <c r="A1168" s="215" t="s">
        <v>138</v>
      </c>
      <c r="B1168" s="215">
        <v>6512</v>
      </c>
      <c r="C1168" s="215" t="s">
        <v>211</v>
      </c>
      <c r="D1168" s="215">
        <v>504170772</v>
      </c>
      <c r="E1168" s="215">
        <v>1060</v>
      </c>
      <c r="F1168" s="215">
        <v>1271</v>
      </c>
      <c r="G1168" s="215">
        <v>1004</v>
      </c>
      <c r="I1168" s="215" t="s">
        <v>3370</v>
      </c>
      <c r="J1168" s="215" t="s">
        <v>3371</v>
      </c>
      <c r="K1168" s="215" t="s">
        <v>220</v>
      </c>
      <c r="L1168" s="215" t="s">
        <v>3741</v>
      </c>
      <c r="AD1168" s="217"/>
    </row>
    <row r="1169" spans="1:30" s="215" customFormat="1" x14ac:dyDescent="0.25">
      <c r="A1169" s="215" t="s">
        <v>138</v>
      </c>
      <c r="B1169" s="215">
        <v>6512</v>
      </c>
      <c r="C1169" s="215" t="s">
        <v>211</v>
      </c>
      <c r="D1169" s="215">
        <v>504170773</v>
      </c>
      <c r="E1169" s="215">
        <v>1060</v>
      </c>
      <c r="F1169" s="215">
        <v>1263</v>
      </c>
      <c r="G1169" s="215">
        <v>1004</v>
      </c>
      <c r="I1169" s="215" t="s">
        <v>3372</v>
      </c>
      <c r="J1169" s="215" t="s">
        <v>3373</v>
      </c>
      <c r="K1169" s="215" t="s">
        <v>220</v>
      </c>
      <c r="L1169" s="215" t="s">
        <v>3742</v>
      </c>
      <c r="AD1169" s="217"/>
    </row>
    <row r="1170" spans="1:30" s="215" customFormat="1" x14ac:dyDescent="0.25">
      <c r="A1170" s="215" t="s">
        <v>138</v>
      </c>
      <c r="B1170" s="215">
        <v>6512</v>
      </c>
      <c r="C1170" s="215" t="s">
        <v>211</v>
      </c>
      <c r="D1170" s="215">
        <v>504170774</v>
      </c>
      <c r="E1170" s="215">
        <v>1060</v>
      </c>
      <c r="F1170" s="215">
        <v>1274</v>
      </c>
      <c r="G1170" s="215">
        <v>1004</v>
      </c>
      <c r="I1170" s="215" t="s">
        <v>3374</v>
      </c>
      <c r="J1170" s="215" t="s">
        <v>3375</v>
      </c>
      <c r="K1170" s="215" t="s">
        <v>220</v>
      </c>
      <c r="L1170" s="215" t="s">
        <v>3743</v>
      </c>
      <c r="AD1170" s="217"/>
    </row>
    <row r="1171" spans="1:30" s="215" customFormat="1" x14ac:dyDescent="0.25">
      <c r="A1171" s="215" t="s">
        <v>138</v>
      </c>
      <c r="B1171" s="215">
        <v>6512</v>
      </c>
      <c r="C1171" s="215" t="s">
        <v>211</v>
      </c>
      <c r="D1171" s="215">
        <v>504170775</v>
      </c>
      <c r="E1171" s="215">
        <v>1060</v>
      </c>
      <c r="F1171" s="215">
        <v>1274</v>
      </c>
      <c r="G1171" s="215">
        <v>1004</v>
      </c>
      <c r="I1171" s="215" t="s">
        <v>3376</v>
      </c>
      <c r="J1171" s="215" t="s">
        <v>3377</v>
      </c>
      <c r="K1171" s="215" t="s">
        <v>220</v>
      </c>
      <c r="L1171" s="215" t="s">
        <v>3744</v>
      </c>
      <c r="AD1171" s="217"/>
    </row>
    <row r="1172" spans="1:30" s="215" customFormat="1" x14ac:dyDescent="0.25">
      <c r="A1172" s="215" t="s">
        <v>138</v>
      </c>
      <c r="B1172" s="215">
        <v>6512</v>
      </c>
      <c r="C1172" s="215" t="s">
        <v>211</v>
      </c>
      <c r="D1172" s="215">
        <v>504170776</v>
      </c>
      <c r="E1172" s="215">
        <v>1060</v>
      </c>
      <c r="F1172" s="215">
        <v>1271</v>
      </c>
      <c r="G1172" s="215">
        <v>1004</v>
      </c>
      <c r="I1172" s="215" t="s">
        <v>3378</v>
      </c>
      <c r="J1172" s="215" t="s">
        <v>3379</v>
      </c>
      <c r="K1172" s="215" t="s">
        <v>220</v>
      </c>
      <c r="L1172" s="215" t="s">
        <v>3745</v>
      </c>
      <c r="AD1172" s="217"/>
    </row>
    <row r="1173" spans="1:30" s="215" customFormat="1" x14ac:dyDescent="0.25">
      <c r="A1173" s="215" t="s">
        <v>138</v>
      </c>
      <c r="B1173" s="215">
        <v>6512</v>
      </c>
      <c r="C1173" s="215" t="s">
        <v>211</v>
      </c>
      <c r="D1173" s="215">
        <v>504170777</v>
      </c>
      <c r="E1173" s="215">
        <v>1060</v>
      </c>
      <c r="F1173" s="215">
        <v>1274</v>
      </c>
      <c r="G1173" s="215">
        <v>1004</v>
      </c>
      <c r="I1173" s="215" t="s">
        <v>3380</v>
      </c>
      <c r="J1173" s="215" t="s">
        <v>3381</v>
      </c>
      <c r="K1173" s="215" t="s">
        <v>220</v>
      </c>
      <c r="L1173" s="215" t="s">
        <v>3746</v>
      </c>
      <c r="AD1173" s="217"/>
    </row>
    <row r="1174" spans="1:30" s="215" customFormat="1" x14ac:dyDescent="0.25">
      <c r="A1174" s="215" t="s">
        <v>138</v>
      </c>
      <c r="B1174" s="215">
        <v>6512</v>
      </c>
      <c r="C1174" s="215" t="s">
        <v>211</v>
      </c>
      <c r="D1174" s="215">
        <v>504170778</v>
      </c>
      <c r="E1174" s="215">
        <v>1060</v>
      </c>
      <c r="F1174" s="215">
        <v>1274</v>
      </c>
      <c r="G1174" s="215">
        <v>1004</v>
      </c>
      <c r="I1174" s="215" t="s">
        <v>3382</v>
      </c>
      <c r="J1174" s="215" t="s">
        <v>3383</v>
      </c>
      <c r="K1174" s="215" t="s">
        <v>220</v>
      </c>
      <c r="L1174" s="215" t="s">
        <v>3747</v>
      </c>
      <c r="AD1174" s="217"/>
    </row>
    <row r="1175" spans="1:30" s="215" customFormat="1" x14ac:dyDescent="0.25">
      <c r="A1175" s="215" t="s">
        <v>138</v>
      </c>
      <c r="B1175" s="215">
        <v>6512</v>
      </c>
      <c r="C1175" s="215" t="s">
        <v>211</v>
      </c>
      <c r="D1175" s="215">
        <v>504170779</v>
      </c>
      <c r="E1175" s="215">
        <v>1060</v>
      </c>
      <c r="F1175" s="215">
        <v>1274</v>
      </c>
      <c r="G1175" s="215">
        <v>1004</v>
      </c>
      <c r="I1175" s="215" t="s">
        <v>3384</v>
      </c>
      <c r="J1175" s="215" t="s">
        <v>3385</v>
      </c>
      <c r="K1175" s="215" t="s">
        <v>220</v>
      </c>
      <c r="L1175" s="215" t="s">
        <v>3748</v>
      </c>
      <c r="AD1175" s="217"/>
    </row>
    <row r="1176" spans="1:30" s="215" customFormat="1" x14ac:dyDescent="0.25">
      <c r="A1176" s="215" t="s">
        <v>138</v>
      </c>
      <c r="B1176" s="215">
        <v>6512</v>
      </c>
      <c r="C1176" s="215" t="s">
        <v>211</v>
      </c>
      <c r="D1176" s="215">
        <v>504170780</v>
      </c>
      <c r="E1176" s="215">
        <v>1060</v>
      </c>
      <c r="F1176" s="215">
        <v>1242</v>
      </c>
      <c r="G1176" s="215">
        <v>1004</v>
      </c>
      <c r="I1176" s="215" t="s">
        <v>3386</v>
      </c>
      <c r="J1176" s="215" t="s">
        <v>3387</v>
      </c>
      <c r="K1176" s="215" t="s">
        <v>220</v>
      </c>
      <c r="L1176" s="215" t="s">
        <v>3749</v>
      </c>
      <c r="AD1176" s="217"/>
    </row>
    <row r="1177" spans="1:30" s="215" customFormat="1" x14ac:dyDescent="0.25">
      <c r="A1177" s="215" t="s">
        <v>138</v>
      </c>
      <c r="B1177" s="215">
        <v>6512</v>
      </c>
      <c r="C1177" s="215" t="s">
        <v>211</v>
      </c>
      <c r="D1177" s="215">
        <v>504170781</v>
      </c>
      <c r="E1177" s="215">
        <v>1060</v>
      </c>
      <c r="F1177" s="215">
        <v>1271</v>
      </c>
      <c r="G1177" s="215">
        <v>1004</v>
      </c>
      <c r="I1177" s="215" t="s">
        <v>3388</v>
      </c>
      <c r="J1177" s="215" t="s">
        <v>3389</v>
      </c>
      <c r="K1177" s="215" t="s">
        <v>220</v>
      </c>
      <c r="L1177" s="215" t="s">
        <v>3750</v>
      </c>
      <c r="AD1177" s="217"/>
    </row>
    <row r="1178" spans="1:30" s="215" customFormat="1" x14ac:dyDescent="0.25">
      <c r="A1178" s="215" t="s">
        <v>138</v>
      </c>
      <c r="B1178" s="215">
        <v>6512</v>
      </c>
      <c r="C1178" s="215" t="s">
        <v>211</v>
      </c>
      <c r="D1178" s="215">
        <v>504170782</v>
      </c>
      <c r="E1178" s="215">
        <v>1060</v>
      </c>
      <c r="F1178" s="215">
        <v>1274</v>
      </c>
      <c r="G1178" s="215">
        <v>1004</v>
      </c>
      <c r="I1178" s="215" t="s">
        <v>3390</v>
      </c>
      <c r="J1178" s="215" t="s">
        <v>3391</v>
      </c>
      <c r="K1178" s="215" t="s">
        <v>220</v>
      </c>
      <c r="L1178" s="215" t="s">
        <v>3751</v>
      </c>
      <c r="AD1178" s="217"/>
    </row>
    <row r="1179" spans="1:30" s="215" customFormat="1" x14ac:dyDescent="0.25">
      <c r="A1179" s="215" t="s">
        <v>138</v>
      </c>
      <c r="B1179" s="215">
        <v>6512</v>
      </c>
      <c r="C1179" s="215" t="s">
        <v>211</v>
      </c>
      <c r="D1179" s="215">
        <v>504170783</v>
      </c>
      <c r="E1179" s="215">
        <v>1060</v>
      </c>
      <c r="F1179" s="215">
        <v>1271</v>
      </c>
      <c r="G1179" s="215">
        <v>1004</v>
      </c>
      <c r="I1179" s="215" t="s">
        <v>3392</v>
      </c>
      <c r="J1179" s="215" t="s">
        <v>3393</v>
      </c>
      <c r="K1179" s="215" t="s">
        <v>220</v>
      </c>
      <c r="L1179" s="215" t="s">
        <v>3752</v>
      </c>
      <c r="AD1179" s="217"/>
    </row>
    <row r="1180" spans="1:30" s="215" customFormat="1" x14ac:dyDescent="0.25">
      <c r="A1180" s="215" t="s">
        <v>138</v>
      </c>
      <c r="B1180" s="215">
        <v>6512</v>
      </c>
      <c r="C1180" s="215" t="s">
        <v>211</v>
      </c>
      <c r="D1180" s="215">
        <v>504170784</v>
      </c>
      <c r="E1180" s="215">
        <v>1060</v>
      </c>
      <c r="F1180" s="215">
        <v>1274</v>
      </c>
      <c r="G1180" s="215">
        <v>1004</v>
      </c>
      <c r="I1180" s="215" t="s">
        <v>3394</v>
      </c>
      <c r="J1180" s="215" t="s">
        <v>3395</v>
      </c>
      <c r="K1180" s="215" t="s">
        <v>220</v>
      </c>
      <c r="L1180" s="215" t="s">
        <v>3753</v>
      </c>
      <c r="AD1180" s="217"/>
    </row>
    <row r="1181" spans="1:30" s="215" customFormat="1" x14ac:dyDescent="0.25">
      <c r="A1181" s="215" t="s">
        <v>138</v>
      </c>
      <c r="B1181" s="215">
        <v>6512</v>
      </c>
      <c r="C1181" s="215" t="s">
        <v>211</v>
      </c>
      <c r="D1181" s="215">
        <v>504170785</v>
      </c>
      <c r="E1181" s="215">
        <v>1060</v>
      </c>
      <c r="F1181" s="215">
        <v>1274</v>
      </c>
      <c r="G1181" s="215">
        <v>1004</v>
      </c>
      <c r="I1181" s="215" t="s">
        <v>3396</v>
      </c>
      <c r="J1181" s="215" t="s">
        <v>3397</v>
      </c>
      <c r="K1181" s="215" t="s">
        <v>220</v>
      </c>
      <c r="L1181" s="215" t="s">
        <v>3754</v>
      </c>
      <c r="AD1181" s="217"/>
    </row>
    <row r="1182" spans="1:30" s="215" customFormat="1" x14ac:dyDescent="0.25">
      <c r="A1182" s="215" t="s">
        <v>138</v>
      </c>
      <c r="B1182" s="215">
        <v>6512</v>
      </c>
      <c r="C1182" s="215" t="s">
        <v>211</v>
      </c>
      <c r="D1182" s="215">
        <v>504170786</v>
      </c>
      <c r="E1182" s="215">
        <v>1060</v>
      </c>
      <c r="F1182" s="215">
        <v>1274</v>
      </c>
      <c r="G1182" s="215">
        <v>1004</v>
      </c>
      <c r="I1182" s="215" t="s">
        <v>3398</v>
      </c>
      <c r="J1182" s="215" t="s">
        <v>3399</v>
      </c>
      <c r="K1182" s="215" t="s">
        <v>220</v>
      </c>
      <c r="L1182" s="215" t="s">
        <v>3755</v>
      </c>
      <c r="AD1182" s="217"/>
    </row>
    <row r="1183" spans="1:30" s="215" customFormat="1" x14ac:dyDescent="0.25">
      <c r="A1183" s="215" t="s">
        <v>138</v>
      </c>
      <c r="B1183" s="215">
        <v>6512</v>
      </c>
      <c r="C1183" s="215" t="s">
        <v>211</v>
      </c>
      <c r="D1183" s="215">
        <v>504170787</v>
      </c>
      <c r="E1183" s="215">
        <v>1060</v>
      </c>
      <c r="F1183" s="215">
        <v>1271</v>
      </c>
      <c r="G1183" s="215">
        <v>1004</v>
      </c>
      <c r="I1183" s="215" t="s">
        <v>3400</v>
      </c>
      <c r="J1183" s="215" t="s">
        <v>3401</v>
      </c>
      <c r="K1183" s="215" t="s">
        <v>220</v>
      </c>
      <c r="L1183" s="215" t="s">
        <v>3756</v>
      </c>
      <c r="AD1183" s="217"/>
    </row>
    <row r="1184" spans="1:30" s="215" customFormat="1" x14ac:dyDescent="0.25">
      <c r="A1184" s="215" t="s">
        <v>138</v>
      </c>
      <c r="B1184" s="215">
        <v>6512</v>
      </c>
      <c r="C1184" s="215" t="s">
        <v>211</v>
      </c>
      <c r="D1184" s="215">
        <v>504170788</v>
      </c>
      <c r="E1184" s="215">
        <v>1060</v>
      </c>
      <c r="F1184" s="215">
        <v>1274</v>
      </c>
      <c r="G1184" s="215">
        <v>1004</v>
      </c>
      <c r="I1184" s="215" t="s">
        <v>3402</v>
      </c>
      <c r="J1184" s="215" t="s">
        <v>3403</v>
      </c>
      <c r="K1184" s="215" t="s">
        <v>220</v>
      </c>
      <c r="L1184" s="215" t="s">
        <v>3757</v>
      </c>
      <c r="AD1184" s="217"/>
    </row>
    <row r="1185" spans="1:30" s="215" customFormat="1" x14ac:dyDescent="0.25">
      <c r="A1185" s="215" t="s">
        <v>138</v>
      </c>
      <c r="B1185" s="215">
        <v>6512</v>
      </c>
      <c r="C1185" s="215" t="s">
        <v>211</v>
      </c>
      <c r="D1185" s="215">
        <v>504170789</v>
      </c>
      <c r="E1185" s="215">
        <v>1060</v>
      </c>
      <c r="F1185" s="215">
        <v>1274</v>
      </c>
      <c r="G1185" s="215">
        <v>1004</v>
      </c>
      <c r="I1185" s="215" t="s">
        <v>3404</v>
      </c>
      <c r="J1185" s="215" t="s">
        <v>3405</v>
      </c>
      <c r="K1185" s="215" t="s">
        <v>220</v>
      </c>
      <c r="L1185" s="215" t="s">
        <v>3758</v>
      </c>
      <c r="AD1185" s="217"/>
    </row>
    <row r="1186" spans="1:30" s="215" customFormat="1" x14ac:dyDescent="0.25">
      <c r="A1186" s="215" t="s">
        <v>138</v>
      </c>
      <c r="B1186" s="215">
        <v>6512</v>
      </c>
      <c r="C1186" s="215" t="s">
        <v>211</v>
      </c>
      <c r="D1186" s="215">
        <v>504170790</v>
      </c>
      <c r="E1186" s="215">
        <v>1060</v>
      </c>
      <c r="F1186" s="215">
        <v>1242</v>
      </c>
      <c r="G1186" s="215">
        <v>1004</v>
      </c>
      <c r="I1186" s="215" t="s">
        <v>3406</v>
      </c>
      <c r="J1186" s="215" t="s">
        <v>3407</v>
      </c>
      <c r="K1186" s="215" t="s">
        <v>220</v>
      </c>
      <c r="L1186" s="215" t="s">
        <v>3759</v>
      </c>
      <c r="AD1186" s="217"/>
    </row>
    <row r="1187" spans="1:30" s="215" customFormat="1" x14ac:dyDescent="0.25">
      <c r="A1187" s="215" t="s">
        <v>138</v>
      </c>
      <c r="B1187" s="215">
        <v>6512</v>
      </c>
      <c r="C1187" s="215" t="s">
        <v>211</v>
      </c>
      <c r="D1187" s="215">
        <v>504170791</v>
      </c>
      <c r="E1187" s="215">
        <v>1060</v>
      </c>
      <c r="F1187" s="215">
        <v>1271</v>
      </c>
      <c r="G1187" s="215">
        <v>1004</v>
      </c>
      <c r="I1187" s="215" t="s">
        <v>3408</v>
      </c>
      <c r="J1187" s="215" t="s">
        <v>3409</v>
      </c>
      <c r="K1187" s="215" t="s">
        <v>220</v>
      </c>
      <c r="L1187" s="215" t="s">
        <v>3760</v>
      </c>
      <c r="AD1187" s="217"/>
    </row>
    <row r="1188" spans="1:30" s="215" customFormat="1" x14ac:dyDescent="0.25">
      <c r="A1188" s="215" t="s">
        <v>138</v>
      </c>
      <c r="B1188" s="215">
        <v>6512</v>
      </c>
      <c r="C1188" s="215" t="s">
        <v>211</v>
      </c>
      <c r="D1188" s="215">
        <v>504170792</v>
      </c>
      <c r="E1188" s="215">
        <v>1060</v>
      </c>
      <c r="F1188" s="215">
        <v>1274</v>
      </c>
      <c r="G1188" s="215">
        <v>1004</v>
      </c>
      <c r="I1188" s="215" t="s">
        <v>2648</v>
      </c>
      <c r="J1188" s="215" t="s">
        <v>2649</v>
      </c>
      <c r="K1188" s="215" t="s">
        <v>220</v>
      </c>
      <c r="L1188" s="215" t="s">
        <v>2658</v>
      </c>
      <c r="AD1188" s="217"/>
    </row>
    <row r="1189" spans="1:30" s="215" customFormat="1" x14ac:dyDescent="0.25">
      <c r="A1189" s="215" t="s">
        <v>138</v>
      </c>
      <c r="B1189" s="215">
        <v>6512</v>
      </c>
      <c r="C1189" s="215" t="s">
        <v>211</v>
      </c>
      <c r="D1189" s="215">
        <v>504170793</v>
      </c>
      <c r="E1189" s="215">
        <v>1060</v>
      </c>
      <c r="F1189" s="215">
        <v>1274</v>
      </c>
      <c r="G1189" s="215">
        <v>1004</v>
      </c>
      <c r="I1189" s="215" t="s">
        <v>2650</v>
      </c>
      <c r="J1189" s="215" t="s">
        <v>2651</v>
      </c>
      <c r="K1189" s="215" t="s">
        <v>220</v>
      </c>
      <c r="L1189" s="215" t="s">
        <v>2659</v>
      </c>
      <c r="AD1189" s="217"/>
    </row>
    <row r="1190" spans="1:30" s="215" customFormat="1" x14ac:dyDescent="0.25">
      <c r="A1190" s="215" t="s">
        <v>138</v>
      </c>
      <c r="B1190" s="215">
        <v>6512</v>
      </c>
      <c r="C1190" s="215" t="s">
        <v>211</v>
      </c>
      <c r="D1190" s="215">
        <v>504170798</v>
      </c>
      <c r="E1190" s="215">
        <v>1060</v>
      </c>
      <c r="F1190" s="215">
        <v>1242</v>
      </c>
      <c r="G1190" s="215">
        <v>1004</v>
      </c>
      <c r="I1190" s="215" t="s">
        <v>3410</v>
      </c>
      <c r="J1190" s="215" t="s">
        <v>3411</v>
      </c>
      <c r="K1190" s="215" t="s">
        <v>220</v>
      </c>
      <c r="L1190" s="215" t="s">
        <v>3761</v>
      </c>
      <c r="AD1190" s="217"/>
    </row>
    <row r="1191" spans="1:30" s="215" customFormat="1" x14ac:dyDescent="0.25">
      <c r="A1191" s="215" t="s">
        <v>138</v>
      </c>
      <c r="B1191" s="215">
        <v>6512</v>
      </c>
      <c r="C1191" s="215" t="s">
        <v>211</v>
      </c>
      <c r="D1191" s="215">
        <v>504170799</v>
      </c>
      <c r="E1191" s="215">
        <v>1060</v>
      </c>
      <c r="F1191" s="215">
        <v>1274</v>
      </c>
      <c r="G1191" s="215">
        <v>1004</v>
      </c>
      <c r="I1191" s="215" t="s">
        <v>3412</v>
      </c>
      <c r="J1191" s="215" t="s">
        <v>3413</v>
      </c>
      <c r="K1191" s="215" t="s">
        <v>220</v>
      </c>
      <c r="L1191" s="215" t="s">
        <v>3762</v>
      </c>
      <c r="AD1191" s="217"/>
    </row>
    <row r="1192" spans="1:30" s="215" customFormat="1" x14ac:dyDescent="0.25">
      <c r="A1192" s="215" t="s">
        <v>138</v>
      </c>
      <c r="B1192" s="215">
        <v>6512</v>
      </c>
      <c r="C1192" s="215" t="s">
        <v>211</v>
      </c>
      <c r="D1192" s="215">
        <v>504170800</v>
      </c>
      <c r="E1192" s="215">
        <v>1060</v>
      </c>
      <c r="F1192" s="215">
        <v>1241</v>
      </c>
      <c r="G1192" s="215">
        <v>1004</v>
      </c>
      <c r="I1192" s="215" t="s">
        <v>3414</v>
      </c>
      <c r="J1192" s="215" t="s">
        <v>3415</v>
      </c>
      <c r="K1192" s="215" t="s">
        <v>220</v>
      </c>
      <c r="L1192" s="215" t="s">
        <v>3763</v>
      </c>
      <c r="AD1192" s="217"/>
    </row>
    <row r="1193" spans="1:30" s="215" customFormat="1" x14ac:dyDescent="0.25">
      <c r="A1193" s="215" t="s">
        <v>138</v>
      </c>
      <c r="B1193" s="215">
        <v>6512</v>
      </c>
      <c r="C1193" s="215" t="s">
        <v>211</v>
      </c>
      <c r="D1193" s="215">
        <v>504170801</v>
      </c>
      <c r="E1193" s="215">
        <v>1060</v>
      </c>
      <c r="F1193" s="215">
        <v>1274</v>
      </c>
      <c r="G1193" s="215">
        <v>1004</v>
      </c>
      <c r="I1193" s="215" t="s">
        <v>3416</v>
      </c>
      <c r="J1193" s="215" t="s">
        <v>3417</v>
      </c>
      <c r="K1193" s="215" t="s">
        <v>220</v>
      </c>
      <c r="L1193" s="215" t="s">
        <v>3764</v>
      </c>
      <c r="AD1193" s="217"/>
    </row>
    <row r="1194" spans="1:30" s="215" customFormat="1" x14ac:dyDescent="0.25">
      <c r="A1194" s="215" t="s">
        <v>138</v>
      </c>
      <c r="B1194" s="215">
        <v>6512</v>
      </c>
      <c r="C1194" s="215" t="s">
        <v>211</v>
      </c>
      <c r="D1194" s="215">
        <v>504170802</v>
      </c>
      <c r="E1194" s="215">
        <v>1060</v>
      </c>
      <c r="F1194" s="215">
        <v>1274</v>
      </c>
      <c r="G1194" s="215">
        <v>1004</v>
      </c>
      <c r="I1194" s="215" t="s">
        <v>3418</v>
      </c>
      <c r="J1194" s="215" t="s">
        <v>3419</v>
      </c>
      <c r="K1194" s="215" t="s">
        <v>220</v>
      </c>
      <c r="L1194" s="215" t="s">
        <v>3765</v>
      </c>
      <c r="AD1194" s="217"/>
    </row>
    <row r="1195" spans="1:30" s="215" customFormat="1" x14ac:dyDescent="0.25">
      <c r="A1195" s="215" t="s">
        <v>138</v>
      </c>
      <c r="B1195" s="215">
        <v>6512</v>
      </c>
      <c r="C1195" s="215" t="s">
        <v>211</v>
      </c>
      <c r="D1195" s="215">
        <v>504170803</v>
      </c>
      <c r="E1195" s="215">
        <v>1060</v>
      </c>
      <c r="F1195" s="215">
        <v>1242</v>
      </c>
      <c r="G1195" s="215">
        <v>1004</v>
      </c>
      <c r="I1195" s="215" t="s">
        <v>3420</v>
      </c>
      <c r="J1195" s="215" t="s">
        <v>3421</v>
      </c>
      <c r="K1195" s="215" t="s">
        <v>220</v>
      </c>
      <c r="L1195" s="215" t="s">
        <v>3766</v>
      </c>
      <c r="AD1195" s="217"/>
    </row>
    <row r="1196" spans="1:30" s="215" customFormat="1" x14ac:dyDescent="0.25">
      <c r="A1196" s="215" t="s">
        <v>138</v>
      </c>
      <c r="B1196" s="215">
        <v>6512</v>
      </c>
      <c r="C1196" s="215" t="s">
        <v>211</v>
      </c>
      <c r="D1196" s="215">
        <v>504170863</v>
      </c>
      <c r="E1196" s="215">
        <v>1060</v>
      </c>
      <c r="F1196" s="215">
        <v>1271</v>
      </c>
      <c r="G1196" s="215">
        <v>1004</v>
      </c>
      <c r="I1196" s="215" t="s">
        <v>1613</v>
      </c>
      <c r="J1196" s="215" t="s">
        <v>1614</v>
      </c>
      <c r="K1196" s="215" t="s">
        <v>220</v>
      </c>
      <c r="L1196" s="215" t="s">
        <v>1631</v>
      </c>
      <c r="AD1196" s="217"/>
    </row>
    <row r="1197" spans="1:30" s="215" customFormat="1" x14ac:dyDescent="0.25">
      <c r="A1197" s="215" t="s">
        <v>138</v>
      </c>
      <c r="B1197" s="215">
        <v>6512</v>
      </c>
      <c r="C1197" s="215" t="s">
        <v>211</v>
      </c>
      <c r="D1197" s="215">
        <v>504170864</v>
      </c>
      <c r="E1197" s="215">
        <v>1060</v>
      </c>
      <c r="F1197" s="215">
        <v>1242</v>
      </c>
      <c r="G1197" s="215">
        <v>1004</v>
      </c>
      <c r="I1197" s="215" t="s">
        <v>1615</v>
      </c>
      <c r="J1197" s="215" t="s">
        <v>1616</v>
      </c>
      <c r="K1197" s="215" t="s">
        <v>220</v>
      </c>
      <c r="L1197" s="215" t="s">
        <v>1632</v>
      </c>
      <c r="AD1197" s="217"/>
    </row>
    <row r="1198" spans="1:30" s="215" customFormat="1" x14ac:dyDescent="0.25">
      <c r="A1198" s="215" t="s">
        <v>138</v>
      </c>
      <c r="B1198" s="215">
        <v>6512</v>
      </c>
      <c r="C1198" s="215" t="s">
        <v>211</v>
      </c>
      <c r="D1198" s="215">
        <v>504170881</v>
      </c>
      <c r="E1198" s="215">
        <v>1060</v>
      </c>
      <c r="F1198" s="215">
        <v>1274</v>
      </c>
      <c r="G1198" s="215">
        <v>1004</v>
      </c>
      <c r="I1198" s="215" t="s">
        <v>2608</v>
      </c>
      <c r="J1198" s="215" t="s">
        <v>2609</v>
      </c>
      <c r="K1198" s="215" t="s">
        <v>220</v>
      </c>
      <c r="L1198" s="215" t="s">
        <v>2617</v>
      </c>
      <c r="AD1198" s="217"/>
    </row>
    <row r="1199" spans="1:30" s="215" customFormat="1" x14ac:dyDescent="0.25">
      <c r="A1199" s="215" t="s">
        <v>138</v>
      </c>
      <c r="B1199" s="215">
        <v>6512</v>
      </c>
      <c r="C1199" s="215" t="s">
        <v>211</v>
      </c>
      <c r="D1199" s="215">
        <v>504170961</v>
      </c>
      <c r="E1199" s="215">
        <v>1060</v>
      </c>
      <c r="F1199" s="215">
        <v>1274</v>
      </c>
      <c r="G1199" s="215">
        <v>1004</v>
      </c>
      <c r="I1199" s="215" t="s">
        <v>3422</v>
      </c>
      <c r="J1199" s="215" t="s">
        <v>3423</v>
      </c>
      <c r="K1199" s="215" t="s">
        <v>220</v>
      </c>
      <c r="L1199" s="215" t="s">
        <v>3767</v>
      </c>
      <c r="AD1199" s="217"/>
    </row>
    <row r="1200" spans="1:30" s="215" customFormat="1" x14ac:dyDescent="0.25">
      <c r="A1200" s="215" t="s">
        <v>138</v>
      </c>
      <c r="B1200" s="215">
        <v>6512</v>
      </c>
      <c r="C1200" s="215" t="s">
        <v>211</v>
      </c>
      <c r="D1200" s="215">
        <v>504170962</v>
      </c>
      <c r="E1200" s="215">
        <v>1060</v>
      </c>
      <c r="F1200" s="215">
        <v>1274</v>
      </c>
      <c r="G1200" s="215">
        <v>1004</v>
      </c>
      <c r="I1200" s="215" t="s">
        <v>3424</v>
      </c>
      <c r="J1200" s="215" t="s">
        <v>3425</v>
      </c>
      <c r="K1200" s="215" t="s">
        <v>220</v>
      </c>
      <c r="L1200" s="215" t="s">
        <v>3768</v>
      </c>
      <c r="AD1200" s="217"/>
    </row>
    <row r="1201" spans="1:30" s="215" customFormat="1" x14ac:dyDescent="0.25">
      <c r="A1201" s="215" t="s">
        <v>138</v>
      </c>
      <c r="B1201" s="215">
        <v>6512</v>
      </c>
      <c r="C1201" s="215" t="s">
        <v>211</v>
      </c>
      <c r="D1201" s="215">
        <v>504170963</v>
      </c>
      <c r="E1201" s="215">
        <v>1060</v>
      </c>
      <c r="F1201" s="215">
        <v>1274</v>
      </c>
      <c r="G1201" s="215">
        <v>1004</v>
      </c>
      <c r="I1201" s="215" t="s">
        <v>3426</v>
      </c>
      <c r="J1201" s="215" t="s">
        <v>3427</v>
      </c>
      <c r="K1201" s="215" t="s">
        <v>220</v>
      </c>
      <c r="L1201" s="215" t="s">
        <v>3769</v>
      </c>
      <c r="AD1201" s="217"/>
    </row>
    <row r="1202" spans="1:30" s="215" customFormat="1" x14ac:dyDescent="0.25">
      <c r="A1202" s="215" t="s">
        <v>138</v>
      </c>
      <c r="B1202" s="215">
        <v>6512</v>
      </c>
      <c r="C1202" s="215" t="s">
        <v>211</v>
      </c>
      <c r="D1202" s="215">
        <v>504170964</v>
      </c>
      <c r="E1202" s="215">
        <v>1060</v>
      </c>
      <c r="F1202" s="215">
        <v>1274</v>
      </c>
      <c r="G1202" s="215">
        <v>1004</v>
      </c>
      <c r="I1202" s="215" t="s">
        <v>3428</v>
      </c>
      <c r="J1202" s="215" t="s">
        <v>3429</v>
      </c>
      <c r="K1202" s="215" t="s">
        <v>220</v>
      </c>
      <c r="L1202" s="215" t="s">
        <v>3770</v>
      </c>
      <c r="AD1202" s="217"/>
    </row>
    <row r="1203" spans="1:30" s="215" customFormat="1" x14ac:dyDescent="0.25">
      <c r="A1203" s="215" t="s">
        <v>138</v>
      </c>
      <c r="B1203" s="215">
        <v>6512</v>
      </c>
      <c r="C1203" s="215" t="s">
        <v>211</v>
      </c>
      <c r="D1203" s="215">
        <v>504170965</v>
      </c>
      <c r="E1203" s="215">
        <v>1060</v>
      </c>
      <c r="F1203" s="215">
        <v>1242</v>
      </c>
      <c r="G1203" s="215">
        <v>1004</v>
      </c>
      <c r="I1203" s="215" t="s">
        <v>3430</v>
      </c>
      <c r="J1203" s="215" t="s">
        <v>3431</v>
      </c>
      <c r="K1203" s="215" t="s">
        <v>220</v>
      </c>
      <c r="L1203" s="215" t="s">
        <v>3771</v>
      </c>
      <c r="AD1203" s="217"/>
    </row>
    <row r="1204" spans="1:30" s="215" customFormat="1" x14ac:dyDescent="0.25">
      <c r="A1204" s="215" t="s">
        <v>138</v>
      </c>
      <c r="B1204" s="215">
        <v>6512</v>
      </c>
      <c r="C1204" s="215" t="s">
        <v>211</v>
      </c>
      <c r="D1204" s="215">
        <v>504170966</v>
      </c>
      <c r="E1204" s="215">
        <v>1060</v>
      </c>
      <c r="F1204" s="215">
        <v>1274</v>
      </c>
      <c r="G1204" s="215">
        <v>1004</v>
      </c>
      <c r="I1204" s="215" t="s">
        <v>3432</v>
      </c>
      <c r="J1204" s="215" t="s">
        <v>3433</v>
      </c>
      <c r="K1204" s="215" t="s">
        <v>220</v>
      </c>
      <c r="L1204" s="215" t="s">
        <v>3772</v>
      </c>
      <c r="AD1204" s="217"/>
    </row>
    <row r="1205" spans="1:30" s="215" customFormat="1" x14ac:dyDescent="0.25">
      <c r="A1205" s="215" t="s">
        <v>138</v>
      </c>
      <c r="B1205" s="215">
        <v>6512</v>
      </c>
      <c r="C1205" s="215" t="s">
        <v>211</v>
      </c>
      <c r="D1205" s="215">
        <v>504170967</v>
      </c>
      <c r="E1205" s="215">
        <v>1060</v>
      </c>
      <c r="F1205" s="215">
        <v>1274</v>
      </c>
      <c r="G1205" s="215">
        <v>1004</v>
      </c>
      <c r="I1205" s="215" t="s">
        <v>3434</v>
      </c>
      <c r="J1205" s="215" t="s">
        <v>3435</v>
      </c>
      <c r="K1205" s="215" t="s">
        <v>220</v>
      </c>
      <c r="L1205" s="215" t="s">
        <v>3773</v>
      </c>
      <c r="AD1205" s="217"/>
    </row>
    <row r="1206" spans="1:30" s="215" customFormat="1" x14ac:dyDescent="0.25">
      <c r="A1206" s="215" t="s">
        <v>138</v>
      </c>
      <c r="B1206" s="215">
        <v>6512</v>
      </c>
      <c r="C1206" s="215" t="s">
        <v>211</v>
      </c>
      <c r="D1206" s="215">
        <v>504170968</v>
      </c>
      <c r="E1206" s="215">
        <v>1060</v>
      </c>
      <c r="F1206" s="215">
        <v>1274</v>
      </c>
      <c r="G1206" s="215">
        <v>1004</v>
      </c>
      <c r="I1206" s="215" t="s">
        <v>3436</v>
      </c>
      <c r="J1206" s="215" t="s">
        <v>3437</v>
      </c>
      <c r="K1206" s="215" t="s">
        <v>220</v>
      </c>
      <c r="L1206" s="215" t="s">
        <v>3774</v>
      </c>
      <c r="AD1206" s="217"/>
    </row>
    <row r="1207" spans="1:30" s="215" customFormat="1" x14ac:dyDescent="0.25">
      <c r="A1207" s="215" t="s">
        <v>138</v>
      </c>
      <c r="B1207" s="215">
        <v>6512</v>
      </c>
      <c r="C1207" s="215" t="s">
        <v>211</v>
      </c>
      <c r="D1207" s="215">
        <v>504170969</v>
      </c>
      <c r="E1207" s="215">
        <v>1060</v>
      </c>
      <c r="F1207" s="215">
        <v>1274</v>
      </c>
      <c r="G1207" s="215">
        <v>1004</v>
      </c>
      <c r="I1207" s="215" t="s">
        <v>3438</v>
      </c>
      <c r="J1207" s="215" t="s">
        <v>3439</v>
      </c>
      <c r="K1207" s="215" t="s">
        <v>220</v>
      </c>
      <c r="L1207" s="215" t="s">
        <v>3775</v>
      </c>
      <c r="AD1207" s="217"/>
    </row>
    <row r="1208" spans="1:30" s="215" customFormat="1" x14ac:dyDescent="0.25">
      <c r="A1208" s="215" t="s">
        <v>138</v>
      </c>
      <c r="B1208" s="215">
        <v>6512</v>
      </c>
      <c r="C1208" s="215" t="s">
        <v>211</v>
      </c>
      <c r="D1208" s="215">
        <v>504170970</v>
      </c>
      <c r="E1208" s="215">
        <v>1060</v>
      </c>
      <c r="F1208" s="215">
        <v>1271</v>
      </c>
      <c r="G1208" s="215">
        <v>1004</v>
      </c>
      <c r="I1208" s="215" t="s">
        <v>3440</v>
      </c>
      <c r="J1208" s="215" t="s">
        <v>3441</v>
      </c>
      <c r="K1208" s="215" t="s">
        <v>220</v>
      </c>
      <c r="L1208" s="215" t="s">
        <v>3776</v>
      </c>
      <c r="AD1208" s="217"/>
    </row>
    <row r="1209" spans="1:30" s="215" customFormat="1" x14ac:dyDescent="0.25">
      <c r="A1209" s="215" t="s">
        <v>138</v>
      </c>
      <c r="B1209" s="215">
        <v>6512</v>
      </c>
      <c r="C1209" s="215" t="s">
        <v>211</v>
      </c>
      <c r="D1209" s="215">
        <v>504170971</v>
      </c>
      <c r="E1209" s="215">
        <v>1060</v>
      </c>
      <c r="F1209" s="215">
        <v>1271</v>
      </c>
      <c r="G1209" s="215">
        <v>1004</v>
      </c>
      <c r="I1209" s="215" t="s">
        <v>2161</v>
      </c>
      <c r="J1209" s="215" t="s">
        <v>2162</v>
      </c>
      <c r="K1209" s="215" t="s">
        <v>220</v>
      </c>
      <c r="L1209" s="215" t="s">
        <v>2175</v>
      </c>
      <c r="AD1209" s="217"/>
    </row>
    <row r="1210" spans="1:30" s="215" customFormat="1" x14ac:dyDescent="0.25">
      <c r="A1210" s="215" t="s">
        <v>138</v>
      </c>
      <c r="B1210" s="215">
        <v>6512</v>
      </c>
      <c r="C1210" s="215" t="s">
        <v>211</v>
      </c>
      <c r="D1210" s="215">
        <v>504170972</v>
      </c>
      <c r="E1210" s="215">
        <v>1060</v>
      </c>
      <c r="F1210" s="215">
        <v>1271</v>
      </c>
      <c r="G1210" s="215">
        <v>1004</v>
      </c>
      <c r="I1210" s="215" t="s">
        <v>2163</v>
      </c>
      <c r="J1210" s="215" t="s">
        <v>2164</v>
      </c>
      <c r="K1210" s="215" t="s">
        <v>220</v>
      </c>
      <c r="L1210" s="215" t="s">
        <v>2176</v>
      </c>
      <c r="AD1210" s="217"/>
    </row>
    <row r="1211" spans="1:30" s="215" customFormat="1" x14ac:dyDescent="0.25">
      <c r="A1211" s="215" t="s">
        <v>138</v>
      </c>
      <c r="B1211" s="215">
        <v>6512</v>
      </c>
      <c r="C1211" s="215" t="s">
        <v>211</v>
      </c>
      <c r="D1211" s="215">
        <v>504170973</v>
      </c>
      <c r="E1211" s="215">
        <v>1060</v>
      </c>
      <c r="F1211" s="215">
        <v>1274</v>
      </c>
      <c r="G1211" s="215">
        <v>1004</v>
      </c>
      <c r="I1211" s="215" t="s">
        <v>3442</v>
      </c>
      <c r="J1211" s="215" t="s">
        <v>3443</v>
      </c>
      <c r="K1211" s="215" t="s">
        <v>220</v>
      </c>
      <c r="L1211" s="215" t="s">
        <v>3777</v>
      </c>
      <c r="AD1211" s="217"/>
    </row>
    <row r="1212" spans="1:30" s="215" customFormat="1" x14ac:dyDescent="0.25">
      <c r="A1212" s="215" t="s">
        <v>138</v>
      </c>
      <c r="B1212" s="215">
        <v>6512</v>
      </c>
      <c r="C1212" s="215" t="s">
        <v>211</v>
      </c>
      <c r="D1212" s="215">
        <v>504170974</v>
      </c>
      <c r="E1212" s="215">
        <v>1060</v>
      </c>
      <c r="F1212" s="215">
        <v>1274</v>
      </c>
      <c r="G1212" s="215">
        <v>1004</v>
      </c>
      <c r="I1212" s="215" t="s">
        <v>1617</v>
      </c>
      <c r="J1212" s="215" t="s">
        <v>1618</v>
      </c>
      <c r="K1212" s="215" t="s">
        <v>1102</v>
      </c>
      <c r="L1212" s="215" t="s">
        <v>1633</v>
      </c>
      <c r="AD1212" s="217"/>
    </row>
    <row r="1213" spans="1:30" s="215" customFormat="1" x14ac:dyDescent="0.25">
      <c r="A1213" s="215" t="s">
        <v>138</v>
      </c>
      <c r="B1213" s="215">
        <v>6512</v>
      </c>
      <c r="C1213" s="215" t="s">
        <v>211</v>
      </c>
      <c r="D1213" s="215">
        <v>504171041</v>
      </c>
      <c r="E1213" s="215">
        <v>1060</v>
      </c>
      <c r="F1213" s="215">
        <v>1274</v>
      </c>
      <c r="G1213" s="215">
        <v>1004</v>
      </c>
      <c r="I1213" s="215" t="s">
        <v>3444</v>
      </c>
      <c r="J1213" s="215" t="s">
        <v>3445</v>
      </c>
      <c r="K1213" s="215" t="s">
        <v>220</v>
      </c>
      <c r="L1213" s="215" t="s">
        <v>3778</v>
      </c>
      <c r="AD1213" s="217"/>
    </row>
    <row r="1214" spans="1:30" s="215" customFormat="1" x14ac:dyDescent="0.25">
      <c r="A1214" s="215" t="s">
        <v>138</v>
      </c>
      <c r="B1214" s="215">
        <v>6512</v>
      </c>
      <c r="C1214" s="215" t="s">
        <v>211</v>
      </c>
      <c r="D1214" s="215">
        <v>504171042</v>
      </c>
      <c r="E1214" s="215">
        <v>1060</v>
      </c>
      <c r="F1214" s="215">
        <v>1271</v>
      </c>
      <c r="G1214" s="215">
        <v>1004</v>
      </c>
      <c r="I1214" s="215" t="s">
        <v>3446</v>
      </c>
      <c r="J1214" s="215" t="s">
        <v>3447</v>
      </c>
      <c r="K1214" s="215" t="s">
        <v>220</v>
      </c>
      <c r="L1214" s="215" t="s">
        <v>3779</v>
      </c>
      <c r="AD1214" s="217"/>
    </row>
    <row r="1215" spans="1:30" s="215" customFormat="1" x14ac:dyDescent="0.25">
      <c r="A1215" s="215" t="s">
        <v>138</v>
      </c>
      <c r="B1215" s="215">
        <v>6512</v>
      </c>
      <c r="C1215" s="215" t="s">
        <v>211</v>
      </c>
      <c r="D1215" s="215">
        <v>504171043</v>
      </c>
      <c r="E1215" s="215">
        <v>1060</v>
      </c>
      <c r="F1215" s="215">
        <v>1271</v>
      </c>
      <c r="G1215" s="215">
        <v>1004</v>
      </c>
      <c r="I1215" s="215" t="s">
        <v>3448</v>
      </c>
      <c r="J1215" s="215" t="s">
        <v>3449</v>
      </c>
      <c r="K1215" s="215" t="s">
        <v>220</v>
      </c>
      <c r="L1215" s="215" t="s">
        <v>3780</v>
      </c>
      <c r="AD1215" s="217"/>
    </row>
    <row r="1216" spans="1:30" s="215" customFormat="1" x14ac:dyDescent="0.25">
      <c r="A1216" s="215" t="s">
        <v>138</v>
      </c>
      <c r="B1216" s="215">
        <v>6512</v>
      </c>
      <c r="C1216" s="215" t="s">
        <v>211</v>
      </c>
      <c r="D1216" s="215">
        <v>504171044</v>
      </c>
      <c r="E1216" s="215">
        <v>1060</v>
      </c>
      <c r="F1216" s="215">
        <v>1271</v>
      </c>
      <c r="G1216" s="215">
        <v>1004</v>
      </c>
      <c r="I1216" s="215" t="s">
        <v>3450</v>
      </c>
      <c r="J1216" s="215" t="s">
        <v>3451</v>
      </c>
      <c r="K1216" s="215" t="s">
        <v>220</v>
      </c>
      <c r="L1216" s="215" t="s">
        <v>3781</v>
      </c>
      <c r="AD1216" s="217"/>
    </row>
    <row r="1217" spans="1:30" s="215" customFormat="1" x14ac:dyDescent="0.25">
      <c r="A1217" s="215" t="s">
        <v>138</v>
      </c>
      <c r="B1217" s="215">
        <v>6512</v>
      </c>
      <c r="C1217" s="215" t="s">
        <v>211</v>
      </c>
      <c r="D1217" s="215">
        <v>504171045</v>
      </c>
      <c r="E1217" s="215">
        <v>1060</v>
      </c>
      <c r="F1217" s="215">
        <v>1242</v>
      </c>
      <c r="G1217" s="215">
        <v>1004</v>
      </c>
      <c r="I1217" s="215" t="s">
        <v>3452</v>
      </c>
      <c r="J1217" s="215" t="s">
        <v>3453</v>
      </c>
      <c r="K1217" s="215" t="s">
        <v>220</v>
      </c>
      <c r="L1217" s="215" t="s">
        <v>3782</v>
      </c>
      <c r="AD1217" s="217"/>
    </row>
    <row r="1218" spans="1:30" s="215" customFormat="1" x14ac:dyDescent="0.25">
      <c r="A1218" s="215" t="s">
        <v>138</v>
      </c>
      <c r="B1218" s="215">
        <v>6512</v>
      </c>
      <c r="C1218" s="215" t="s">
        <v>211</v>
      </c>
      <c r="D1218" s="215">
        <v>504171047</v>
      </c>
      <c r="E1218" s="215">
        <v>1060</v>
      </c>
      <c r="F1218" s="215">
        <v>1271</v>
      </c>
      <c r="G1218" s="215">
        <v>1004</v>
      </c>
      <c r="I1218" s="215" t="s">
        <v>3454</v>
      </c>
      <c r="J1218" s="215" t="s">
        <v>3455</v>
      </c>
      <c r="K1218" s="215" t="s">
        <v>220</v>
      </c>
      <c r="L1218" s="215" t="s">
        <v>3783</v>
      </c>
      <c r="AD1218" s="217"/>
    </row>
    <row r="1219" spans="1:30" s="215" customFormat="1" x14ac:dyDescent="0.25">
      <c r="A1219" s="215" t="s">
        <v>138</v>
      </c>
      <c r="B1219" s="215">
        <v>6512</v>
      </c>
      <c r="C1219" s="215" t="s">
        <v>211</v>
      </c>
      <c r="D1219" s="215">
        <v>504171048</v>
      </c>
      <c r="E1219" s="215">
        <v>1060</v>
      </c>
      <c r="F1219" s="215">
        <v>1271</v>
      </c>
      <c r="G1219" s="215">
        <v>1004</v>
      </c>
      <c r="I1219" s="215" t="s">
        <v>3456</v>
      </c>
      <c r="J1219" s="215" t="s">
        <v>3457</v>
      </c>
      <c r="K1219" s="215" t="s">
        <v>220</v>
      </c>
      <c r="L1219" s="215" t="s">
        <v>3784</v>
      </c>
      <c r="AD1219" s="217"/>
    </row>
    <row r="1220" spans="1:30" s="215" customFormat="1" x14ac:dyDescent="0.25">
      <c r="A1220" s="215" t="s">
        <v>138</v>
      </c>
      <c r="B1220" s="215">
        <v>6512</v>
      </c>
      <c r="C1220" s="215" t="s">
        <v>211</v>
      </c>
      <c r="D1220" s="215">
        <v>504171049</v>
      </c>
      <c r="E1220" s="215">
        <v>1060</v>
      </c>
      <c r="F1220" s="215">
        <v>1271</v>
      </c>
      <c r="G1220" s="215">
        <v>1004</v>
      </c>
      <c r="I1220" s="215" t="s">
        <v>3458</v>
      </c>
      <c r="J1220" s="215" t="s">
        <v>3459</v>
      </c>
      <c r="K1220" s="215" t="s">
        <v>220</v>
      </c>
      <c r="L1220" s="215" t="s">
        <v>3785</v>
      </c>
      <c r="AD1220" s="217"/>
    </row>
    <row r="1221" spans="1:30" s="215" customFormat="1" x14ac:dyDescent="0.25">
      <c r="A1221" s="215" t="s">
        <v>138</v>
      </c>
      <c r="B1221" s="215">
        <v>6512</v>
      </c>
      <c r="C1221" s="215" t="s">
        <v>211</v>
      </c>
      <c r="D1221" s="215">
        <v>504171050</v>
      </c>
      <c r="E1221" s="215">
        <v>1060</v>
      </c>
      <c r="F1221" s="215">
        <v>1241</v>
      </c>
      <c r="G1221" s="215">
        <v>1004</v>
      </c>
      <c r="I1221" s="215" t="s">
        <v>3460</v>
      </c>
      <c r="J1221" s="215" t="s">
        <v>3461</v>
      </c>
      <c r="K1221" s="215" t="s">
        <v>220</v>
      </c>
      <c r="L1221" s="215" t="s">
        <v>3786</v>
      </c>
      <c r="AD1221" s="217"/>
    </row>
    <row r="1222" spans="1:30" s="215" customFormat="1" x14ac:dyDescent="0.25">
      <c r="A1222" s="215" t="s">
        <v>138</v>
      </c>
      <c r="B1222" s="215">
        <v>6512</v>
      </c>
      <c r="C1222" s="215" t="s">
        <v>211</v>
      </c>
      <c r="D1222" s="215">
        <v>504171051</v>
      </c>
      <c r="E1222" s="215">
        <v>1060</v>
      </c>
      <c r="F1222" s="215">
        <v>1271</v>
      </c>
      <c r="G1222" s="215">
        <v>1004</v>
      </c>
      <c r="I1222" s="215" t="s">
        <v>3462</v>
      </c>
      <c r="J1222" s="215" t="s">
        <v>3463</v>
      </c>
      <c r="K1222" s="215" t="s">
        <v>220</v>
      </c>
      <c r="L1222" s="215" t="s">
        <v>3787</v>
      </c>
      <c r="AD1222" s="217"/>
    </row>
    <row r="1223" spans="1:30" s="215" customFormat="1" x14ac:dyDescent="0.25">
      <c r="A1223" s="215" t="s">
        <v>138</v>
      </c>
      <c r="B1223" s="215">
        <v>6512</v>
      </c>
      <c r="C1223" s="215" t="s">
        <v>211</v>
      </c>
      <c r="D1223" s="215">
        <v>504171052</v>
      </c>
      <c r="E1223" s="215">
        <v>1060</v>
      </c>
      <c r="F1223" s="215">
        <v>1271</v>
      </c>
      <c r="G1223" s="215">
        <v>1004</v>
      </c>
      <c r="I1223" s="215" t="s">
        <v>3464</v>
      </c>
      <c r="J1223" s="215" t="s">
        <v>3465</v>
      </c>
      <c r="K1223" s="215" t="s">
        <v>220</v>
      </c>
      <c r="L1223" s="215" t="s">
        <v>3788</v>
      </c>
      <c r="AD1223" s="217"/>
    </row>
    <row r="1224" spans="1:30" s="215" customFormat="1" x14ac:dyDescent="0.25">
      <c r="A1224" s="215" t="s">
        <v>138</v>
      </c>
      <c r="B1224" s="215">
        <v>6512</v>
      </c>
      <c r="C1224" s="215" t="s">
        <v>211</v>
      </c>
      <c r="D1224" s="215">
        <v>504171053</v>
      </c>
      <c r="E1224" s="215">
        <v>1060</v>
      </c>
      <c r="F1224" s="215">
        <v>1242</v>
      </c>
      <c r="G1224" s="215">
        <v>1004</v>
      </c>
      <c r="I1224" s="215" t="s">
        <v>3466</v>
      </c>
      <c r="J1224" s="215" t="s">
        <v>3467</v>
      </c>
      <c r="K1224" s="215" t="s">
        <v>220</v>
      </c>
      <c r="L1224" s="215" t="s">
        <v>3789</v>
      </c>
      <c r="AD1224" s="217"/>
    </row>
    <row r="1225" spans="1:30" s="215" customFormat="1" x14ac:dyDescent="0.25">
      <c r="A1225" s="215" t="s">
        <v>138</v>
      </c>
      <c r="B1225" s="215">
        <v>6512</v>
      </c>
      <c r="C1225" s="215" t="s">
        <v>211</v>
      </c>
      <c r="D1225" s="215">
        <v>504171054</v>
      </c>
      <c r="E1225" s="215">
        <v>1060</v>
      </c>
      <c r="F1225" s="215">
        <v>1271</v>
      </c>
      <c r="G1225" s="215">
        <v>1004</v>
      </c>
      <c r="I1225" s="215" t="s">
        <v>3468</v>
      </c>
      <c r="J1225" s="215" t="s">
        <v>3469</v>
      </c>
      <c r="K1225" s="215" t="s">
        <v>220</v>
      </c>
      <c r="L1225" s="215" t="s">
        <v>3790</v>
      </c>
      <c r="AD1225" s="217"/>
    </row>
    <row r="1226" spans="1:30" s="215" customFormat="1" x14ac:dyDescent="0.25">
      <c r="A1226" s="215" t="s">
        <v>138</v>
      </c>
      <c r="B1226" s="215">
        <v>6512</v>
      </c>
      <c r="C1226" s="215" t="s">
        <v>211</v>
      </c>
      <c r="D1226" s="215">
        <v>504171055</v>
      </c>
      <c r="E1226" s="215">
        <v>1060</v>
      </c>
      <c r="F1226" s="215">
        <v>1261</v>
      </c>
      <c r="G1226" s="215">
        <v>1004</v>
      </c>
      <c r="I1226" s="215" t="s">
        <v>3470</v>
      </c>
      <c r="J1226" s="215" t="s">
        <v>3471</v>
      </c>
      <c r="K1226" s="215" t="s">
        <v>220</v>
      </c>
      <c r="L1226" s="215" t="s">
        <v>3791</v>
      </c>
      <c r="AD1226" s="217"/>
    </row>
    <row r="1227" spans="1:30" s="215" customFormat="1" x14ac:dyDescent="0.25">
      <c r="A1227" s="215" t="s">
        <v>138</v>
      </c>
      <c r="B1227" s="215">
        <v>6512</v>
      </c>
      <c r="C1227" s="215" t="s">
        <v>211</v>
      </c>
      <c r="D1227" s="215">
        <v>504171062</v>
      </c>
      <c r="E1227" s="215">
        <v>1060</v>
      </c>
      <c r="F1227" s="215">
        <v>1274</v>
      </c>
      <c r="G1227" s="215">
        <v>1004</v>
      </c>
      <c r="I1227" s="215" t="s">
        <v>3472</v>
      </c>
      <c r="J1227" s="215" t="s">
        <v>3473</v>
      </c>
      <c r="K1227" s="215" t="s">
        <v>220</v>
      </c>
      <c r="L1227" s="215" t="s">
        <v>3792</v>
      </c>
      <c r="AD1227" s="217"/>
    </row>
    <row r="1228" spans="1:30" s="215" customFormat="1" x14ac:dyDescent="0.25">
      <c r="A1228" s="215" t="s">
        <v>138</v>
      </c>
      <c r="B1228" s="215">
        <v>6512</v>
      </c>
      <c r="C1228" s="215" t="s">
        <v>211</v>
      </c>
      <c r="D1228" s="215">
        <v>504171063</v>
      </c>
      <c r="E1228" s="215">
        <v>1060</v>
      </c>
      <c r="F1228" s="215">
        <v>1274</v>
      </c>
      <c r="G1228" s="215">
        <v>1004</v>
      </c>
      <c r="I1228" s="215" t="s">
        <v>3474</v>
      </c>
      <c r="J1228" s="215" t="s">
        <v>3475</v>
      </c>
      <c r="K1228" s="215" t="s">
        <v>220</v>
      </c>
      <c r="L1228" s="215" t="s">
        <v>3793</v>
      </c>
      <c r="AD1228" s="217"/>
    </row>
    <row r="1229" spans="1:30" s="215" customFormat="1" x14ac:dyDescent="0.25">
      <c r="A1229" s="215" t="s">
        <v>138</v>
      </c>
      <c r="B1229" s="215">
        <v>6512</v>
      </c>
      <c r="C1229" s="215" t="s">
        <v>211</v>
      </c>
      <c r="D1229" s="215">
        <v>504171064</v>
      </c>
      <c r="E1229" s="215">
        <v>1060</v>
      </c>
      <c r="F1229" s="215">
        <v>1274</v>
      </c>
      <c r="G1229" s="215">
        <v>1004</v>
      </c>
      <c r="I1229" s="215" t="s">
        <v>3476</v>
      </c>
      <c r="J1229" s="215" t="s">
        <v>3477</v>
      </c>
      <c r="K1229" s="215" t="s">
        <v>220</v>
      </c>
      <c r="L1229" s="215" t="s">
        <v>3794</v>
      </c>
      <c r="AD1229" s="217"/>
    </row>
    <row r="1230" spans="1:30" s="215" customFormat="1" x14ac:dyDescent="0.25">
      <c r="A1230" s="215" t="s">
        <v>138</v>
      </c>
      <c r="B1230" s="215">
        <v>6512</v>
      </c>
      <c r="C1230" s="215" t="s">
        <v>211</v>
      </c>
      <c r="D1230" s="215">
        <v>504171065</v>
      </c>
      <c r="E1230" s="215">
        <v>1060</v>
      </c>
      <c r="F1230" s="215">
        <v>1274</v>
      </c>
      <c r="G1230" s="215">
        <v>1004</v>
      </c>
      <c r="I1230" s="215" t="s">
        <v>3478</v>
      </c>
      <c r="J1230" s="215" t="s">
        <v>3479</v>
      </c>
      <c r="K1230" s="215" t="s">
        <v>220</v>
      </c>
      <c r="L1230" s="215" t="s">
        <v>3795</v>
      </c>
      <c r="AD1230" s="217"/>
    </row>
    <row r="1231" spans="1:30" s="215" customFormat="1" x14ac:dyDescent="0.25">
      <c r="A1231" s="215" t="s">
        <v>138</v>
      </c>
      <c r="B1231" s="215">
        <v>6512</v>
      </c>
      <c r="C1231" s="215" t="s">
        <v>211</v>
      </c>
      <c r="D1231" s="215">
        <v>504171066</v>
      </c>
      <c r="E1231" s="215">
        <v>1060</v>
      </c>
      <c r="F1231" s="215">
        <v>1242</v>
      </c>
      <c r="G1231" s="215">
        <v>1004</v>
      </c>
      <c r="I1231" s="215" t="s">
        <v>3480</v>
      </c>
      <c r="J1231" s="215" t="s">
        <v>3481</v>
      </c>
      <c r="K1231" s="215" t="s">
        <v>220</v>
      </c>
      <c r="L1231" s="215" t="s">
        <v>3796</v>
      </c>
      <c r="AD1231" s="217"/>
    </row>
    <row r="1232" spans="1:30" s="215" customFormat="1" x14ac:dyDescent="0.25">
      <c r="A1232" s="215" t="s">
        <v>138</v>
      </c>
      <c r="B1232" s="215">
        <v>6512</v>
      </c>
      <c r="C1232" s="215" t="s">
        <v>211</v>
      </c>
      <c r="D1232" s="215">
        <v>504171067</v>
      </c>
      <c r="E1232" s="215">
        <v>1060</v>
      </c>
      <c r="F1232" s="215">
        <v>1274</v>
      </c>
      <c r="G1232" s="215">
        <v>1004</v>
      </c>
      <c r="I1232" s="215" t="s">
        <v>3482</v>
      </c>
      <c r="J1232" s="215" t="s">
        <v>3483</v>
      </c>
      <c r="K1232" s="215" t="s">
        <v>220</v>
      </c>
      <c r="L1232" s="215" t="s">
        <v>3797</v>
      </c>
      <c r="AD1232" s="217"/>
    </row>
    <row r="1233" spans="1:30" s="215" customFormat="1" x14ac:dyDescent="0.25">
      <c r="A1233" s="215" t="s">
        <v>138</v>
      </c>
      <c r="B1233" s="215">
        <v>6512</v>
      </c>
      <c r="C1233" s="215" t="s">
        <v>211</v>
      </c>
      <c r="D1233" s="215">
        <v>504171068</v>
      </c>
      <c r="E1233" s="215">
        <v>1060</v>
      </c>
      <c r="F1233" s="215">
        <v>1271</v>
      </c>
      <c r="G1233" s="215">
        <v>1004</v>
      </c>
      <c r="I1233" s="215" t="s">
        <v>3484</v>
      </c>
      <c r="J1233" s="215" t="s">
        <v>3485</v>
      </c>
      <c r="K1233" s="215" t="s">
        <v>220</v>
      </c>
      <c r="L1233" s="215" t="s">
        <v>3798</v>
      </c>
      <c r="AD1233" s="217"/>
    </row>
    <row r="1234" spans="1:30" s="215" customFormat="1" x14ac:dyDescent="0.25">
      <c r="A1234" s="215" t="s">
        <v>138</v>
      </c>
      <c r="B1234" s="215">
        <v>6512</v>
      </c>
      <c r="C1234" s="215" t="s">
        <v>211</v>
      </c>
      <c r="D1234" s="215">
        <v>504171069</v>
      </c>
      <c r="E1234" s="215">
        <v>1060</v>
      </c>
      <c r="F1234" s="215">
        <v>1271</v>
      </c>
      <c r="G1234" s="215">
        <v>1004</v>
      </c>
      <c r="I1234" s="215" t="s">
        <v>3486</v>
      </c>
      <c r="J1234" s="215" t="s">
        <v>3487</v>
      </c>
      <c r="K1234" s="215" t="s">
        <v>220</v>
      </c>
      <c r="L1234" s="215" t="s">
        <v>3799</v>
      </c>
      <c r="AD1234" s="217"/>
    </row>
    <row r="1235" spans="1:30" s="215" customFormat="1" x14ac:dyDescent="0.25">
      <c r="A1235" s="215" t="s">
        <v>138</v>
      </c>
      <c r="B1235" s="215">
        <v>6512</v>
      </c>
      <c r="C1235" s="215" t="s">
        <v>211</v>
      </c>
      <c r="D1235" s="215">
        <v>504171070</v>
      </c>
      <c r="E1235" s="215">
        <v>1060</v>
      </c>
      <c r="F1235" s="215">
        <v>1271</v>
      </c>
      <c r="G1235" s="215">
        <v>1004</v>
      </c>
      <c r="I1235" s="215" t="s">
        <v>3488</v>
      </c>
      <c r="J1235" s="215" t="s">
        <v>3489</v>
      </c>
      <c r="K1235" s="215" t="s">
        <v>220</v>
      </c>
      <c r="L1235" s="215" t="s">
        <v>3800</v>
      </c>
      <c r="AD1235" s="217"/>
    </row>
    <row r="1236" spans="1:30" s="215" customFormat="1" x14ac:dyDescent="0.25">
      <c r="A1236" s="215" t="s">
        <v>138</v>
      </c>
      <c r="B1236" s="215">
        <v>6512</v>
      </c>
      <c r="C1236" s="215" t="s">
        <v>211</v>
      </c>
      <c r="D1236" s="215">
        <v>504171071</v>
      </c>
      <c r="E1236" s="215">
        <v>1060</v>
      </c>
      <c r="F1236" s="215">
        <v>1271</v>
      </c>
      <c r="G1236" s="215">
        <v>1004</v>
      </c>
      <c r="I1236" s="215" t="s">
        <v>3490</v>
      </c>
      <c r="J1236" s="215" t="s">
        <v>3491</v>
      </c>
      <c r="K1236" s="215" t="s">
        <v>220</v>
      </c>
      <c r="L1236" s="215" t="s">
        <v>3801</v>
      </c>
      <c r="AD1236" s="217"/>
    </row>
    <row r="1237" spans="1:30" s="215" customFormat="1" x14ac:dyDescent="0.25">
      <c r="A1237" s="215" t="s">
        <v>138</v>
      </c>
      <c r="B1237" s="215">
        <v>6512</v>
      </c>
      <c r="C1237" s="215" t="s">
        <v>211</v>
      </c>
      <c r="D1237" s="215">
        <v>504171072</v>
      </c>
      <c r="E1237" s="215">
        <v>1060</v>
      </c>
      <c r="F1237" s="215">
        <v>1242</v>
      </c>
      <c r="G1237" s="215">
        <v>1004</v>
      </c>
      <c r="I1237" s="215" t="s">
        <v>1783</v>
      </c>
      <c r="J1237" s="215" t="s">
        <v>1784</v>
      </c>
      <c r="K1237" s="215" t="s">
        <v>220</v>
      </c>
      <c r="L1237" s="215" t="s">
        <v>3802</v>
      </c>
      <c r="AD1237" s="217"/>
    </row>
    <row r="1238" spans="1:30" s="215" customFormat="1" x14ac:dyDescent="0.25">
      <c r="A1238" s="215" t="s">
        <v>138</v>
      </c>
      <c r="B1238" s="215">
        <v>6512</v>
      </c>
      <c r="C1238" s="215" t="s">
        <v>211</v>
      </c>
      <c r="D1238" s="215">
        <v>504171073</v>
      </c>
      <c r="E1238" s="215">
        <v>1060</v>
      </c>
      <c r="F1238" s="215">
        <v>1271</v>
      </c>
      <c r="G1238" s="215">
        <v>1004</v>
      </c>
      <c r="I1238" s="215" t="s">
        <v>3492</v>
      </c>
      <c r="J1238" s="215" t="s">
        <v>3493</v>
      </c>
      <c r="K1238" s="215" t="s">
        <v>220</v>
      </c>
      <c r="L1238" s="215" t="s">
        <v>3803</v>
      </c>
      <c r="AD1238" s="217"/>
    </row>
    <row r="1239" spans="1:30" s="215" customFormat="1" x14ac:dyDescent="0.25">
      <c r="A1239" s="215" t="s">
        <v>138</v>
      </c>
      <c r="B1239" s="215">
        <v>6512</v>
      </c>
      <c r="C1239" s="215" t="s">
        <v>211</v>
      </c>
      <c r="D1239" s="215">
        <v>504171074</v>
      </c>
      <c r="E1239" s="215">
        <v>1060</v>
      </c>
      <c r="F1239" s="215">
        <v>1274</v>
      </c>
      <c r="G1239" s="215">
        <v>1004</v>
      </c>
      <c r="I1239" s="215" t="s">
        <v>3494</v>
      </c>
      <c r="J1239" s="215" t="s">
        <v>3495</v>
      </c>
      <c r="K1239" s="215" t="s">
        <v>220</v>
      </c>
      <c r="L1239" s="215" t="s">
        <v>3804</v>
      </c>
      <c r="AD1239" s="217"/>
    </row>
    <row r="1240" spans="1:30" s="215" customFormat="1" x14ac:dyDescent="0.25">
      <c r="A1240" s="215" t="s">
        <v>138</v>
      </c>
      <c r="B1240" s="215">
        <v>6512</v>
      </c>
      <c r="C1240" s="215" t="s">
        <v>211</v>
      </c>
      <c r="D1240" s="215">
        <v>504171075</v>
      </c>
      <c r="E1240" s="215">
        <v>1060</v>
      </c>
      <c r="F1240" s="215">
        <v>1274</v>
      </c>
      <c r="G1240" s="215">
        <v>1004</v>
      </c>
      <c r="I1240" s="215" t="s">
        <v>3496</v>
      </c>
      <c r="J1240" s="215" t="s">
        <v>3497</v>
      </c>
      <c r="K1240" s="215" t="s">
        <v>220</v>
      </c>
      <c r="L1240" s="215" t="s">
        <v>3805</v>
      </c>
      <c r="AD1240" s="217"/>
    </row>
    <row r="1241" spans="1:30" s="215" customFormat="1" x14ac:dyDescent="0.25">
      <c r="A1241" s="215" t="s">
        <v>138</v>
      </c>
      <c r="B1241" s="215">
        <v>6512</v>
      </c>
      <c r="C1241" s="215" t="s">
        <v>211</v>
      </c>
      <c r="D1241" s="215">
        <v>504171076</v>
      </c>
      <c r="E1241" s="215">
        <v>1060</v>
      </c>
      <c r="F1241" s="215">
        <v>1274</v>
      </c>
      <c r="G1241" s="215">
        <v>1004</v>
      </c>
      <c r="I1241" s="215" t="s">
        <v>3498</v>
      </c>
      <c r="J1241" s="215" t="s">
        <v>3499</v>
      </c>
      <c r="K1241" s="215" t="s">
        <v>220</v>
      </c>
      <c r="L1241" s="215" t="s">
        <v>3806</v>
      </c>
      <c r="AD1241" s="217"/>
    </row>
    <row r="1242" spans="1:30" s="215" customFormat="1" x14ac:dyDescent="0.25">
      <c r="A1242" s="215" t="s">
        <v>138</v>
      </c>
      <c r="B1242" s="215">
        <v>6512</v>
      </c>
      <c r="C1242" s="215" t="s">
        <v>211</v>
      </c>
      <c r="D1242" s="215">
        <v>504171077</v>
      </c>
      <c r="E1242" s="215">
        <v>1060</v>
      </c>
      <c r="F1242" s="215">
        <v>1274</v>
      </c>
      <c r="G1242" s="215">
        <v>1004</v>
      </c>
      <c r="I1242" s="215" t="s">
        <v>3500</v>
      </c>
      <c r="J1242" s="215" t="s">
        <v>3501</v>
      </c>
      <c r="K1242" s="215" t="s">
        <v>220</v>
      </c>
      <c r="L1242" s="215" t="s">
        <v>3807</v>
      </c>
      <c r="AD1242" s="217"/>
    </row>
    <row r="1243" spans="1:30" s="215" customFormat="1" x14ac:dyDescent="0.25">
      <c r="A1243" s="215" t="s">
        <v>138</v>
      </c>
      <c r="B1243" s="215">
        <v>6512</v>
      </c>
      <c r="C1243" s="215" t="s">
        <v>211</v>
      </c>
      <c r="D1243" s="215">
        <v>504171078</v>
      </c>
      <c r="E1243" s="215">
        <v>1060</v>
      </c>
      <c r="F1243" s="215">
        <v>1274</v>
      </c>
      <c r="G1243" s="215">
        <v>1004</v>
      </c>
      <c r="I1243" s="215" t="s">
        <v>3502</v>
      </c>
      <c r="J1243" s="215" t="s">
        <v>3503</v>
      </c>
      <c r="K1243" s="215" t="s">
        <v>220</v>
      </c>
      <c r="L1243" s="215" t="s">
        <v>3808</v>
      </c>
      <c r="AD1243" s="217"/>
    </row>
    <row r="1244" spans="1:30" s="215" customFormat="1" x14ac:dyDescent="0.25">
      <c r="A1244" s="215" t="s">
        <v>138</v>
      </c>
      <c r="B1244" s="215">
        <v>6512</v>
      </c>
      <c r="C1244" s="215" t="s">
        <v>211</v>
      </c>
      <c r="D1244" s="215">
        <v>504171079</v>
      </c>
      <c r="E1244" s="215">
        <v>1060</v>
      </c>
      <c r="F1244" s="215">
        <v>1242</v>
      </c>
      <c r="G1244" s="215">
        <v>1004</v>
      </c>
      <c r="I1244" s="215" t="s">
        <v>3504</v>
      </c>
      <c r="J1244" s="215" t="s">
        <v>3505</v>
      </c>
      <c r="K1244" s="215" t="s">
        <v>220</v>
      </c>
      <c r="L1244" s="215" t="s">
        <v>3809</v>
      </c>
      <c r="AD1244" s="217"/>
    </row>
    <row r="1245" spans="1:30" s="215" customFormat="1" x14ac:dyDescent="0.25">
      <c r="A1245" s="215" t="s">
        <v>138</v>
      </c>
      <c r="B1245" s="215">
        <v>6512</v>
      </c>
      <c r="C1245" s="215" t="s">
        <v>211</v>
      </c>
      <c r="D1245" s="215">
        <v>504171081</v>
      </c>
      <c r="E1245" s="215">
        <v>1060</v>
      </c>
      <c r="F1245" s="215">
        <v>1271</v>
      </c>
      <c r="G1245" s="215">
        <v>1004</v>
      </c>
      <c r="I1245" s="215" t="s">
        <v>3506</v>
      </c>
      <c r="J1245" s="215" t="s">
        <v>3507</v>
      </c>
      <c r="K1245" s="215" t="s">
        <v>220</v>
      </c>
      <c r="L1245" s="215" t="s">
        <v>3810</v>
      </c>
      <c r="AD1245" s="217"/>
    </row>
    <row r="1246" spans="1:30" s="215" customFormat="1" x14ac:dyDescent="0.25">
      <c r="A1246" s="215" t="s">
        <v>138</v>
      </c>
      <c r="B1246" s="215">
        <v>6512</v>
      </c>
      <c r="C1246" s="215" t="s">
        <v>211</v>
      </c>
      <c r="D1246" s="215">
        <v>504171082</v>
      </c>
      <c r="E1246" s="215">
        <v>1060</v>
      </c>
      <c r="F1246" s="215">
        <v>1242</v>
      </c>
      <c r="G1246" s="215">
        <v>1004</v>
      </c>
      <c r="I1246" s="215" t="s">
        <v>3508</v>
      </c>
      <c r="J1246" s="215" t="s">
        <v>3509</v>
      </c>
      <c r="K1246" s="215" t="s">
        <v>220</v>
      </c>
      <c r="L1246" s="215" t="s">
        <v>3811</v>
      </c>
      <c r="AD1246" s="217"/>
    </row>
    <row r="1247" spans="1:30" s="215" customFormat="1" x14ac:dyDescent="0.25">
      <c r="A1247" s="215" t="s">
        <v>138</v>
      </c>
      <c r="B1247" s="215">
        <v>6512</v>
      </c>
      <c r="C1247" s="215" t="s">
        <v>211</v>
      </c>
      <c r="D1247" s="215">
        <v>504171083</v>
      </c>
      <c r="E1247" s="215">
        <v>1060</v>
      </c>
      <c r="F1247" s="215">
        <v>1242</v>
      </c>
      <c r="G1247" s="215">
        <v>1004</v>
      </c>
      <c r="I1247" s="215" t="s">
        <v>3510</v>
      </c>
      <c r="J1247" s="215" t="s">
        <v>3511</v>
      </c>
      <c r="K1247" s="215" t="s">
        <v>220</v>
      </c>
      <c r="L1247" s="215" t="s">
        <v>3812</v>
      </c>
      <c r="AD1247" s="217"/>
    </row>
    <row r="1248" spans="1:30" s="215" customFormat="1" x14ac:dyDescent="0.25">
      <c r="A1248" s="215" t="s">
        <v>138</v>
      </c>
      <c r="B1248" s="215">
        <v>6512</v>
      </c>
      <c r="C1248" s="215" t="s">
        <v>211</v>
      </c>
      <c r="D1248" s="215">
        <v>504171267</v>
      </c>
      <c r="E1248" s="215">
        <v>1060</v>
      </c>
      <c r="F1248" s="215">
        <v>1271</v>
      </c>
      <c r="G1248" s="215">
        <v>1004</v>
      </c>
      <c r="I1248" s="215" t="s">
        <v>1619</v>
      </c>
      <c r="J1248" s="215" t="s">
        <v>1620</v>
      </c>
      <c r="K1248" s="215" t="s">
        <v>1102</v>
      </c>
      <c r="L1248" s="215" t="s">
        <v>1634</v>
      </c>
      <c r="AD1248" s="217"/>
    </row>
    <row r="1249" spans="1:30" s="215" customFormat="1" x14ac:dyDescent="0.25">
      <c r="A1249" s="215" t="s">
        <v>138</v>
      </c>
      <c r="B1249" s="215">
        <v>6512</v>
      </c>
      <c r="C1249" s="215" t="s">
        <v>211</v>
      </c>
      <c r="D1249" s="215">
        <v>504171322</v>
      </c>
      <c r="E1249" s="215">
        <v>1060</v>
      </c>
      <c r="F1249" s="215">
        <v>1274</v>
      </c>
      <c r="G1249" s="215">
        <v>1004</v>
      </c>
      <c r="I1249" s="215" t="s">
        <v>2310</v>
      </c>
      <c r="J1249" s="215" t="s">
        <v>2311</v>
      </c>
      <c r="K1249" s="215" t="s">
        <v>220</v>
      </c>
      <c r="L1249" s="215" t="s">
        <v>2319</v>
      </c>
      <c r="AD1249" s="217"/>
    </row>
    <row r="1250" spans="1:30" s="215" customFormat="1" x14ac:dyDescent="0.25">
      <c r="A1250" s="215" t="s">
        <v>138</v>
      </c>
      <c r="B1250" s="215">
        <v>6512</v>
      </c>
      <c r="C1250" s="215" t="s">
        <v>211</v>
      </c>
      <c r="D1250" s="215">
        <v>504171415</v>
      </c>
      <c r="E1250" s="215">
        <v>1060</v>
      </c>
      <c r="F1250" s="215">
        <v>1274</v>
      </c>
      <c r="G1250" s="215">
        <v>1004</v>
      </c>
      <c r="I1250" s="215" t="s">
        <v>2205</v>
      </c>
      <c r="J1250" s="215" t="s">
        <v>2206</v>
      </c>
      <c r="K1250" s="215" t="s">
        <v>220</v>
      </c>
      <c r="L1250" s="215" t="s">
        <v>2220</v>
      </c>
      <c r="AD1250" s="217"/>
    </row>
    <row r="1251" spans="1:30" s="215" customFormat="1" x14ac:dyDescent="0.25">
      <c r="A1251" s="215" t="s">
        <v>138</v>
      </c>
      <c r="B1251" s="215">
        <v>6512</v>
      </c>
      <c r="C1251" s="215" t="s">
        <v>211</v>
      </c>
      <c r="D1251" s="215">
        <v>504172007</v>
      </c>
      <c r="E1251" s="215">
        <v>1060</v>
      </c>
      <c r="F1251" s="215">
        <v>1274</v>
      </c>
      <c r="G1251" s="215">
        <v>1004</v>
      </c>
      <c r="I1251" s="215" t="s">
        <v>2207</v>
      </c>
      <c r="J1251" s="215" t="s">
        <v>2208</v>
      </c>
      <c r="K1251" s="215" t="s">
        <v>1102</v>
      </c>
      <c r="L1251" s="215" t="s">
        <v>2221</v>
      </c>
      <c r="AD1251" s="217"/>
    </row>
    <row r="1252" spans="1:30" s="215" customFormat="1" x14ac:dyDescent="0.25">
      <c r="A1252" s="215" t="s">
        <v>138</v>
      </c>
      <c r="B1252" s="215">
        <v>6512</v>
      </c>
      <c r="C1252" s="215" t="s">
        <v>211</v>
      </c>
      <c r="D1252" s="215">
        <v>504172244</v>
      </c>
      <c r="E1252" s="215">
        <v>1060</v>
      </c>
      <c r="F1252" s="215">
        <v>1271</v>
      </c>
      <c r="G1252" s="215">
        <v>1004</v>
      </c>
      <c r="I1252" s="215" t="s">
        <v>3512</v>
      </c>
      <c r="J1252" s="215" t="s">
        <v>3513</v>
      </c>
      <c r="K1252" s="215" t="s">
        <v>220</v>
      </c>
      <c r="L1252" s="215" t="s">
        <v>3813</v>
      </c>
      <c r="AD1252" s="217"/>
    </row>
    <row r="1253" spans="1:30" s="215" customFormat="1" x14ac:dyDescent="0.25">
      <c r="A1253" s="215" t="s">
        <v>138</v>
      </c>
      <c r="B1253" s="215">
        <v>6512</v>
      </c>
      <c r="C1253" s="215" t="s">
        <v>211</v>
      </c>
      <c r="D1253" s="215">
        <v>504172245</v>
      </c>
      <c r="E1253" s="215">
        <v>1060</v>
      </c>
      <c r="F1253" s="215">
        <v>1271</v>
      </c>
      <c r="G1253" s="215">
        <v>1004</v>
      </c>
      <c r="I1253" s="215" t="s">
        <v>3514</v>
      </c>
      <c r="J1253" s="215" t="s">
        <v>3515</v>
      </c>
      <c r="K1253" s="215" t="s">
        <v>220</v>
      </c>
      <c r="L1253" s="215" t="s">
        <v>3814</v>
      </c>
      <c r="AD1253" s="217"/>
    </row>
    <row r="1254" spans="1:30" s="215" customFormat="1" x14ac:dyDescent="0.25">
      <c r="A1254" s="215" t="s">
        <v>138</v>
      </c>
      <c r="B1254" s="215">
        <v>6512</v>
      </c>
      <c r="C1254" s="215" t="s">
        <v>211</v>
      </c>
      <c r="D1254" s="215">
        <v>504172270</v>
      </c>
      <c r="E1254" s="215">
        <v>1060</v>
      </c>
      <c r="F1254" s="215">
        <v>1274</v>
      </c>
      <c r="G1254" s="215">
        <v>1004</v>
      </c>
      <c r="I1254" s="215" t="s">
        <v>3516</v>
      </c>
      <c r="J1254" s="215" t="s">
        <v>3517</v>
      </c>
      <c r="K1254" s="215" t="s">
        <v>220</v>
      </c>
      <c r="L1254" s="215" t="s">
        <v>3815</v>
      </c>
      <c r="AD1254" s="217"/>
    </row>
    <row r="1255" spans="1:30" s="215" customFormat="1" x14ac:dyDescent="0.25">
      <c r="A1255" s="215" t="s">
        <v>138</v>
      </c>
      <c r="B1255" s="215">
        <v>6512</v>
      </c>
      <c r="C1255" s="215" t="s">
        <v>211</v>
      </c>
      <c r="D1255" s="215">
        <v>504172272</v>
      </c>
      <c r="E1255" s="215">
        <v>1060</v>
      </c>
      <c r="F1255" s="215">
        <v>1274</v>
      </c>
      <c r="G1255" s="215">
        <v>1004</v>
      </c>
      <c r="I1255" s="215" t="s">
        <v>3518</v>
      </c>
      <c r="J1255" s="215" t="s">
        <v>3519</v>
      </c>
      <c r="K1255" s="215" t="s">
        <v>220</v>
      </c>
      <c r="L1255" s="215" t="s">
        <v>3816</v>
      </c>
      <c r="AD1255" s="217"/>
    </row>
    <row r="1256" spans="1:30" s="215" customFormat="1" x14ac:dyDescent="0.25">
      <c r="A1256" s="215" t="s">
        <v>138</v>
      </c>
      <c r="B1256" s="215">
        <v>6512</v>
      </c>
      <c r="C1256" s="215" t="s">
        <v>211</v>
      </c>
      <c r="D1256" s="215">
        <v>504172273</v>
      </c>
      <c r="E1256" s="215">
        <v>1060</v>
      </c>
      <c r="F1256" s="215">
        <v>1271</v>
      </c>
      <c r="G1256" s="215">
        <v>1004</v>
      </c>
      <c r="I1256" s="215" t="s">
        <v>3520</v>
      </c>
      <c r="J1256" s="215" t="s">
        <v>3521</v>
      </c>
      <c r="K1256" s="215" t="s">
        <v>220</v>
      </c>
      <c r="L1256" s="215" t="s">
        <v>3817</v>
      </c>
      <c r="AD1256" s="217"/>
    </row>
    <row r="1257" spans="1:30" s="215" customFormat="1" x14ac:dyDescent="0.25">
      <c r="A1257" s="215" t="s">
        <v>138</v>
      </c>
      <c r="B1257" s="215">
        <v>6512</v>
      </c>
      <c r="C1257" s="215" t="s">
        <v>211</v>
      </c>
      <c r="D1257" s="215">
        <v>504172274</v>
      </c>
      <c r="E1257" s="215">
        <v>1060</v>
      </c>
      <c r="F1257" s="215">
        <v>1242</v>
      </c>
      <c r="G1257" s="215">
        <v>1004</v>
      </c>
      <c r="I1257" s="215" t="s">
        <v>3522</v>
      </c>
      <c r="J1257" s="215" t="s">
        <v>3523</v>
      </c>
      <c r="K1257" s="215" t="s">
        <v>220</v>
      </c>
      <c r="L1257" s="215" t="s">
        <v>3818</v>
      </c>
      <c r="AD1257" s="217"/>
    </row>
    <row r="1258" spans="1:30" s="215" customFormat="1" x14ac:dyDescent="0.25">
      <c r="A1258" s="215" t="s">
        <v>138</v>
      </c>
      <c r="B1258" s="215">
        <v>6512</v>
      </c>
      <c r="C1258" s="215" t="s">
        <v>211</v>
      </c>
      <c r="D1258" s="215">
        <v>504172275</v>
      </c>
      <c r="E1258" s="215">
        <v>1060</v>
      </c>
      <c r="F1258" s="215">
        <v>1274</v>
      </c>
      <c r="G1258" s="215">
        <v>1004</v>
      </c>
      <c r="I1258" s="215" t="s">
        <v>3524</v>
      </c>
      <c r="J1258" s="215" t="s">
        <v>3525</v>
      </c>
      <c r="K1258" s="215" t="s">
        <v>220</v>
      </c>
      <c r="L1258" s="215" t="s">
        <v>3819</v>
      </c>
      <c r="AD1258" s="217"/>
    </row>
    <row r="1259" spans="1:30" s="215" customFormat="1" x14ac:dyDescent="0.25">
      <c r="A1259" s="215" t="s">
        <v>138</v>
      </c>
      <c r="B1259" s="215">
        <v>6512</v>
      </c>
      <c r="C1259" s="215" t="s">
        <v>211</v>
      </c>
      <c r="D1259" s="215">
        <v>504172276</v>
      </c>
      <c r="E1259" s="215">
        <v>1060</v>
      </c>
      <c r="F1259" s="215">
        <v>1274</v>
      </c>
      <c r="G1259" s="215">
        <v>1004</v>
      </c>
      <c r="I1259" s="215" t="s">
        <v>3526</v>
      </c>
      <c r="J1259" s="215" t="s">
        <v>3527</v>
      </c>
      <c r="K1259" s="215" t="s">
        <v>220</v>
      </c>
      <c r="L1259" s="215" t="s">
        <v>3820</v>
      </c>
      <c r="AD1259" s="217"/>
    </row>
    <row r="1260" spans="1:30" s="215" customFormat="1" x14ac:dyDescent="0.25">
      <c r="A1260" s="215" t="s">
        <v>138</v>
      </c>
      <c r="B1260" s="215">
        <v>6512</v>
      </c>
      <c r="C1260" s="215" t="s">
        <v>211</v>
      </c>
      <c r="D1260" s="215">
        <v>504172277</v>
      </c>
      <c r="E1260" s="215">
        <v>1060</v>
      </c>
      <c r="F1260" s="215">
        <v>1274</v>
      </c>
      <c r="G1260" s="215">
        <v>1004</v>
      </c>
      <c r="I1260" s="215" t="s">
        <v>3528</v>
      </c>
      <c r="J1260" s="215" t="s">
        <v>3529</v>
      </c>
      <c r="K1260" s="215" t="s">
        <v>220</v>
      </c>
      <c r="L1260" s="215" t="s">
        <v>3821</v>
      </c>
      <c r="AD1260" s="217"/>
    </row>
    <row r="1261" spans="1:30" s="215" customFormat="1" x14ac:dyDescent="0.25">
      <c r="A1261" s="215" t="s">
        <v>138</v>
      </c>
      <c r="B1261" s="215">
        <v>6512</v>
      </c>
      <c r="C1261" s="215" t="s">
        <v>211</v>
      </c>
      <c r="D1261" s="215">
        <v>504172278</v>
      </c>
      <c r="E1261" s="215">
        <v>1060</v>
      </c>
      <c r="F1261" s="215">
        <v>1274</v>
      </c>
      <c r="G1261" s="215">
        <v>1004</v>
      </c>
      <c r="I1261" s="215" t="s">
        <v>3530</v>
      </c>
      <c r="J1261" s="215" t="s">
        <v>3531</v>
      </c>
      <c r="K1261" s="215" t="s">
        <v>220</v>
      </c>
      <c r="L1261" s="215" t="s">
        <v>3822</v>
      </c>
      <c r="AD1261" s="217"/>
    </row>
    <row r="1262" spans="1:30" s="215" customFormat="1" x14ac:dyDescent="0.25">
      <c r="A1262" s="215" t="s">
        <v>138</v>
      </c>
      <c r="B1262" s="215">
        <v>6512</v>
      </c>
      <c r="C1262" s="215" t="s">
        <v>211</v>
      </c>
      <c r="D1262" s="215">
        <v>504172279</v>
      </c>
      <c r="E1262" s="215">
        <v>1060</v>
      </c>
      <c r="F1262" s="215">
        <v>1242</v>
      </c>
      <c r="G1262" s="215">
        <v>1004</v>
      </c>
      <c r="I1262" s="215" t="s">
        <v>3532</v>
      </c>
      <c r="J1262" s="215" t="s">
        <v>3533</v>
      </c>
      <c r="K1262" s="215" t="s">
        <v>220</v>
      </c>
      <c r="L1262" s="215" t="s">
        <v>3823</v>
      </c>
      <c r="AD1262" s="217"/>
    </row>
    <row r="1263" spans="1:30" s="215" customFormat="1" x14ac:dyDescent="0.25">
      <c r="A1263" s="215" t="s">
        <v>138</v>
      </c>
      <c r="B1263" s="215">
        <v>6512</v>
      </c>
      <c r="C1263" s="215" t="s">
        <v>211</v>
      </c>
      <c r="D1263" s="215">
        <v>504172280</v>
      </c>
      <c r="E1263" s="215">
        <v>1060</v>
      </c>
      <c r="F1263" s="215">
        <v>1271</v>
      </c>
      <c r="G1263" s="215">
        <v>1004</v>
      </c>
      <c r="I1263" s="215" t="s">
        <v>3534</v>
      </c>
      <c r="J1263" s="215" t="s">
        <v>3535</v>
      </c>
      <c r="K1263" s="215" t="s">
        <v>220</v>
      </c>
      <c r="L1263" s="215" t="s">
        <v>3824</v>
      </c>
      <c r="AD1263" s="217"/>
    </row>
    <row r="1264" spans="1:30" s="215" customFormat="1" x14ac:dyDescent="0.25">
      <c r="A1264" s="215" t="s">
        <v>138</v>
      </c>
      <c r="B1264" s="215">
        <v>6512</v>
      </c>
      <c r="C1264" s="215" t="s">
        <v>211</v>
      </c>
      <c r="D1264" s="215">
        <v>504172281</v>
      </c>
      <c r="E1264" s="215">
        <v>1060</v>
      </c>
      <c r="F1264" s="215">
        <v>1242</v>
      </c>
      <c r="G1264" s="215">
        <v>1004</v>
      </c>
      <c r="I1264" s="215" t="s">
        <v>3536</v>
      </c>
      <c r="J1264" s="215" t="s">
        <v>3537</v>
      </c>
      <c r="K1264" s="215" t="s">
        <v>220</v>
      </c>
      <c r="L1264" s="215" t="s">
        <v>3825</v>
      </c>
      <c r="AD1264" s="217"/>
    </row>
    <row r="1265" spans="1:30" s="215" customFormat="1" x14ac:dyDescent="0.25">
      <c r="A1265" s="215" t="s">
        <v>138</v>
      </c>
      <c r="B1265" s="215">
        <v>6512</v>
      </c>
      <c r="C1265" s="215" t="s">
        <v>211</v>
      </c>
      <c r="D1265" s="215">
        <v>504172282</v>
      </c>
      <c r="E1265" s="215">
        <v>1060</v>
      </c>
      <c r="F1265" s="215">
        <v>1242</v>
      </c>
      <c r="G1265" s="215">
        <v>1004</v>
      </c>
      <c r="I1265" s="215" t="s">
        <v>3538</v>
      </c>
      <c r="J1265" s="215" t="s">
        <v>3539</v>
      </c>
      <c r="K1265" s="215" t="s">
        <v>220</v>
      </c>
      <c r="L1265" s="215" t="s">
        <v>3826</v>
      </c>
      <c r="AD1265" s="217"/>
    </row>
    <row r="1266" spans="1:30" s="215" customFormat="1" x14ac:dyDescent="0.25">
      <c r="A1266" s="215" t="s">
        <v>138</v>
      </c>
      <c r="B1266" s="215">
        <v>6512</v>
      </c>
      <c r="C1266" s="215" t="s">
        <v>211</v>
      </c>
      <c r="D1266" s="215">
        <v>504172304</v>
      </c>
      <c r="E1266" s="215">
        <v>1060</v>
      </c>
      <c r="F1266" s="215">
        <v>1274</v>
      </c>
      <c r="G1266" s="215">
        <v>1004</v>
      </c>
      <c r="I1266" s="215" t="s">
        <v>3540</v>
      </c>
      <c r="J1266" s="215" t="s">
        <v>3541</v>
      </c>
      <c r="K1266" s="215" t="s">
        <v>220</v>
      </c>
      <c r="L1266" s="215" t="s">
        <v>3827</v>
      </c>
      <c r="AD1266" s="217"/>
    </row>
    <row r="1267" spans="1:30" s="215" customFormat="1" x14ac:dyDescent="0.25">
      <c r="A1267" s="215" t="s">
        <v>138</v>
      </c>
      <c r="B1267" s="215">
        <v>6512</v>
      </c>
      <c r="C1267" s="215" t="s">
        <v>211</v>
      </c>
      <c r="D1267" s="215">
        <v>504172305</v>
      </c>
      <c r="E1267" s="215">
        <v>1060</v>
      </c>
      <c r="F1267" s="215">
        <v>1274</v>
      </c>
      <c r="G1267" s="215">
        <v>1004</v>
      </c>
      <c r="I1267" s="215" t="s">
        <v>3542</v>
      </c>
      <c r="J1267" s="215" t="s">
        <v>3543</v>
      </c>
      <c r="K1267" s="215" t="s">
        <v>220</v>
      </c>
      <c r="L1267" s="215" t="s">
        <v>3828</v>
      </c>
      <c r="AD1267" s="217"/>
    </row>
    <row r="1268" spans="1:30" s="215" customFormat="1" x14ac:dyDescent="0.25">
      <c r="A1268" s="215" t="s">
        <v>138</v>
      </c>
      <c r="B1268" s="215">
        <v>6512</v>
      </c>
      <c r="C1268" s="215" t="s">
        <v>211</v>
      </c>
      <c r="D1268" s="215">
        <v>504172306</v>
      </c>
      <c r="E1268" s="215">
        <v>1060</v>
      </c>
      <c r="F1268" s="215">
        <v>1271</v>
      </c>
      <c r="G1268" s="215">
        <v>1004</v>
      </c>
      <c r="I1268" s="215" t="s">
        <v>3544</v>
      </c>
      <c r="J1268" s="215" t="s">
        <v>3545</v>
      </c>
      <c r="K1268" s="215" t="s">
        <v>220</v>
      </c>
      <c r="L1268" s="215" t="s">
        <v>3829</v>
      </c>
      <c r="AD1268" s="217"/>
    </row>
    <row r="1269" spans="1:30" s="215" customFormat="1" x14ac:dyDescent="0.25">
      <c r="A1269" s="215" t="s">
        <v>138</v>
      </c>
      <c r="B1269" s="215">
        <v>6512</v>
      </c>
      <c r="C1269" s="215" t="s">
        <v>211</v>
      </c>
      <c r="D1269" s="215">
        <v>504172419</v>
      </c>
      <c r="E1269" s="215">
        <v>1060</v>
      </c>
      <c r="F1269" s="215">
        <v>1274</v>
      </c>
      <c r="G1269" s="215">
        <v>1004</v>
      </c>
      <c r="I1269" s="215" t="s">
        <v>3546</v>
      </c>
      <c r="J1269" s="215" t="s">
        <v>3547</v>
      </c>
      <c r="K1269" s="215" t="s">
        <v>220</v>
      </c>
      <c r="L1269" s="215" t="s">
        <v>3830</v>
      </c>
      <c r="AD1269" s="217"/>
    </row>
    <row r="1270" spans="1:30" s="215" customFormat="1" x14ac:dyDescent="0.25">
      <c r="A1270" s="215" t="s">
        <v>138</v>
      </c>
      <c r="B1270" s="215">
        <v>6512</v>
      </c>
      <c r="C1270" s="215" t="s">
        <v>211</v>
      </c>
      <c r="D1270" s="215">
        <v>504172501</v>
      </c>
      <c r="E1270" s="215">
        <v>1060</v>
      </c>
      <c r="F1270" s="215">
        <v>1274</v>
      </c>
      <c r="G1270" s="215">
        <v>1004</v>
      </c>
      <c r="I1270" s="215" t="s">
        <v>2631</v>
      </c>
      <c r="J1270" s="215" t="s">
        <v>2632</v>
      </c>
      <c r="K1270" s="215" t="s">
        <v>220</v>
      </c>
      <c r="L1270" s="215" t="s">
        <v>2639</v>
      </c>
      <c r="AD1270" s="217"/>
    </row>
    <row r="1271" spans="1:30" s="215" customFormat="1" x14ac:dyDescent="0.25">
      <c r="A1271" s="215" t="s">
        <v>138</v>
      </c>
      <c r="B1271" s="215">
        <v>6512</v>
      </c>
      <c r="C1271" s="215" t="s">
        <v>211</v>
      </c>
      <c r="D1271" s="215">
        <v>504172662</v>
      </c>
      <c r="E1271" s="215">
        <v>1060</v>
      </c>
      <c r="F1271" s="215">
        <v>1274</v>
      </c>
      <c r="G1271" s="215">
        <v>1004</v>
      </c>
      <c r="I1271" s="215" t="s">
        <v>2312</v>
      </c>
      <c r="J1271" s="215" t="s">
        <v>2313</v>
      </c>
      <c r="K1271" s="215" t="s">
        <v>220</v>
      </c>
      <c r="L1271" s="215" t="s">
        <v>2320</v>
      </c>
      <c r="AD1271" s="217"/>
    </row>
  </sheetData>
  <autoFilter ref="A5:L5" xr:uid="{00000000-0009-0000-0000-000007000000}"/>
  <mergeCells count="3">
    <mergeCell ref="D3:H3"/>
    <mergeCell ref="I3:L3"/>
    <mergeCell ref="A2:L2"/>
  </mergeCells>
  <hyperlinks>
    <hyperlink ref="D3" r:id="rId1" display="Voir les instructions" xr:uid="{00000000-0004-0000-0700-000000000000}"/>
    <hyperlink ref="D3:F3" r:id="rId2" display="Instructions" xr:uid="{00000000-0004-0000-0700-000001000000}"/>
  </hyperlinks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</sheetPr>
  <dimension ref="A1:M103"/>
  <sheetViews>
    <sheetView zoomScaleNormal="100" workbookViewId="0">
      <pane ySplit="5" topLeftCell="A6" activePane="bottomLeft" state="frozen"/>
      <selection pane="bottomLeft"/>
    </sheetView>
  </sheetViews>
  <sheetFormatPr baseColWidth="10" defaultColWidth="10.625" defaultRowHeight="15" x14ac:dyDescent="0.25"/>
  <cols>
    <col min="1" max="1" width="4.25" style="29" customWidth="1"/>
    <col min="2" max="2" width="7.875" style="29" customWidth="1"/>
    <col min="3" max="3" width="16.125" style="29" customWidth="1"/>
    <col min="4" max="4" width="9.875" style="29" customWidth="1"/>
    <col min="5" max="7" width="7" style="29" customWidth="1"/>
    <col min="8" max="8" width="17.125" style="29" customWidth="1"/>
    <col min="9" max="9" width="20.75" style="29" customWidth="1"/>
    <col min="10" max="10" width="6.125" style="29" customWidth="1"/>
    <col min="11" max="11" width="23.5" style="29" customWidth="1"/>
    <col min="12" max="12" width="28.125" style="29" customWidth="1"/>
    <col min="13" max="16384" width="10.625" style="29"/>
  </cols>
  <sheetData>
    <row r="1" spans="1:13" s="219" customFormat="1" ht="21.95" customHeight="1" x14ac:dyDescent="0.2">
      <c r="A1" s="218" t="s">
        <v>222</v>
      </c>
      <c r="E1" s="220"/>
      <c r="L1" s="219" t="s">
        <v>3835</v>
      </c>
    </row>
    <row r="2" spans="1:13" s="213" customFormat="1" ht="36.950000000000003" customHeight="1" x14ac:dyDescent="0.2">
      <c r="A2" s="268" t="s">
        <v>582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x14ac:dyDescent="0.25">
      <c r="A3" s="29" t="s">
        <v>581</v>
      </c>
      <c r="B3" s="180"/>
      <c r="C3" s="180"/>
      <c r="D3" s="258" t="s">
        <v>169</v>
      </c>
      <c r="E3" s="258"/>
      <c r="F3" s="258"/>
      <c r="G3" s="258"/>
      <c r="H3" s="258"/>
      <c r="I3" s="258" t="s">
        <v>225</v>
      </c>
      <c r="J3" s="258"/>
      <c r="K3" s="258"/>
      <c r="L3" s="258"/>
      <c r="M3" s="248"/>
    </row>
    <row r="5" spans="1:13" x14ac:dyDescent="0.25">
      <c r="A5" s="181" t="s">
        <v>23</v>
      </c>
      <c r="B5" s="181" t="s">
        <v>26</v>
      </c>
      <c r="C5" s="181" t="s">
        <v>28</v>
      </c>
      <c r="D5" s="181" t="s">
        <v>30</v>
      </c>
      <c r="E5" s="221" t="s">
        <v>34</v>
      </c>
      <c r="F5" s="165" t="s">
        <v>36</v>
      </c>
      <c r="G5" s="165" t="s">
        <v>42</v>
      </c>
      <c r="H5" s="221" t="s">
        <v>91</v>
      </c>
      <c r="I5" s="165" t="s">
        <v>218</v>
      </c>
      <c r="J5" s="165" t="s">
        <v>219</v>
      </c>
      <c r="K5" s="165" t="s">
        <v>93</v>
      </c>
      <c r="L5" s="165" t="s">
        <v>95</v>
      </c>
    </row>
    <row r="6" spans="1:13" s="215" customFormat="1" x14ac:dyDescent="0.25">
      <c r="A6" s="215" t="s">
        <v>138</v>
      </c>
      <c r="B6" s="215">
        <v>6404</v>
      </c>
      <c r="C6" s="215" t="s">
        <v>186</v>
      </c>
      <c r="D6" s="215">
        <v>190207730</v>
      </c>
      <c r="E6" s="222">
        <v>1080</v>
      </c>
      <c r="F6" s="215">
        <v>1274</v>
      </c>
      <c r="G6" s="215">
        <v>1004</v>
      </c>
      <c r="H6" s="222" t="s">
        <v>583</v>
      </c>
      <c r="I6" s="215" t="s">
        <v>2806</v>
      </c>
      <c r="J6" s="216" t="s">
        <v>272</v>
      </c>
      <c r="K6" s="215" t="s">
        <v>223</v>
      </c>
      <c r="L6" s="215" t="s">
        <v>2810</v>
      </c>
    </row>
    <row r="7" spans="1:13" s="215" customFormat="1" x14ac:dyDescent="0.25">
      <c r="A7" s="215" t="s">
        <v>138</v>
      </c>
      <c r="B7" s="215">
        <v>6404</v>
      </c>
      <c r="C7" s="215" t="s">
        <v>186</v>
      </c>
      <c r="D7" s="215">
        <v>191986206</v>
      </c>
      <c r="E7" s="222">
        <v>1060</v>
      </c>
      <c r="F7" s="215">
        <v>1271</v>
      </c>
      <c r="G7" s="215">
        <v>1004</v>
      </c>
      <c r="H7" s="222" t="s">
        <v>584</v>
      </c>
      <c r="I7" s="215" t="s">
        <v>1972</v>
      </c>
      <c r="J7" s="216" t="s">
        <v>272</v>
      </c>
      <c r="K7" s="215" t="s">
        <v>223</v>
      </c>
      <c r="L7" s="215" t="s">
        <v>1957</v>
      </c>
    </row>
    <row r="8" spans="1:13" s="215" customFormat="1" x14ac:dyDescent="0.25">
      <c r="A8" s="215" t="s">
        <v>138</v>
      </c>
      <c r="B8" s="215">
        <v>6408</v>
      </c>
      <c r="C8" s="215" t="s">
        <v>187</v>
      </c>
      <c r="D8" s="215">
        <v>1464695</v>
      </c>
      <c r="E8" s="222">
        <v>1020</v>
      </c>
      <c r="F8" s="215">
        <v>1121</v>
      </c>
      <c r="G8" s="215">
        <v>1004</v>
      </c>
      <c r="H8" s="222" t="s">
        <v>584</v>
      </c>
      <c r="I8" s="215" t="s">
        <v>2417</v>
      </c>
      <c r="J8" s="216" t="s">
        <v>272</v>
      </c>
      <c r="K8" s="215" t="s">
        <v>223</v>
      </c>
      <c r="L8" s="215" t="s">
        <v>591</v>
      </c>
    </row>
    <row r="9" spans="1:13" s="215" customFormat="1" x14ac:dyDescent="0.25">
      <c r="A9" s="215" t="s">
        <v>138</v>
      </c>
      <c r="B9" s="215">
        <v>6413</v>
      </c>
      <c r="C9" s="215" t="s">
        <v>188</v>
      </c>
      <c r="D9" s="215">
        <v>191129070</v>
      </c>
      <c r="E9" s="222">
        <v>1020</v>
      </c>
      <c r="F9" s="215">
        <v>1110</v>
      </c>
      <c r="G9" s="215">
        <v>1004</v>
      </c>
      <c r="H9" s="222" t="s">
        <v>584</v>
      </c>
      <c r="I9" s="215" t="s">
        <v>2418</v>
      </c>
      <c r="J9" s="216" t="s">
        <v>272</v>
      </c>
      <c r="K9" s="215" t="s">
        <v>223</v>
      </c>
      <c r="L9" s="215" t="s">
        <v>591</v>
      </c>
    </row>
    <row r="10" spans="1:13" s="215" customFormat="1" x14ac:dyDescent="0.25">
      <c r="A10" s="215" t="s">
        <v>138</v>
      </c>
      <c r="B10" s="215">
        <v>6413</v>
      </c>
      <c r="C10" s="215" t="s">
        <v>188</v>
      </c>
      <c r="D10" s="215">
        <v>191794729</v>
      </c>
      <c r="E10" s="222">
        <v>1060</v>
      </c>
      <c r="F10" s="215">
        <v>1271</v>
      </c>
      <c r="G10" s="215">
        <v>1004</v>
      </c>
      <c r="H10" s="222" t="s">
        <v>584</v>
      </c>
      <c r="I10" s="215" t="s">
        <v>2419</v>
      </c>
      <c r="J10" s="216" t="s">
        <v>272</v>
      </c>
      <c r="K10" s="215" t="s">
        <v>223</v>
      </c>
      <c r="L10" s="215" t="s">
        <v>590</v>
      </c>
    </row>
    <row r="11" spans="1:13" s="215" customFormat="1" x14ac:dyDescent="0.25">
      <c r="A11" s="215" t="s">
        <v>138</v>
      </c>
      <c r="B11" s="215">
        <v>6416</v>
      </c>
      <c r="C11" s="215" t="s">
        <v>189</v>
      </c>
      <c r="D11" s="215">
        <v>502337925</v>
      </c>
      <c r="E11" s="222">
        <v>1060</v>
      </c>
      <c r="F11" s="215">
        <v>1242</v>
      </c>
      <c r="G11" s="215">
        <v>1004</v>
      </c>
      <c r="H11" s="222" t="s">
        <v>584</v>
      </c>
      <c r="I11" s="215" t="s">
        <v>2786</v>
      </c>
      <c r="J11" s="216" t="s">
        <v>272</v>
      </c>
      <c r="K11" s="215" t="s">
        <v>223</v>
      </c>
      <c r="L11" s="215" t="s">
        <v>590</v>
      </c>
    </row>
    <row r="12" spans="1:13" s="215" customFormat="1" x14ac:dyDescent="0.25">
      <c r="A12" s="215" t="s">
        <v>138</v>
      </c>
      <c r="B12" s="215">
        <v>6416</v>
      </c>
      <c r="C12" s="215" t="s">
        <v>189</v>
      </c>
      <c r="D12" s="215">
        <v>502337935</v>
      </c>
      <c r="E12" s="222">
        <v>1060</v>
      </c>
      <c r="F12" s="215">
        <v>1274</v>
      </c>
      <c r="G12" s="215">
        <v>1004</v>
      </c>
      <c r="H12" s="222" t="s">
        <v>584</v>
      </c>
      <c r="I12" s="215" t="s">
        <v>2817</v>
      </c>
      <c r="J12" s="216" t="s">
        <v>272</v>
      </c>
      <c r="K12" s="215" t="s">
        <v>223</v>
      </c>
      <c r="L12" s="215" t="s">
        <v>590</v>
      </c>
    </row>
    <row r="13" spans="1:13" s="215" customFormat="1" x14ac:dyDescent="0.25">
      <c r="A13" s="215" t="s">
        <v>138</v>
      </c>
      <c r="B13" s="215">
        <v>6417</v>
      </c>
      <c r="C13" s="215" t="s">
        <v>190</v>
      </c>
      <c r="D13" s="215">
        <v>191918784</v>
      </c>
      <c r="E13" s="222">
        <v>1020</v>
      </c>
      <c r="F13" s="215">
        <v>1121</v>
      </c>
      <c r="G13" s="215">
        <v>1004</v>
      </c>
      <c r="H13" s="222" t="s">
        <v>584</v>
      </c>
      <c r="I13" s="215" t="s">
        <v>2610</v>
      </c>
      <c r="J13" s="216" t="s">
        <v>272</v>
      </c>
      <c r="K13" s="215" t="s">
        <v>223</v>
      </c>
      <c r="L13" s="215" t="s">
        <v>591</v>
      </c>
    </row>
    <row r="14" spans="1:13" s="215" customFormat="1" x14ac:dyDescent="0.25">
      <c r="A14" s="215" t="s">
        <v>138</v>
      </c>
      <c r="B14" s="215">
        <v>6421</v>
      </c>
      <c r="C14" s="215" t="s">
        <v>191</v>
      </c>
      <c r="D14" s="215">
        <v>1468526</v>
      </c>
      <c r="E14" s="222">
        <v>1020</v>
      </c>
      <c r="F14" s="215">
        <v>1122</v>
      </c>
      <c r="G14" s="215">
        <v>1004</v>
      </c>
      <c r="H14" s="222" t="s">
        <v>584</v>
      </c>
      <c r="I14" s="215" t="s">
        <v>2420</v>
      </c>
      <c r="J14" s="216" t="s">
        <v>272</v>
      </c>
      <c r="K14" s="215" t="s">
        <v>223</v>
      </c>
      <c r="L14" s="215" t="s">
        <v>591</v>
      </c>
    </row>
    <row r="15" spans="1:13" s="215" customFormat="1" x14ac:dyDescent="0.25">
      <c r="A15" s="215" t="s">
        <v>138</v>
      </c>
      <c r="B15" s="215">
        <v>6421</v>
      </c>
      <c r="C15" s="215" t="s">
        <v>191</v>
      </c>
      <c r="D15" s="215">
        <v>1470212</v>
      </c>
      <c r="E15" s="222">
        <v>1010</v>
      </c>
      <c r="G15" s="215">
        <v>1004</v>
      </c>
      <c r="H15" s="222" t="s">
        <v>583</v>
      </c>
      <c r="I15" s="215" t="s">
        <v>2421</v>
      </c>
      <c r="J15" s="216" t="s">
        <v>272</v>
      </c>
      <c r="K15" s="215" t="s">
        <v>576</v>
      </c>
      <c r="L15" s="215" t="s">
        <v>2590</v>
      </c>
    </row>
    <row r="16" spans="1:13" s="215" customFormat="1" x14ac:dyDescent="0.25">
      <c r="A16" s="215" t="s">
        <v>138</v>
      </c>
      <c r="B16" s="215">
        <v>6421</v>
      </c>
      <c r="C16" s="215" t="s">
        <v>191</v>
      </c>
      <c r="D16" s="215">
        <v>1470266</v>
      </c>
      <c r="E16" s="222">
        <v>1010</v>
      </c>
      <c r="G16" s="215">
        <v>1004</v>
      </c>
      <c r="H16" s="222" t="s">
        <v>583</v>
      </c>
      <c r="I16" s="215" t="s">
        <v>2422</v>
      </c>
      <c r="J16" s="216" t="s">
        <v>272</v>
      </c>
      <c r="K16" s="215" t="s">
        <v>576</v>
      </c>
      <c r="L16" s="215" t="s">
        <v>2591</v>
      </c>
    </row>
    <row r="17" spans="1:12" s="215" customFormat="1" x14ac:dyDescent="0.25">
      <c r="A17" s="215" t="s">
        <v>138</v>
      </c>
      <c r="B17" s="215">
        <v>6421</v>
      </c>
      <c r="C17" s="215" t="s">
        <v>191</v>
      </c>
      <c r="D17" s="215">
        <v>1472188</v>
      </c>
      <c r="E17" s="222">
        <v>1010</v>
      </c>
      <c r="G17" s="215">
        <v>1004</v>
      </c>
      <c r="H17" s="222" t="s">
        <v>583</v>
      </c>
      <c r="I17" s="215" t="s">
        <v>2423</v>
      </c>
      <c r="J17" s="216" t="s">
        <v>272</v>
      </c>
      <c r="K17" s="215" t="s">
        <v>576</v>
      </c>
      <c r="L17" s="215" t="s">
        <v>2592</v>
      </c>
    </row>
    <row r="18" spans="1:12" s="215" customFormat="1" x14ac:dyDescent="0.25">
      <c r="A18" s="215" t="s">
        <v>138</v>
      </c>
      <c r="B18" s="215">
        <v>6421</v>
      </c>
      <c r="C18" s="215" t="s">
        <v>191</v>
      </c>
      <c r="D18" s="215">
        <v>3166953</v>
      </c>
      <c r="E18" s="222">
        <v>1010</v>
      </c>
      <c r="G18" s="215">
        <v>1004</v>
      </c>
      <c r="H18" s="222" t="s">
        <v>583</v>
      </c>
      <c r="I18" s="215" t="s">
        <v>2424</v>
      </c>
      <c r="J18" s="216" t="s">
        <v>272</v>
      </c>
      <c r="K18" s="215" t="s">
        <v>576</v>
      </c>
      <c r="L18" s="215" t="s">
        <v>2593</v>
      </c>
    </row>
    <row r="19" spans="1:12" s="215" customFormat="1" x14ac:dyDescent="0.25">
      <c r="A19" s="215" t="s">
        <v>138</v>
      </c>
      <c r="B19" s="215">
        <v>6421</v>
      </c>
      <c r="C19" s="215" t="s">
        <v>191</v>
      </c>
      <c r="D19" s="215">
        <v>502330345</v>
      </c>
      <c r="E19" s="222">
        <v>1060</v>
      </c>
      <c r="F19" s="215">
        <v>1274</v>
      </c>
      <c r="G19" s="215">
        <v>1004</v>
      </c>
      <c r="H19" s="222" t="s">
        <v>584</v>
      </c>
      <c r="I19" s="215" t="s">
        <v>1973</v>
      </c>
      <c r="J19" s="216" t="s">
        <v>272</v>
      </c>
      <c r="K19" s="215" t="s">
        <v>223</v>
      </c>
      <c r="L19" s="215" t="s">
        <v>590</v>
      </c>
    </row>
    <row r="20" spans="1:12" s="215" customFormat="1" x14ac:dyDescent="0.25">
      <c r="A20" s="215" t="s">
        <v>138</v>
      </c>
      <c r="B20" s="215">
        <v>6421</v>
      </c>
      <c r="C20" s="215" t="s">
        <v>191</v>
      </c>
      <c r="D20" s="215">
        <v>502331470</v>
      </c>
      <c r="E20" s="222">
        <v>1060</v>
      </c>
      <c r="F20" s="215">
        <v>1274</v>
      </c>
      <c r="G20" s="215">
        <v>1004</v>
      </c>
      <c r="H20" s="222" t="s">
        <v>584</v>
      </c>
      <c r="I20" s="215" t="s">
        <v>2046</v>
      </c>
      <c r="J20" s="216" t="s">
        <v>272</v>
      </c>
      <c r="K20" s="215" t="s">
        <v>223</v>
      </c>
      <c r="L20" s="215" t="s">
        <v>590</v>
      </c>
    </row>
    <row r="21" spans="1:12" s="215" customFormat="1" x14ac:dyDescent="0.25">
      <c r="A21" s="215" t="s">
        <v>138</v>
      </c>
      <c r="B21" s="215">
        <v>6421</v>
      </c>
      <c r="C21" s="215" t="s">
        <v>191</v>
      </c>
      <c r="D21" s="215">
        <v>502343358</v>
      </c>
      <c r="E21" s="222">
        <v>1060</v>
      </c>
      <c r="F21" s="215">
        <v>1274</v>
      </c>
      <c r="G21" s="215">
        <v>1004</v>
      </c>
      <c r="H21" s="222" t="s">
        <v>584</v>
      </c>
      <c r="I21" s="215" t="s">
        <v>1974</v>
      </c>
      <c r="J21" s="216" t="s">
        <v>272</v>
      </c>
      <c r="K21" s="215" t="s">
        <v>223</v>
      </c>
      <c r="L21" s="215" t="s">
        <v>590</v>
      </c>
    </row>
    <row r="22" spans="1:12" s="215" customFormat="1" x14ac:dyDescent="0.25">
      <c r="A22" s="215" t="s">
        <v>138</v>
      </c>
      <c r="B22" s="215">
        <v>6435</v>
      </c>
      <c r="C22" s="215" t="s">
        <v>197</v>
      </c>
      <c r="D22" s="215">
        <v>504159927</v>
      </c>
      <c r="E22" s="222">
        <v>1060</v>
      </c>
      <c r="F22" s="215">
        <v>1274</v>
      </c>
      <c r="G22" s="215">
        <v>1004</v>
      </c>
      <c r="H22" s="222" t="s">
        <v>584</v>
      </c>
      <c r="I22" s="215" t="s">
        <v>1975</v>
      </c>
      <c r="J22" s="216" t="s">
        <v>272</v>
      </c>
      <c r="K22" s="215" t="s">
        <v>223</v>
      </c>
      <c r="L22" s="215" t="s">
        <v>590</v>
      </c>
    </row>
    <row r="23" spans="1:12" s="215" customFormat="1" x14ac:dyDescent="0.25">
      <c r="A23" s="215" t="s">
        <v>138</v>
      </c>
      <c r="B23" s="215">
        <v>6435</v>
      </c>
      <c r="C23" s="215" t="s">
        <v>197</v>
      </c>
      <c r="D23" s="215">
        <v>504160004</v>
      </c>
      <c r="E23" s="222">
        <v>1080</v>
      </c>
      <c r="F23" s="215">
        <v>1274</v>
      </c>
      <c r="G23" s="215">
        <v>1004</v>
      </c>
      <c r="H23" s="222" t="s">
        <v>583</v>
      </c>
      <c r="I23" s="215" t="s">
        <v>2425</v>
      </c>
      <c r="J23" s="216" t="s">
        <v>272</v>
      </c>
      <c r="K23" s="215" t="s">
        <v>223</v>
      </c>
      <c r="L23" s="215" t="s">
        <v>2595</v>
      </c>
    </row>
    <row r="24" spans="1:12" s="215" customFormat="1" x14ac:dyDescent="0.25">
      <c r="A24" s="215" t="s">
        <v>138</v>
      </c>
      <c r="B24" s="215">
        <v>6436</v>
      </c>
      <c r="C24" s="215" t="s">
        <v>198</v>
      </c>
      <c r="D24" s="215">
        <v>1474458</v>
      </c>
      <c r="E24" s="222">
        <v>1020</v>
      </c>
      <c r="F24" s="215">
        <v>1122</v>
      </c>
      <c r="G24" s="215">
        <v>1004</v>
      </c>
      <c r="H24" s="222" t="s">
        <v>584</v>
      </c>
      <c r="I24" s="215" t="s">
        <v>1976</v>
      </c>
      <c r="J24" s="216" t="s">
        <v>272</v>
      </c>
      <c r="K24" s="215" t="s">
        <v>223</v>
      </c>
      <c r="L24" s="215" t="s">
        <v>591</v>
      </c>
    </row>
    <row r="25" spans="1:12" s="215" customFormat="1" x14ac:dyDescent="0.25">
      <c r="A25" s="215" t="s">
        <v>138</v>
      </c>
      <c r="B25" s="215">
        <v>6436</v>
      </c>
      <c r="C25" s="215" t="s">
        <v>198</v>
      </c>
      <c r="D25" s="215">
        <v>3167148</v>
      </c>
      <c r="E25" s="222">
        <v>1010</v>
      </c>
      <c r="G25" s="215">
        <v>1004</v>
      </c>
      <c r="H25" s="222" t="s">
        <v>583</v>
      </c>
      <c r="I25" s="215" t="s">
        <v>577</v>
      </c>
      <c r="J25" s="216" t="s">
        <v>272</v>
      </c>
      <c r="K25" s="215" t="s">
        <v>576</v>
      </c>
      <c r="L25" s="215" t="s">
        <v>3841</v>
      </c>
    </row>
    <row r="26" spans="1:12" s="215" customFormat="1" x14ac:dyDescent="0.25">
      <c r="A26" s="215" t="s">
        <v>138</v>
      </c>
      <c r="B26" s="215">
        <v>6436</v>
      </c>
      <c r="C26" s="215" t="s">
        <v>198</v>
      </c>
      <c r="D26" s="215">
        <v>190213468</v>
      </c>
      <c r="E26" s="222">
        <v>1010</v>
      </c>
      <c r="G26" s="215">
        <v>1004</v>
      </c>
      <c r="H26" s="222" t="s">
        <v>583</v>
      </c>
      <c r="I26" s="215" t="s">
        <v>577</v>
      </c>
      <c r="J26" s="216" t="s">
        <v>272</v>
      </c>
      <c r="K26" s="215" t="s">
        <v>576</v>
      </c>
      <c r="L26" s="215" t="s">
        <v>3842</v>
      </c>
    </row>
    <row r="27" spans="1:12" s="215" customFormat="1" x14ac:dyDescent="0.25">
      <c r="A27" s="215" t="s">
        <v>138</v>
      </c>
      <c r="B27" s="215">
        <v>6436</v>
      </c>
      <c r="C27" s="215" t="s">
        <v>198</v>
      </c>
      <c r="D27" s="215">
        <v>190213470</v>
      </c>
      <c r="E27" s="222">
        <v>1010</v>
      </c>
      <c r="G27" s="215">
        <v>1004</v>
      </c>
      <c r="H27" s="222" t="s">
        <v>583</v>
      </c>
      <c r="I27" s="215" t="s">
        <v>577</v>
      </c>
      <c r="J27" s="216" t="s">
        <v>272</v>
      </c>
      <c r="K27" s="215" t="s">
        <v>576</v>
      </c>
      <c r="L27" s="215" t="s">
        <v>3843</v>
      </c>
    </row>
    <row r="28" spans="1:12" s="215" customFormat="1" x14ac:dyDescent="0.25">
      <c r="A28" s="215" t="s">
        <v>138</v>
      </c>
      <c r="B28" s="215">
        <v>6436</v>
      </c>
      <c r="C28" s="215" t="s">
        <v>198</v>
      </c>
      <c r="D28" s="215">
        <v>190213471</v>
      </c>
      <c r="E28" s="222">
        <v>1010</v>
      </c>
      <c r="G28" s="215">
        <v>1004</v>
      </c>
      <c r="H28" s="222" t="s">
        <v>583</v>
      </c>
      <c r="I28" s="215" t="s">
        <v>577</v>
      </c>
      <c r="J28" s="216" t="s">
        <v>272</v>
      </c>
      <c r="K28" s="215" t="s">
        <v>576</v>
      </c>
      <c r="L28" s="215" t="s">
        <v>3844</v>
      </c>
    </row>
    <row r="29" spans="1:12" s="215" customFormat="1" x14ac:dyDescent="0.25">
      <c r="A29" s="215" t="s">
        <v>138</v>
      </c>
      <c r="B29" s="215">
        <v>6436</v>
      </c>
      <c r="C29" s="215" t="s">
        <v>198</v>
      </c>
      <c r="D29" s="215">
        <v>190213473</v>
      </c>
      <c r="E29" s="222">
        <v>1010</v>
      </c>
      <c r="G29" s="215">
        <v>1004</v>
      </c>
      <c r="H29" s="222" t="s">
        <v>583</v>
      </c>
      <c r="I29" s="215" t="s">
        <v>577</v>
      </c>
      <c r="J29" s="216" t="s">
        <v>272</v>
      </c>
      <c r="K29" s="215" t="s">
        <v>576</v>
      </c>
      <c r="L29" s="215" t="s">
        <v>3845</v>
      </c>
    </row>
    <row r="30" spans="1:12" s="215" customFormat="1" x14ac:dyDescent="0.25">
      <c r="A30" s="215" t="s">
        <v>138</v>
      </c>
      <c r="B30" s="215">
        <v>6436</v>
      </c>
      <c r="C30" s="215" t="s">
        <v>198</v>
      </c>
      <c r="D30" s="215">
        <v>190213474</v>
      </c>
      <c r="E30" s="222">
        <v>1010</v>
      </c>
      <c r="G30" s="215">
        <v>1004</v>
      </c>
      <c r="H30" s="222" t="s">
        <v>583</v>
      </c>
      <c r="I30" s="215" t="s">
        <v>577</v>
      </c>
      <c r="J30" s="216" t="s">
        <v>272</v>
      </c>
      <c r="K30" s="215" t="s">
        <v>576</v>
      </c>
      <c r="L30" s="215" t="s">
        <v>3846</v>
      </c>
    </row>
    <row r="31" spans="1:12" s="215" customFormat="1" x14ac:dyDescent="0.25">
      <c r="A31" s="215" t="s">
        <v>138</v>
      </c>
      <c r="B31" s="215">
        <v>6436</v>
      </c>
      <c r="C31" s="215" t="s">
        <v>198</v>
      </c>
      <c r="D31" s="215">
        <v>190213475</v>
      </c>
      <c r="E31" s="222">
        <v>1010</v>
      </c>
      <c r="G31" s="215">
        <v>1004</v>
      </c>
      <c r="H31" s="222" t="s">
        <v>583</v>
      </c>
      <c r="I31" s="215" t="s">
        <v>577</v>
      </c>
      <c r="J31" s="216" t="s">
        <v>272</v>
      </c>
      <c r="K31" s="215" t="s">
        <v>576</v>
      </c>
      <c r="L31" s="215" t="s">
        <v>3847</v>
      </c>
    </row>
    <row r="32" spans="1:12" s="215" customFormat="1" x14ac:dyDescent="0.25">
      <c r="A32" s="215" t="s">
        <v>138</v>
      </c>
      <c r="B32" s="215">
        <v>6436</v>
      </c>
      <c r="C32" s="215" t="s">
        <v>198</v>
      </c>
      <c r="D32" s="215">
        <v>190213478</v>
      </c>
      <c r="E32" s="222">
        <v>1010</v>
      </c>
      <c r="G32" s="215">
        <v>1004</v>
      </c>
      <c r="H32" s="222" t="s">
        <v>583</v>
      </c>
      <c r="I32" s="215" t="s">
        <v>577</v>
      </c>
      <c r="J32" s="216" t="s">
        <v>272</v>
      </c>
      <c r="K32" s="215" t="s">
        <v>576</v>
      </c>
      <c r="L32" s="215" t="s">
        <v>3848</v>
      </c>
    </row>
    <row r="33" spans="1:12" s="215" customFormat="1" x14ac:dyDescent="0.25">
      <c r="A33" s="215" t="s">
        <v>138</v>
      </c>
      <c r="B33" s="215">
        <v>6436</v>
      </c>
      <c r="C33" s="215" t="s">
        <v>198</v>
      </c>
      <c r="D33" s="215">
        <v>190213480</v>
      </c>
      <c r="E33" s="222">
        <v>1010</v>
      </c>
      <c r="G33" s="215">
        <v>1004</v>
      </c>
      <c r="H33" s="222" t="s">
        <v>583</v>
      </c>
      <c r="I33" s="215" t="s">
        <v>577</v>
      </c>
      <c r="J33" s="216" t="s">
        <v>272</v>
      </c>
      <c r="K33" s="215" t="s">
        <v>576</v>
      </c>
      <c r="L33" s="215" t="s">
        <v>3849</v>
      </c>
    </row>
    <row r="34" spans="1:12" s="215" customFormat="1" x14ac:dyDescent="0.25">
      <c r="A34" s="215" t="s">
        <v>138</v>
      </c>
      <c r="B34" s="215">
        <v>6436</v>
      </c>
      <c r="C34" s="215" t="s">
        <v>198</v>
      </c>
      <c r="D34" s="215">
        <v>190380108</v>
      </c>
      <c r="E34" s="222">
        <v>1010</v>
      </c>
      <c r="G34" s="215">
        <v>1004</v>
      </c>
      <c r="H34" s="222" t="s">
        <v>583</v>
      </c>
      <c r="I34" s="215" t="s">
        <v>577</v>
      </c>
      <c r="J34" s="216" t="s">
        <v>272</v>
      </c>
      <c r="K34" s="215" t="s">
        <v>576</v>
      </c>
      <c r="L34" s="215" t="s">
        <v>3850</v>
      </c>
    </row>
    <row r="35" spans="1:12" s="215" customFormat="1" x14ac:dyDescent="0.25">
      <c r="A35" s="215" t="s">
        <v>138</v>
      </c>
      <c r="B35" s="215">
        <v>6436</v>
      </c>
      <c r="C35" s="215" t="s">
        <v>198</v>
      </c>
      <c r="D35" s="215">
        <v>190380411</v>
      </c>
      <c r="E35" s="222">
        <v>1010</v>
      </c>
      <c r="G35" s="215">
        <v>1004</v>
      </c>
      <c r="H35" s="222" t="s">
        <v>583</v>
      </c>
      <c r="I35" s="215" t="s">
        <v>577</v>
      </c>
      <c r="J35" s="216" t="s">
        <v>272</v>
      </c>
      <c r="K35" s="215" t="s">
        <v>576</v>
      </c>
      <c r="L35" s="215" t="s">
        <v>3851</v>
      </c>
    </row>
    <row r="36" spans="1:12" s="215" customFormat="1" x14ac:dyDescent="0.25">
      <c r="A36" s="215" t="s">
        <v>138</v>
      </c>
      <c r="B36" s="215">
        <v>6436</v>
      </c>
      <c r="C36" s="215" t="s">
        <v>198</v>
      </c>
      <c r="D36" s="215">
        <v>190420090</v>
      </c>
      <c r="E36" s="222">
        <v>1010</v>
      </c>
      <c r="G36" s="215">
        <v>1004</v>
      </c>
      <c r="H36" s="222" t="s">
        <v>583</v>
      </c>
      <c r="I36" s="215" t="s">
        <v>577</v>
      </c>
      <c r="J36" s="216" t="s">
        <v>272</v>
      </c>
      <c r="K36" s="215" t="s">
        <v>576</v>
      </c>
      <c r="L36" s="215" t="s">
        <v>3852</v>
      </c>
    </row>
    <row r="37" spans="1:12" s="215" customFormat="1" x14ac:dyDescent="0.25">
      <c r="A37" s="215" t="s">
        <v>138</v>
      </c>
      <c r="B37" s="215">
        <v>6436</v>
      </c>
      <c r="C37" s="215" t="s">
        <v>198</v>
      </c>
      <c r="D37" s="215">
        <v>190651309</v>
      </c>
      <c r="E37" s="222">
        <v>1010</v>
      </c>
      <c r="G37" s="215">
        <v>1004</v>
      </c>
      <c r="H37" s="222" t="s">
        <v>583</v>
      </c>
      <c r="I37" s="215" t="s">
        <v>577</v>
      </c>
      <c r="J37" s="216" t="s">
        <v>272</v>
      </c>
      <c r="K37" s="215" t="s">
        <v>576</v>
      </c>
      <c r="L37" s="215" t="s">
        <v>3853</v>
      </c>
    </row>
    <row r="38" spans="1:12" s="215" customFormat="1" x14ac:dyDescent="0.25">
      <c r="A38" s="215" t="s">
        <v>138</v>
      </c>
      <c r="B38" s="215">
        <v>6436</v>
      </c>
      <c r="C38" s="215" t="s">
        <v>198</v>
      </c>
      <c r="D38" s="215">
        <v>190660748</v>
      </c>
      <c r="E38" s="222">
        <v>1010</v>
      </c>
      <c r="G38" s="215">
        <v>1004</v>
      </c>
      <c r="H38" s="222" t="s">
        <v>583</v>
      </c>
      <c r="I38" s="215" t="s">
        <v>577</v>
      </c>
      <c r="J38" s="216" t="s">
        <v>272</v>
      </c>
      <c r="K38" s="215" t="s">
        <v>576</v>
      </c>
      <c r="L38" s="215" t="s">
        <v>3854</v>
      </c>
    </row>
    <row r="39" spans="1:12" s="215" customFormat="1" x14ac:dyDescent="0.25">
      <c r="A39" s="215" t="s">
        <v>138</v>
      </c>
      <c r="B39" s="215">
        <v>6436</v>
      </c>
      <c r="C39" s="215" t="s">
        <v>198</v>
      </c>
      <c r="D39" s="215">
        <v>190690631</v>
      </c>
      <c r="E39" s="222">
        <v>1010</v>
      </c>
      <c r="G39" s="215">
        <v>1004</v>
      </c>
      <c r="H39" s="222" t="s">
        <v>583</v>
      </c>
      <c r="I39" s="215" t="s">
        <v>577</v>
      </c>
      <c r="J39" s="216" t="s">
        <v>272</v>
      </c>
      <c r="K39" s="215" t="s">
        <v>576</v>
      </c>
      <c r="L39" s="215" t="s">
        <v>3855</v>
      </c>
    </row>
    <row r="40" spans="1:12" s="215" customFormat="1" x14ac:dyDescent="0.25">
      <c r="A40" s="215" t="s">
        <v>138</v>
      </c>
      <c r="B40" s="215">
        <v>6436</v>
      </c>
      <c r="C40" s="215" t="s">
        <v>198</v>
      </c>
      <c r="D40" s="215">
        <v>191082770</v>
      </c>
      <c r="E40" s="222">
        <v>1010</v>
      </c>
      <c r="G40" s="215">
        <v>1004</v>
      </c>
      <c r="H40" s="222" t="s">
        <v>583</v>
      </c>
      <c r="I40" s="215" t="s">
        <v>577</v>
      </c>
      <c r="J40" s="216" t="s">
        <v>272</v>
      </c>
      <c r="K40" s="215" t="s">
        <v>576</v>
      </c>
      <c r="L40" s="215" t="s">
        <v>3856</v>
      </c>
    </row>
    <row r="41" spans="1:12" s="215" customFormat="1" x14ac:dyDescent="0.25">
      <c r="A41" s="215" t="s">
        <v>138</v>
      </c>
      <c r="B41" s="215">
        <v>6436</v>
      </c>
      <c r="C41" s="215" t="s">
        <v>198</v>
      </c>
      <c r="D41" s="215">
        <v>191358371</v>
      </c>
      <c r="E41" s="222">
        <v>1010</v>
      </c>
      <c r="G41" s="215">
        <v>1004</v>
      </c>
      <c r="H41" s="222" t="s">
        <v>583</v>
      </c>
      <c r="I41" s="215" t="s">
        <v>577</v>
      </c>
      <c r="J41" s="216" t="s">
        <v>272</v>
      </c>
      <c r="K41" s="215" t="s">
        <v>576</v>
      </c>
      <c r="L41" s="215" t="s">
        <v>3857</v>
      </c>
    </row>
    <row r="42" spans="1:12" s="215" customFormat="1" x14ac:dyDescent="0.25">
      <c r="A42" s="215" t="s">
        <v>138</v>
      </c>
      <c r="B42" s="215">
        <v>6436</v>
      </c>
      <c r="C42" s="215" t="s">
        <v>198</v>
      </c>
      <c r="D42" s="215">
        <v>191619878</v>
      </c>
      <c r="E42" s="222">
        <v>1010</v>
      </c>
      <c r="G42" s="215">
        <v>1004</v>
      </c>
      <c r="H42" s="222" t="s">
        <v>583</v>
      </c>
      <c r="I42" s="215" t="s">
        <v>577</v>
      </c>
      <c r="J42" s="216" t="s">
        <v>272</v>
      </c>
      <c r="K42" s="215" t="s">
        <v>576</v>
      </c>
      <c r="L42" s="215" t="s">
        <v>3858</v>
      </c>
    </row>
    <row r="43" spans="1:12" s="215" customFormat="1" x14ac:dyDescent="0.25">
      <c r="A43" s="215" t="s">
        <v>138</v>
      </c>
      <c r="B43" s="215">
        <v>6436</v>
      </c>
      <c r="C43" s="215" t="s">
        <v>198</v>
      </c>
      <c r="D43" s="215">
        <v>191859330</v>
      </c>
      <c r="E43" s="222">
        <v>1010</v>
      </c>
      <c r="G43" s="215">
        <v>1004</v>
      </c>
      <c r="H43" s="222" t="s">
        <v>583</v>
      </c>
      <c r="I43" s="215" t="s">
        <v>578</v>
      </c>
      <c r="J43" s="216" t="s">
        <v>272</v>
      </c>
      <c r="K43" s="215" t="s">
        <v>576</v>
      </c>
      <c r="L43" s="215" t="s">
        <v>585</v>
      </c>
    </row>
    <row r="44" spans="1:12" s="215" customFormat="1" x14ac:dyDescent="0.25">
      <c r="A44" s="215" t="s">
        <v>138</v>
      </c>
      <c r="B44" s="215">
        <v>6436</v>
      </c>
      <c r="C44" s="215" t="s">
        <v>198</v>
      </c>
      <c r="D44" s="215">
        <v>191918519</v>
      </c>
      <c r="E44" s="222">
        <v>1010</v>
      </c>
      <c r="G44" s="215">
        <v>1004</v>
      </c>
      <c r="H44" s="222" t="s">
        <v>583</v>
      </c>
      <c r="I44" s="215" t="s">
        <v>577</v>
      </c>
      <c r="J44" s="216" t="s">
        <v>272</v>
      </c>
      <c r="K44" s="215" t="s">
        <v>576</v>
      </c>
      <c r="L44" s="215" t="s">
        <v>3859</v>
      </c>
    </row>
    <row r="45" spans="1:12" s="215" customFormat="1" x14ac:dyDescent="0.25">
      <c r="A45" s="215" t="s">
        <v>138</v>
      </c>
      <c r="B45" s="215">
        <v>6436</v>
      </c>
      <c r="C45" s="215" t="s">
        <v>198</v>
      </c>
      <c r="D45" s="215">
        <v>502355172</v>
      </c>
      <c r="E45" s="222">
        <v>1060</v>
      </c>
      <c r="F45" s="215">
        <v>1242</v>
      </c>
      <c r="G45" s="215">
        <v>1004</v>
      </c>
      <c r="H45" s="222" t="s">
        <v>584</v>
      </c>
      <c r="I45" s="215" t="s">
        <v>2818</v>
      </c>
      <c r="J45" s="216" t="s">
        <v>272</v>
      </c>
      <c r="K45" s="215" t="s">
        <v>223</v>
      </c>
      <c r="L45" s="215" t="s">
        <v>590</v>
      </c>
    </row>
    <row r="46" spans="1:12" s="215" customFormat="1" x14ac:dyDescent="0.25">
      <c r="A46" s="215" t="s">
        <v>138</v>
      </c>
      <c r="B46" s="215">
        <v>6437</v>
      </c>
      <c r="C46" s="215" t="s">
        <v>199</v>
      </c>
      <c r="D46" s="215">
        <v>504161891</v>
      </c>
      <c r="E46" s="222">
        <v>1060</v>
      </c>
      <c r="F46" s="215">
        <v>1252</v>
      </c>
      <c r="G46" s="215">
        <v>1004</v>
      </c>
      <c r="H46" s="222" t="s">
        <v>584</v>
      </c>
      <c r="I46" s="215" t="s">
        <v>2426</v>
      </c>
      <c r="J46" s="216" t="s">
        <v>272</v>
      </c>
      <c r="K46" s="215" t="s">
        <v>223</v>
      </c>
      <c r="L46" s="215" t="s">
        <v>590</v>
      </c>
    </row>
    <row r="47" spans="1:12" s="215" customFormat="1" x14ac:dyDescent="0.25">
      <c r="A47" s="215" t="s">
        <v>138</v>
      </c>
      <c r="B47" s="215">
        <v>6451</v>
      </c>
      <c r="C47" s="215" t="s">
        <v>200</v>
      </c>
      <c r="D47" s="215">
        <v>502353519</v>
      </c>
      <c r="E47" s="222">
        <v>1060</v>
      </c>
      <c r="F47" s="215">
        <v>1271</v>
      </c>
      <c r="G47" s="215">
        <v>1004</v>
      </c>
      <c r="H47" s="222" t="s">
        <v>584</v>
      </c>
      <c r="I47" s="215" t="s">
        <v>2427</v>
      </c>
      <c r="J47" s="216" t="s">
        <v>272</v>
      </c>
      <c r="K47" s="215" t="s">
        <v>223</v>
      </c>
      <c r="L47" s="215" t="s">
        <v>2448</v>
      </c>
    </row>
    <row r="48" spans="1:12" s="215" customFormat="1" x14ac:dyDescent="0.25">
      <c r="A48" s="215" t="s">
        <v>138</v>
      </c>
      <c r="B48" s="215">
        <v>6451</v>
      </c>
      <c r="C48" s="215" t="s">
        <v>200</v>
      </c>
      <c r="D48" s="215">
        <v>502353520</v>
      </c>
      <c r="E48" s="222">
        <v>1060</v>
      </c>
      <c r="F48" s="215">
        <v>1271</v>
      </c>
      <c r="G48" s="215">
        <v>1004</v>
      </c>
      <c r="H48" s="222" t="s">
        <v>584</v>
      </c>
      <c r="I48" s="215" t="s">
        <v>2427</v>
      </c>
      <c r="J48" s="216" t="s">
        <v>272</v>
      </c>
      <c r="K48" s="215" t="s">
        <v>223</v>
      </c>
      <c r="L48" s="215" t="s">
        <v>2448</v>
      </c>
    </row>
    <row r="49" spans="1:12" s="215" customFormat="1" x14ac:dyDescent="0.25">
      <c r="A49" s="215" t="s">
        <v>138</v>
      </c>
      <c r="B49" s="215">
        <v>6453</v>
      </c>
      <c r="C49" s="215" t="s">
        <v>202</v>
      </c>
      <c r="D49" s="215">
        <v>191865924</v>
      </c>
      <c r="E49" s="222">
        <v>1080</v>
      </c>
      <c r="F49" s="215">
        <v>1271</v>
      </c>
      <c r="G49" s="215">
        <v>1004</v>
      </c>
      <c r="H49" s="222" t="s">
        <v>583</v>
      </c>
      <c r="I49" s="215" t="s">
        <v>2428</v>
      </c>
      <c r="J49" s="216" t="s">
        <v>272</v>
      </c>
      <c r="K49" s="215" t="s">
        <v>223</v>
      </c>
      <c r="L49" s="215" t="s">
        <v>2595</v>
      </c>
    </row>
    <row r="50" spans="1:12" s="215" customFormat="1" x14ac:dyDescent="0.25">
      <c r="A50" s="215" t="s">
        <v>138</v>
      </c>
      <c r="B50" s="215">
        <v>6453</v>
      </c>
      <c r="C50" s="215" t="s">
        <v>202</v>
      </c>
      <c r="D50" s="215">
        <v>502352962</v>
      </c>
      <c r="E50" s="222">
        <v>1080</v>
      </c>
      <c r="F50" s="215">
        <v>1274</v>
      </c>
      <c r="G50" s="215">
        <v>1004</v>
      </c>
      <c r="H50" s="222" t="s">
        <v>583</v>
      </c>
      <c r="I50" s="215" t="s">
        <v>2429</v>
      </c>
      <c r="J50" s="216" t="s">
        <v>272</v>
      </c>
      <c r="K50" s="215" t="s">
        <v>223</v>
      </c>
      <c r="L50" s="215" t="s">
        <v>2595</v>
      </c>
    </row>
    <row r="51" spans="1:12" s="215" customFormat="1" x14ac:dyDescent="0.25">
      <c r="A51" s="215" t="s">
        <v>138</v>
      </c>
      <c r="B51" s="215">
        <v>6455</v>
      </c>
      <c r="C51" s="215" t="s">
        <v>204</v>
      </c>
      <c r="D51" s="215">
        <v>3114337</v>
      </c>
      <c r="E51" s="222">
        <v>1010</v>
      </c>
      <c r="G51" s="215">
        <v>1004</v>
      </c>
      <c r="H51" s="222" t="s">
        <v>583</v>
      </c>
      <c r="I51" s="215" t="s">
        <v>2430</v>
      </c>
      <c r="J51" s="216" t="s">
        <v>272</v>
      </c>
      <c r="K51" s="215" t="s">
        <v>576</v>
      </c>
      <c r="L51" s="215" t="s">
        <v>2594</v>
      </c>
    </row>
    <row r="52" spans="1:12" s="215" customFormat="1" x14ac:dyDescent="0.25">
      <c r="A52" s="215" t="s">
        <v>138</v>
      </c>
      <c r="B52" s="215">
        <v>6455</v>
      </c>
      <c r="C52" s="215" t="s">
        <v>204</v>
      </c>
      <c r="D52" s="215">
        <v>192029340</v>
      </c>
      <c r="E52" s="222">
        <v>1020</v>
      </c>
      <c r="F52" s="215">
        <v>1110</v>
      </c>
      <c r="G52" s="215">
        <v>1004</v>
      </c>
      <c r="H52" s="222" t="s">
        <v>584</v>
      </c>
      <c r="I52" s="215" t="s">
        <v>2165</v>
      </c>
      <c r="J52" s="216" t="s">
        <v>272</v>
      </c>
      <c r="K52" s="215" t="s">
        <v>223</v>
      </c>
      <c r="L52" s="215" t="s">
        <v>591</v>
      </c>
    </row>
    <row r="53" spans="1:12" s="215" customFormat="1" x14ac:dyDescent="0.25">
      <c r="A53" s="215" t="s">
        <v>138</v>
      </c>
      <c r="B53" s="215">
        <v>6456</v>
      </c>
      <c r="C53" s="215" t="s">
        <v>205</v>
      </c>
      <c r="D53" s="215">
        <v>504162047</v>
      </c>
      <c r="E53" s="222">
        <v>1080</v>
      </c>
      <c r="F53" s="215">
        <v>1274</v>
      </c>
      <c r="G53" s="215">
        <v>1004</v>
      </c>
      <c r="H53" s="222" t="s">
        <v>583</v>
      </c>
      <c r="I53" s="215" t="s">
        <v>2431</v>
      </c>
      <c r="J53" s="216" t="s">
        <v>272</v>
      </c>
      <c r="K53" s="215" t="s">
        <v>223</v>
      </c>
      <c r="L53" s="215" t="s">
        <v>2595</v>
      </c>
    </row>
    <row r="54" spans="1:12" s="215" customFormat="1" x14ac:dyDescent="0.25">
      <c r="A54" s="215" t="s">
        <v>138</v>
      </c>
      <c r="B54" s="215">
        <v>6458</v>
      </c>
      <c r="C54" s="215" t="s">
        <v>137</v>
      </c>
      <c r="D54" s="215">
        <v>1479122</v>
      </c>
      <c r="E54" s="222">
        <v>1020</v>
      </c>
      <c r="F54" s="215">
        <v>1110</v>
      </c>
      <c r="G54" s="215">
        <v>1004</v>
      </c>
      <c r="H54" s="222" t="s">
        <v>584</v>
      </c>
      <c r="I54" s="215" t="s">
        <v>1977</v>
      </c>
      <c r="J54" s="216" t="s">
        <v>272</v>
      </c>
      <c r="K54" s="215" t="s">
        <v>223</v>
      </c>
      <c r="L54" s="215" t="s">
        <v>1121</v>
      </c>
    </row>
    <row r="55" spans="1:12" s="215" customFormat="1" x14ac:dyDescent="0.25">
      <c r="A55" s="215" t="s">
        <v>138</v>
      </c>
      <c r="B55" s="215">
        <v>6458</v>
      </c>
      <c r="C55" s="215" t="s">
        <v>137</v>
      </c>
      <c r="D55" s="215">
        <v>1479123</v>
      </c>
      <c r="E55" s="222">
        <v>1020</v>
      </c>
      <c r="F55" s="215">
        <v>1110</v>
      </c>
      <c r="G55" s="215">
        <v>1004</v>
      </c>
      <c r="H55" s="222" t="s">
        <v>584</v>
      </c>
      <c r="I55" s="215" t="s">
        <v>1977</v>
      </c>
      <c r="J55" s="216" t="s">
        <v>272</v>
      </c>
      <c r="K55" s="215" t="s">
        <v>223</v>
      </c>
      <c r="L55" s="215" t="s">
        <v>1121</v>
      </c>
    </row>
    <row r="56" spans="1:12" s="215" customFormat="1" x14ac:dyDescent="0.25">
      <c r="A56" s="215" t="s">
        <v>138</v>
      </c>
      <c r="B56" s="215">
        <v>6458</v>
      </c>
      <c r="C56" s="215" t="s">
        <v>137</v>
      </c>
      <c r="D56" s="215">
        <v>1479124</v>
      </c>
      <c r="E56" s="222">
        <v>1020</v>
      </c>
      <c r="F56" s="215">
        <v>1110</v>
      </c>
      <c r="G56" s="215">
        <v>1004</v>
      </c>
      <c r="H56" s="222" t="s">
        <v>584</v>
      </c>
      <c r="I56" s="215" t="s">
        <v>1977</v>
      </c>
      <c r="J56" s="216" t="s">
        <v>272</v>
      </c>
      <c r="K56" s="215" t="s">
        <v>223</v>
      </c>
      <c r="L56" s="215" t="s">
        <v>1121</v>
      </c>
    </row>
    <row r="57" spans="1:12" s="215" customFormat="1" x14ac:dyDescent="0.25">
      <c r="A57" s="215" t="s">
        <v>138</v>
      </c>
      <c r="B57" s="215">
        <v>6458</v>
      </c>
      <c r="C57" s="215" t="s">
        <v>137</v>
      </c>
      <c r="D57" s="215">
        <v>1479259</v>
      </c>
      <c r="E57" s="222">
        <v>1030</v>
      </c>
      <c r="F57" s="215">
        <v>1122</v>
      </c>
      <c r="G57" s="215">
        <v>1004</v>
      </c>
      <c r="H57" s="222" t="s">
        <v>584</v>
      </c>
      <c r="I57" s="215" t="s">
        <v>1978</v>
      </c>
      <c r="J57" s="216" t="s">
        <v>272</v>
      </c>
      <c r="K57" s="215" t="s">
        <v>223</v>
      </c>
      <c r="L57" s="215" t="s">
        <v>592</v>
      </c>
    </row>
    <row r="58" spans="1:12" s="215" customFormat="1" x14ac:dyDescent="0.25">
      <c r="A58" s="215" t="s">
        <v>138</v>
      </c>
      <c r="B58" s="215">
        <v>6458</v>
      </c>
      <c r="C58" s="215" t="s">
        <v>137</v>
      </c>
      <c r="D58" s="215">
        <v>1479547</v>
      </c>
      <c r="E58" s="222">
        <v>1020</v>
      </c>
      <c r="F58" s="215">
        <v>1110</v>
      </c>
      <c r="G58" s="215">
        <v>1004</v>
      </c>
      <c r="H58" s="222" t="s">
        <v>584</v>
      </c>
      <c r="I58" s="215" t="s">
        <v>1979</v>
      </c>
      <c r="J58" s="216" t="s">
        <v>272</v>
      </c>
      <c r="K58" s="215" t="s">
        <v>223</v>
      </c>
      <c r="L58" s="215" t="s">
        <v>591</v>
      </c>
    </row>
    <row r="59" spans="1:12" s="215" customFormat="1" x14ac:dyDescent="0.25">
      <c r="A59" s="215" t="s">
        <v>138</v>
      </c>
      <c r="B59" s="215">
        <v>6458</v>
      </c>
      <c r="C59" s="215" t="s">
        <v>137</v>
      </c>
      <c r="D59" s="215">
        <v>9016245</v>
      </c>
      <c r="E59" s="222">
        <v>1040</v>
      </c>
      <c r="G59" s="215">
        <v>1004</v>
      </c>
      <c r="H59" s="222" t="s">
        <v>584</v>
      </c>
      <c r="I59" s="215" t="s">
        <v>1980</v>
      </c>
      <c r="J59" s="216" t="s">
        <v>272</v>
      </c>
      <c r="K59" s="215" t="s">
        <v>223</v>
      </c>
      <c r="L59" s="215" t="s">
        <v>589</v>
      </c>
    </row>
    <row r="60" spans="1:12" s="215" customFormat="1" x14ac:dyDescent="0.25">
      <c r="A60" s="215" t="s">
        <v>138</v>
      </c>
      <c r="B60" s="215">
        <v>6458</v>
      </c>
      <c r="C60" s="215" t="s">
        <v>137</v>
      </c>
      <c r="D60" s="215">
        <v>190188834</v>
      </c>
      <c r="E60" s="222">
        <v>1030</v>
      </c>
      <c r="F60" s="215">
        <v>1110</v>
      </c>
      <c r="G60" s="215">
        <v>1004</v>
      </c>
      <c r="H60" s="222" t="s">
        <v>584</v>
      </c>
      <c r="I60" s="215" t="s">
        <v>1981</v>
      </c>
      <c r="J60" s="216" t="s">
        <v>272</v>
      </c>
      <c r="K60" s="215" t="s">
        <v>223</v>
      </c>
      <c r="L60" s="215" t="s">
        <v>592</v>
      </c>
    </row>
    <row r="61" spans="1:12" s="215" customFormat="1" x14ac:dyDescent="0.25">
      <c r="A61" s="215" t="s">
        <v>138</v>
      </c>
      <c r="B61" s="215">
        <v>6458</v>
      </c>
      <c r="C61" s="215" t="s">
        <v>137</v>
      </c>
      <c r="D61" s="215">
        <v>190387730</v>
      </c>
      <c r="E61" s="222">
        <v>1010</v>
      </c>
      <c r="G61" s="215">
        <v>1004</v>
      </c>
      <c r="H61" s="222" t="s">
        <v>583</v>
      </c>
      <c r="I61" s="215" t="s">
        <v>579</v>
      </c>
      <c r="J61" s="216" t="s">
        <v>272</v>
      </c>
      <c r="K61" s="215" t="s">
        <v>576</v>
      </c>
      <c r="L61" s="215" t="s">
        <v>586</v>
      </c>
    </row>
    <row r="62" spans="1:12" s="215" customFormat="1" x14ac:dyDescent="0.25">
      <c r="A62" s="215" t="s">
        <v>138</v>
      </c>
      <c r="B62" s="215">
        <v>6458</v>
      </c>
      <c r="C62" s="215" t="s">
        <v>137</v>
      </c>
      <c r="D62" s="215">
        <v>191703012</v>
      </c>
      <c r="E62" s="222">
        <v>1020</v>
      </c>
      <c r="F62" s="215">
        <v>1110</v>
      </c>
      <c r="G62" s="215">
        <v>1004</v>
      </c>
      <c r="H62" s="222" t="s">
        <v>584</v>
      </c>
      <c r="I62" s="215" t="s">
        <v>1982</v>
      </c>
      <c r="J62" s="216" t="s">
        <v>272</v>
      </c>
      <c r="K62" s="215" t="s">
        <v>223</v>
      </c>
      <c r="L62" s="215" t="s">
        <v>591</v>
      </c>
    </row>
    <row r="63" spans="1:12" s="215" customFormat="1" x14ac:dyDescent="0.25">
      <c r="A63" s="215" t="s">
        <v>138</v>
      </c>
      <c r="B63" s="215">
        <v>6458</v>
      </c>
      <c r="C63" s="215" t="s">
        <v>137</v>
      </c>
      <c r="D63" s="215">
        <v>502358497</v>
      </c>
      <c r="E63" s="222">
        <v>1060</v>
      </c>
      <c r="F63" s="215">
        <v>1271</v>
      </c>
      <c r="G63" s="215">
        <v>1004</v>
      </c>
      <c r="H63" s="222" t="s">
        <v>584</v>
      </c>
      <c r="I63" s="215" t="s">
        <v>2693</v>
      </c>
      <c r="J63" s="216" t="s">
        <v>272</v>
      </c>
      <c r="K63" s="215" t="s">
        <v>223</v>
      </c>
      <c r="L63" s="215" t="s">
        <v>2696</v>
      </c>
    </row>
    <row r="64" spans="1:12" s="215" customFormat="1" x14ac:dyDescent="0.25">
      <c r="A64" s="215" t="s">
        <v>138</v>
      </c>
      <c r="B64" s="215">
        <v>6458</v>
      </c>
      <c r="C64" s="215" t="s">
        <v>137</v>
      </c>
      <c r="D64" s="215">
        <v>502358995</v>
      </c>
      <c r="E64" s="222">
        <v>1060</v>
      </c>
      <c r="F64" s="215">
        <v>1274</v>
      </c>
      <c r="G64" s="215">
        <v>1004</v>
      </c>
      <c r="H64" s="222" t="s">
        <v>584</v>
      </c>
      <c r="I64" s="215" t="s">
        <v>2209</v>
      </c>
      <c r="J64" s="216" t="s">
        <v>272</v>
      </c>
      <c r="K64" s="215" t="s">
        <v>223</v>
      </c>
      <c r="L64" s="215" t="s">
        <v>590</v>
      </c>
    </row>
    <row r="65" spans="1:12" s="215" customFormat="1" x14ac:dyDescent="0.25">
      <c r="A65" s="215" t="s">
        <v>138</v>
      </c>
      <c r="B65" s="215">
        <v>6458</v>
      </c>
      <c r="C65" s="215" t="s">
        <v>137</v>
      </c>
      <c r="D65" s="215">
        <v>502359947</v>
      </c>
      <c r="E65" s="222">
        <v>1060</v>
      </c>
      <c r="F65" s="215">
        <v>1242</v>
      </c>
      <c r="G65" s="215">
        <v>1004</v>
      </c>
      <c r="H65" s="222" t="s">
        <v>584</v>
      </c>
      <c r="I65" s="215" t="s">
        <v>2360</v>
      </c>
      <c r="J65" s="216" t="s">
        <v>272</v>
      </c>
      <c r="K65" s="215" t="s">
        <v>223</v>
      </c>
      <c r="L65" s="215" t="s">
        <v>590</v>
      </c>
    </row>
    <row r="66" spans="1:12" s="215" customFormat="1" x14ac:dyDescent="0.25">
      <c r="A66" s="215" t="s">
        <v>138</v>
      </c>
      <c r="B66" s="215">
        <v>6459</v>
      </c>
      <c r="C66" s="215" t="s">
        <v>206</v>
      </c>
      <c r="D66" s="215">
        <v>1481926</v>
      </c>
      <c r="E66" s="222">
        <v>1020</v>
      </c>
      <c r="F66" s="215">
        <v>1122</v>
      </c>
      <c r="G66" s="215">
        <v>1004</v>
      </c>
      <c r="H66" s="222" t="s">
        <v>584</v>
      </c>
      <c r="I66" s="215" t="s">
        <v>2432</v>
      </c>
      <c r="J66" s="216" t="s">
        <v>272</v>
      </c>
      <c r="K66" s="215" t="s">
        <v>223</v>
      </c>
      <c r="L66" s="215" t="s">
        <v>591</v>
      </c>
    </row>
    <row r="67" spans="1:12" s="215" customFormat="1" x14ac:dyDescent="0.25">
      <c r="A67" s="215" t="s">
        <v>138</v>
      </c>
      <c r="B67" s="215">
        <v>6487</v>
      </c>
      <c r="C67" s="215" t="s">
        <v>208</v>
      </c>
      <c r="D67" s="215">
        <v>101152802</v>
      </c>
      <c r="E67" s="222">
        <v>1020</v>
      </c>
      <c r="F67" s="215">
        <v>1110</v>
      </c>
      <c r="G67" s="215">
        <v>1004</v>
      </c>
      <c r="H67" s="222" t="s">
        <v>584</v>
      </c>
      <c r="I67" s="215" t="s">
        <v>2000</v>
      </c>
      <c r="J67" s="216" t="s">
        <v>272</v>
      </c>
      <c r="K67" s="215" t="s">
        <v>223</v>
      </c>
      <c r="L67" s="215" t="s">
        <v>591</v>
      </c>
    </row>
    <row r="68" spans="1:12" s="215" customFormat="1" x14ac:dyDescent="0.25">
      <c r="A68" s="215" t="s">
        <v>138</v>
      </c>
      <c r="B68" s="215">
        <v>6487</v>
      </c>
      <c r="C68" s="215" t="s">
        <v>208</v>
      </c>
      <c r="D68" s="215">
        <v>190100291</v>
      </c>
      <c r="E68" s="222">
        <v>1060</v>
      </c>
      <c r="F68" s="215">
        <v>1230</v>
      </c>
      <c r="G68" s="215">
        <v>1004</v>
      </c>
      <c r="H68" s="222" t="s">
        <v>584</v>
      </c>
      <c r="I68" s="215" t="s">
        <v>2001</v>
      </c>
      <c r="J68" s="216" t="s">
        <v>272</v>
      </c>
      <c r="K68" s="215" t="s">
        <v>223</v>
      </c>
      <c r="L68" s="215" t="s">
        <v>590</v>
      </c>
    </row>
    <row r="69" spans="1:12" s="215" customFormat="1" x14ac:dyDescent="0.25">
      <c r="A69" s="215" t="s">
        <v>138</v>
      </c>
      <c r="B69" s="215">
        <v>6487</v>
      </c>
      <c r="C69" s="215" t="s">
        <v>208</v>
      </c>
      <c r="D69" s="215">
        <v>191685332</v>
      </c>
      <c r="E69" s="222">
        <v>1020</v>
      </c>
      <c r="F69" s="215">
        <v>1122</v>
      </c>
      <c r="G69" s="215">
        <v>1004</v>
      </c>
      <c r="H69" s="222" t="s">
        <v>584</v>
      </c>
      <c r="I69" s="215" t="s">
        <v>2002</v>
      </c>
      <c r="J69" s="216" t="s">
        <v>272</v>
      </c>
      <c r="K69" s="215" t="s">
        <v>223</v>
      </c>
      <c r="L69" s="215" t="s">
        <v>591</v>
      </c>
    </row>
    <row r="70" spans="1:12" s="215" customFormat="1" x14ac:dyDescent="0.25">
      <c r="A70" s="215" t="s">
        <v>138</v>
      </c>
      <c r="B70" s="215">
        <v>6487</v>
      </c>
      <c r="C70" s="215" t="s">
        <v>208</v>
      </c>
      <c r="D70" s="215">
        <v>191896457</v>
      </c>
      <c r="E70" s="222">
        <v>1060</v>
      </c>
      <c r="F70" s="215">
        <v>1242</v>
      </c>
      <c r="G70" s="215">
        <v>1004</v>
      </c>
      <c r="H70" s="222" t="s">
        <v>584</v>
      </c>
      <c r="I70" s="215" t="s">
        <v>2819</v>
      </c>
      <c r="J70" s="216" t="s">
        <v>272</v>
      </c>
      <c r="K70" s="215" t="s">
        <v>223</v>
      </c>
      <c r="L70" s="215" t="s">
        <v>590</v>
      </c>
    </row>
    <row r="71" spans="1:12" s="215" customFormat="1" x14ac:dyDescent="0.25">
      <c r="A71" s="215" t="s">
        <v>138</v>
      </c>
      <c r="B71" s="215">
        <v>6487</v>
      </c>
      <c r="C71" s="215" t="s">
        <v>208</v>
      </c>
      <c r="D71" s="215">
        <v>191967207</v>
      </c>
      <c r="E71" s="222">
        <v>1020</v>
      </c>
      <c r="F71" s="215">
        <v>1110</v>
      </c>
      <c r="G71" s="215">
        <v>1004</v>
      </c>
      <c r="H71" s="222" t="s">
        <v>584</v>
      </c>
      <c r="I71" s="215" t="s">
        <v>2003</v>
      </c>
      <c r="J71" s="216" t="s">
        <v>272</v>
      </c>
      <c r="K71" s="215" t="s">
        <v>223</v>
      </c>
      <c r="L71" s="215" t="s">
        <v>591</v>
      </c>
    </row>
    <row r="72" spans="1:12" s="215" customFormat="1" x14ac:dyDescent="0.25">
      <c r="A72" s="215" t="s">
        <v>138</v>
      </c>
      <c r="B72" s="215">
        <v>6487</v>
      </c>
      <c r="C72" s="215" t="s">
        <v>208</v>
      </c>
      <c r="D72" s="215">
        <v>192017937</v>
      </c>
      <c r="E72" s="222">
        <v>1020</v>
      </c>
      <c r="F72" s="215">
        <v>1110</v>
      </c>
      <c r="G72" s="215">
        <v>1004</v>
      </c>
      <c r="H72" s="222" t="s">
        <v>584</v>
      </c>
      <c r="I72" s="215" t="s">
        <v>2820</v>
      </c>
      <c r="J72" s="216" t="s">
        <v>272</v>
      </c>
      <c r="K72" s="215" t="s">
        <v>223</v>
      </c>
      <c r="L72" s="215" t="s">
        <v>2822</v>
      </c>
    </row>
    <row r="73" spans="1:12" s="215" customFormat="1" x14ac:dyDescent="0.25">
      <c r="A73" s="215" t="s">
        <v>138</v>
      </c>
      <c r="B73" s="215">
        <v>6487</v>
      </c>
      <c r="C73" s="215" t="s">
        <v>208</v>
      </c>
      <c r="D73" s="215">
        <v>192017938</v>
      </c>
      <c r="E73" s="222">
        <v>1020</v>
      </c>
      <c r="F73" s="215">
        <v>1110</v>
      </c>
      <c r="G73" s="215">
        <v>1004</v>
      </c>
      <c r="H73" s="222" t="s">
        <v>584</v>
      </c>
      <c r="I73" s="215" t="s">
        <v>2820</v>
      </c>
      <c r="J73" s="216" t="s">
        <v>272</v>
      </c>
      <c r="K73" s="215" t="s">
        <v>223</v>
      </c>
      <c r="L73" s="215" t="s">
        <v>2822</v>
      </c>
    </row>
    <row r="74" spans="1:12" s="215" customFormat="1" x14ac:dyDescent="0.25">
      <c r="A74" s="215" t="s">
        <v>138</v>
      </c>
      <c r="B74" s="215">
        <v>6487</v>
      </c>
      <c r="C74" s="215" t="s">
        <v>208</v>
      </c>
      <c r="D74" s="215">
        <v>192017939</v>
      </c>
      <c r="E74" s="222">
        <v>1020</v>
      </c>
      <c r="F74" s="215">
        <v>1110</v>
      </c>
      <c r="G74" s="215">
        <v>1004</v>
      </c>
      <c r="H74" s="222" t="s">
        <v>584</v>
      </c>
      <c r="I74" s="215" t="s">
        <v>2820</v>
      </c>
      <c r="J74" s="216" t="s">
        <v>272</v>
      </c>
      <c r="K74" s="215" t="s">
        <v>223</v>
      </c>
      <c r="L74" s="215" t="s">
        <v>2822</v>
      </c>
    </row>
    <row r="75" spans="1:12" s="215" customFormat="1" x14ac:dyDescent="0.25">
      <c r="A75" s="215" t="s">
        <v>138</v>
      </c>
      <c r="B75" s="215">
        <v>6487</v>
      </c>
      <c r="C75" s="215" t="s">
        <v>208</v>
      </c>
      <c r="D75" s="215">
        <v>192017942</v>
      </c>
      <c r="E75" s="222">
        <v>1020</v>
      </c>
      <c r="F75" s="215">
        <v>1110</v>
      </c>
      <c r="G75" s="215">
        <v>1004</v>
      </c>
      <c r="H75" s="222" t="s">
        <v>584</v>
      </c>
      <c r="I75" s="215" t="s">
        <v>2820</v>
      </c>
      <c r="J75" s="216" t="s">
        <v>272</v>
      </c>
      <c r="K75" s="215" t="s">
        <v>223</v>
      </c>
      <c r="L75" s="215" t="s">
        <v>2822</v>
      </c>
    </row>
    <row r="76" spans="1:12" s="215" customFormat="1" x14ac:dyDescent="0.25">
      <c r="A76" s="215" t="s">
        <v>138</v>
      </c>
      <c r="B76" s="215">
        <v>6487</v>
      </c>
      <c r="C76" s="215" t="s">
        <v>208</v>
      </c>
      <c r="D76" s="215">
        <v>192017943</v>
      </c>
      <c r="E76" s="222">
        <v>1020</v>
      </c>
      <c r="F76" s="215">
        <v>1110</v>
      </c>
      <c r="G76" s="215">
        <v>1004</v>
      </c>
      <c r="H76" s="222" t="s">
        <v>584</v>
      </c>
      <c r="I76" s="215" t="s">
        <v>2820</v>
      </c>
      <c r="J76" s="216" t="s">
        <v>272</v>
      </c>
      <c r="K76" s="215" t="s">
        <v>223</v>
      </c>
      <c r="L76" s="215" t="s">
        <v>2822</v>
      </c>
    </row>
    <row r="77" spans="1:12" s="215" customFormat="1" x14ac:dyDescent="0.25">
      <c r="A77" s="215" t="s">
        <v>138</v>
      </c>
      <c r="B77" s="215">
        <v>6487</v>
      </c>
      <c r="C77" s="215" t="s">
        <v>208</v>
      </c>
      <c r="D77" s="215">
        <v>192017955</v>
      </c>
      <c r="E77" s="222">
        <v>1020</v>
      </c>
      <c r="F77" s="215">
        <v>1110</v>
      </c>
      <c r="G77" s="215">
        <v>1004</v>
      </c>
      <c r="H77" s="222" t="s">
        <v>584</v>
      </c>
      <c r="I77" s="215" t="s">
        <v>2820</v>
      </c>
      <c r="J77" s="216" t="s">
        <v>272</v>
      </c>
      <c r="K77" s="215" t="s">
        <v>223</v>
      </c>
      <c r="L77" s="215" t="s">
        <v>2822</v>
      </c>
    </row>
    <row r="78" spans="1:12" s="215" customFormat="1" x14ac:dyDescent="0.25">
      <c r="A78" s="215" t="s">
        <v>138</v>
      </c>
      <c r="B78" s="215">
        <v>6487</v>
      </c>
      <c r="C78" s="215" t="s">
        <v>208</v>
      </c>
      <c r="D78" s="215">
        <v>192017956</v>
      </c>
      <c r="E78" s="222">
        <v>1020</v>
      </c>
      <c r="F78" s="215">
        <v>1110</v>
      </c>
      <c r="G78" s="215">
        <v>1004</v>
      </c>
      <c r="H78" s="222" t="s">
        <v>584</v>
      </c>
      <c r="I78" s="215" t="s">
        <v>2820</v>
      </c>
      <c r="J78" s="216" t="s">
        <v>272</v>
      </c>
      <c r="K78" s="215" t="s">
        <v>223</v>
      </c>
      <c r="L78" s="215" t="s">
        <v>2822</v>
      </c>
    </row>
    <row r="79" spans="1:12" s="215" customFormat="1" x14ac:dyDescent="0.25">
      <c r="A79" s="215" t="s">
        <v>138</v>
      </c>
      <c r="B79" s="215">
        <v>6487</v>
      </c>
      <c r="C79" s="215" t="s">
        <v>208</v>
      </c>
      <c r="D79" s="215">
        <v>192017957</v>
      </c>
      <c r="E79" s="222">
        <v>1020</v>
      </c>
      <c r="F79" s="215">
        <v>1110</v>
      </c>
      <c r="G79" s="215">
        <v>1004</v>
      </c>
      <c r="H79" s="222" t="s">
        <v>584</v>
      </c>
      <c r="I79" s="215" t="s">
        <v>2820</v>
      </c>
      <c r="J79" s="216" t="s">
        <v>272</v>
      </c>
      <c r="K79" s="215" t="s">
        <v>223</v>
      </c>
      <c r="L79" s="215" t="s">
        <v>2822</v>
      </c>
    </row>
    <row r="80" spans="1:12" s="215" customFormat="1" x14ac:dyDescent="0.25">
      <c r="A80" s="215" t="s">
        <v>138</v>
      </c>
      <c r="B80" s="215">
        <v>6487</v>
      </c>
      <c r="C80" s="215" t="s">
        <v>208</v>
      </c>
      <c r="D80" s="215">
        <v>192017958</v>
      </c>
      <c r="E80" s="222">
        <v>1020</v>
      </c>
      <c r="F80" s="215">
        <v>1110</v>
      </c>
      <c r="G80" s="215">
        <v>1004</v>
      </c>
      <c r="H80" s="222" t="s">
        <v>584</v>
      </c>
      <c r="I80" s="215" t="s">
        <v>2820</v>
      </c>
      <c r="J80" s="216" t="s">
        <v>272</v>
      </c>
      <c r="K80" s="215" t="s">
        <v>223</v>
      </c>
      <c r="L80" s="215" t="s">
        <v>2822</v>
      </c>
    </row>
    <row r="81" spans="1:12" s="215" customFormat="1" x14ac:dyDescent="0.25">
      <c r="A81" s="215" t="s">
        <v>138</v>
      </c>
      <c r="B81" s="215">
        <v>6487</v>
      </c>
      <c r="C81" s="215" t="s">
        <v>208</v>
      </c>
      <c r="D81" s="215">
        <v>192017959</v>
      </c>
      <c r="E81" s="222">
        <v>1020</v>
      </c>
      <c r="F81" s="215">
        <v>1110</v>
      </c>
      <c r="G81" s="215">
        <v>1004</v>
      </c>
      <c r="H81" s="222" t="s">
        <v>584</v>
      </c>
      <c r="I81" s="215" t="s">
        <v>2820</v>
      </c>
      <c r="J81" s="216" t="s">
        <v>272</v>
      </c>
      <c r="K81" s="215" t="s">
        <v>223</v>
      </c>
      <c r="L81" s="215" t="s">
        <v>2822</v>
      </c>
    </row>
    <row r="82" spans="1:12" s="215" customFormat="1" x14ac:dyDescent="0.25">
      <c r="A82" s="215" t="s">
        <v>138</v>
      </c>
      <c r="B82" s="215">
        <v>6487</v>
      </c>
      <c r="C82" s="215" t="s">
        <v>208</v>
      </c>
      <c r="D82" s="215">
        <v>192017960</v>
      </c>
      <c r="E82" s="222">
        <v>1020</v>
      </c>
      <c r="F82" s="215">
        <v>1110</v>
      </c>
      <c r="G82" s="215">
        <v>1004</v>
      </c>
      <c r="H82" s="222" t="s">
        <v>584</v>
      </c>
      <c r="I82" s="215" t="s">
        <v>2820</v>
      </c>
      <c r="J82" s="216" t="s">
        <v>272</v>
      </c>
      <c r="K82" s="215" t="s">
        <v>223</v>
      </c>
      <c r="L82" s="215" t="s">
        <v>2822</v>
      </c>
    </row>
    <row r="83" spans="1:12" s="215" customFormat="1" x14ac:dyDescent="0.25">
      <c r="A83" s="215" t="s">
        <v>138</v>
      </c>
      <c r="B83" s="215">
        <v>6487</v>
      </c>
      <c r="C83" s="215" t="s">
        <v>208</v>
      </c>
      <c r="D83" s="215">
        <v>192017961</v>
      </c>
      <c r="E83" s="222">
        <v>1020</v>
      </c>
      <c r="F83" s="215">
        <v>1110</v>
      </c>
      <c r="G83" s="215">
        <v>1004</v>
      </c>
      <c r="H83" s="222" t="s">
        <v>584</v>
      </c>
      <c r="I83" s="215" t="s">
        <v>2820</v>
      </c>
      <c r="J83" s="216" t="s">
        <v>272</v>
      </c>
      <c r="K83" s="215" t="s">
        <v>223</v>
      </c>
      <c r="L83" s="215" t="s">
        <v>2822</v>
      </c>
    </row>
    <row r="84" spans="1:12" s="215" customFormat="1" x14ac:dyDescent="0.25">
      <c r="A84" s="215" t="s">
        <v>138</v>
      </c>
      <c r="B84" s="215">
        <v>6487</v>
      </c>
      <c r="C84" s="215" t="s">
        <v>208</v>
      </c>
      <c r="D84" s="215">
        <v>192017962</v>
      </c>
      <c r="E84" s="222">
        <v>1020</v>
      </c>
      <c r="F84" s="215">
        <v>1110</v>
      </c>
      <c r="G84" s="215">
        <v>1004</v>
      </c>
      <c r="H84" s="222" t="s">
        <v>584</v>
      </c>
      <c r="I84" s="215" t="s">
        <v>2820</v>
      </c>
      <c r="J84" s="216" t="s">
        <v>272</v>
      </c>
      <c r="K84" s="215" t="s">
        <v>223</v>
      </c>
      <c r="L84" s="215" t="s">
        <v>2822</v>
      </c>
    </row>
    <row r="85" spans="1:12" s="215" customFormat="1" x14ac:dyDescent="0.25">
      <c r="A85" s="215" t="s">
        <v>138</v>
      </c>
      <c r="B85" s="215">
        <v>6487</v>
      </c>
      <c r="C85" s="215" t="s">
        <v>208</v>
      </c>
      <c r="D85" s="215">
        <v>192037840</v>
      </c>
      <c r="E85" s="222">
        <v>1080</v>
      </c>
      <c r="F85" s="215">
        <v>1274</v>
      </c>
      <c r="G85" s="215">
        <v>1004</v>
      </c>
      <c r="H85" s="222" t="s">
        <v>583</v>
      </c>
      <c r="I85" s="215" t="s">
        <v>2652</v>
      </c>
      <c r="J85" s="216" t="s">
        <v>272</v>
      </c>
      <c r="K85" s="215" t="s">
        <v>223</v>
      </c>
      <c r="L85" s="215" t="s">
        <v>2595</v>
      </c>
    </row>
    <row r="86" spans="1:12" s="215" customFormat="1" x14ac:dyDescent="0.25">
      <c r="A86" s="215" t="s">
        <v>138</v>
      </c>
      <c r="B86" s="215">
        <v>6487</v>
      </c>
      <c r="C86" s="215" t="s">
        <v>208</v>
      </c>
      <c r="D86" s="215">
        <v>192038545</v>
      </c>
      <c r="E86" s="222">
        <v>1080</v>
      </c>
      <c r="F86" s="215">
        <v>1130</v>
      </c>
      <c r="G86" s="215">
        <v>1004</v>
      </c>
      <c r="H86" s="222" t="s">
        <v>583</v>
      </c>
      <c r="I86" s="215" t="s">
        <v>2653</v>
      </c>
      <c r="J86" s="216" t="s">
        <v>272</v>
      </c>
      <c r="K86" s="215" t="s">
        <v>223</v>
      </c>
      <c r="L86" s="215" t="s">
        <v>2595</v>
      </c>
    </row>
    <row r="87" spans="1:12" s="215" customFormat="1" x14ac:dyDescent="0.25">
      <c r="A87" s="215" t="s">
        <v>138</v>
      </c>
      <c r="B87" s="215">
        <v>6487</v>
      </c>
      <c r="C87" s="215" t="s">
        <v>208</v>
      </c>
      <c r="D87" s="215">
        <v>192038555</v>
      </c>
      <c r="E87" s="222">
        <v>1080</v>
      </c>
      <c r="G87" s="215">
        <v>1004</v>
      </c>
      <c r="H87" s="222" t="s">
        <v>583</v>
      </c>
      <c r="I87" s="215" t="s">
        <v>2654</v>
      </c>
      <c r="J87" s="216" t="s">
        <v>272</v>
      </c>
      <c r="K87" s="215" t="s">
        <v>223</v>
      </c>
      <c r="L87" s="215" t="s">
        <v>2595</v>
      </c>
    </row>
    <row r="88" spans="1:12" s="215" customFormat="1" x14ac:dyDescent="0.25">
      <c r="A88" s="215" t="s">
        <v>138</v>
      </c>
      <c r="B88" s="215">
        <v>6487</v>
      </c>
      <c r="C88" s="215" t="s">
        <v>208</v>
      </c>
      <c r="D88" s="215">
        <v>192038863</v>
      </c>
      <c r="E88" s="222">
        <v>1080</v>
      </c>
      <c r="F88" s="215">
        <v>1274</v>
      </c>
      <c r="G88" s="215">
        <v>1004</v>
      </c>
      <c r="H88" s="222" t="s">
        <v>583</v>
      </c>
      <c r="I88" s="215" t="s">
        <v>2675</v>
      </c>
      <c r="J88" s="216" t="s">
        <v>272</v>
      </c>
      <c r="K88" s="215" t="s">
        <v>223</v>
      </c>
      <c r="L88" s="215" t="s">
        <v>2595</v>
      </c>
    </row>
    <row r="89" spans="1:12" s="215" customFormat="1" x14ac:dyDescent="0.25">
      <c r="A89" s="215" t="s">
        <v>138</v>
      </c>
      <c r="B89" s="215">
        <v>6487</v>
      </c>
      <c r="C89" s="215" t="s">
        <v>208</v>
      </c>
      <c r="D89" s="215">
        <v>504169051</v>
      </c>
      <c r="E89" s="222">
        <v>1060</v>
      </c>
      <c r="F89" s="215">
        <v>1274</v>
      </c>
      <c r="G89" s="215">
        <v>1004</v>
      </c>
      <c r="H89" s="222" t="s">
        <v>584</v>
      </c>
      <c r="I89" s="215" t="s">
        <v>1983</v>
      </c>
      <c r="J89" s="216" t="s">
        <v>272</v>
      </c>
      <c r="K89" s="215" t="s">
        <v>223</v>
      </c>
      <c r="L89" s="215" t="s">
        <v>590</v>
      </c>
    </row>
    <row r="90" spans="1:12" s="215" customFormat="1" x14ac:dyDescent="0.25">
      <c r="A90" s="215" t="s">
        <v>138</v>
      </c>
      <c r="B90" s="215">
        <v>6487</v>
      </c>
      <c r="C90" s="215" t="s">
        <v>208</v>
      </c>
      <c r="D90" s="215">
        <v>504180767</v>
      </c>
      <c r="E90" s="222">
        <v>1060</v>
      </c>
      <c r="F90" s="215">
        <v>1274</v>
      </c>
      <c r="G90" s="215">
        <v>1004</v>
      </c>
      <c r="H90" s="222" t="s">
        <v>584</v>
      </c>
      <c r="I90" s="215" t="s">
        <v>2821</v>
      </c>
      <c r="J90" s="216" t="s">
        <v>272</v>
      </c>
      <c r="K90" s="215" t="s">
        <v>223</v>
      </c>
      <c r="L90" s="215" t="s">
        <v>590</v>
      </c>
    </row>
    <row r="91" spans="1:12" s="215" customFormat="1" x14ac:dyDescent="0.25">
      <c r="A91" s="215" t="s">
        <v>138</v>
      </c>
      <c r="B91" s="215">
        <v>6487</v>
      </c>
      <c r="C91" s="215" t="s">
        <v>208</v>
      </c>
      <c r="D91" s="215">
        <v>504183499</v>
      </c>
      <c r="E91" s="222">
        <v>1060</v>
      </c>
      <c r="F91" s="215">
        <v>1251</v>
      </c>
      <c r="G91" s="215">
        <v>1004</v>
      </c>
      <c r="H91" s="222" t="s">
        <v>584</v>
      </c>
      <c r="I91" s="215" t="s">
        <v>2291</v>
      </c>
      <c r="J91" s="216" t="s">
        <v>272</v>
      </c>
      <c r="K91" s="215" t="s">
        <v>223</v>
      </c>
      <c r="L91" s="215" t="s">
        <v>590</v>
      </c>
    </row>
    <row r="92" spans="1:12" s="215" customFormat="1" x14ac:dyDescent="0.25">
      <c r="A92" s="215" t="s">
        <v>138</v>
      </c>
      <c r="B92" s="215">
        <v>6487</v>
      </c>
      <c r="C92" s="215" t="s">
        <v>208</v>
      </c>
      <c r="D92" s="215">
        <v>504183544</v>
      </c>
      <c r="E92" s="222">
        <v>1060</v>
      </c>
      <c r="F92" s="215">
        <v>1274</v>
      </c>
      <c r="G92" s="215">
        <v>1004</v>
      </c>
      <c r="H92" s="222" t="s">
        <v>584</v>
      </c>
      <c r="I92" s="215" t="s">
        <v>2292</v>
      </c>
      <c r="J92" s="216" t="s">
        <v>272</v>
      </c>
      <c r="K92" s="215" t="s">
        <v>223</v>
      </c>
      <c r="L92" s="215" t="s">
        <v>590</v>
      </c>
    </row>
    <row r="93" spans="1:12" s="215" customFormat="1" x14ac:dyDescent="0.25">
      <c r="A93" s="215" t="s">
        <v>138</v>
      </c>
      <c r="B93" s="215">
        <v>6487</v>
      </c>
      <c r="C93" s="215" t="s">
        <v>208</v>
      </c>
      <c r="D93" s="215">
        <v>504183648</v>
      </c>
      <c r="E93" s="222">
        <v>1060</v>
      </c>
      <c r="F93" s="215">
        <v>1252</v>
      </c>
      <c r="G93" s="215">
        <v>1004</v>
      </c>
      <c r="H93" s="222" t="s">
        <v>584</v>
      </c>
      <c r="I93" s="215" t="s">
        <v>2293</v>
      </c>
      <c r="J93" s="216" t="s">
        <v>272</v>
      </c>
      <c r="K93" s="215" t="s">
        <v>223</v>
      </c>
      <c r="L93" s="215" t="s">
        <v>590</v>
      </c>
    </row>
    <row r="94" spans="1:12" s="215" customFormat="1" x14ac:dyDescent="0.25">
      <c r="A94" s="215" t="s">
        <v>138</v>
      </c>
      <c r="B94" s="215">
        <v>6487</v>
      </c>
      <c r="C94" s="215" t="s">
        <v>208</v>
      </c>
      <c r="D94" s="215">
        <v>504183656</v>
      </c>
      <c r="E94" s="222">
        <v>1080</v>
      </c>
      <c r="F94" s="215">
        <v>1274</v>
      </c>
      <c r="G94" s="215">
        <v>1004</v>
      </c>
      <c r="H94" s="222" t="s">
        <v>583</v>
      </c>
      <c r="I94" s="215" t="s">
        <v>2433</v>
      </c>
      <c r="J94" s="216" t="s">
        <v>272</v>
      </c>
      <c r="K94" s="215" t="s">
        <v>223</v>
      </c>
      <c r="L94" s="215" t="s">
        <v>2595</v>
      </c>
    </row>
    <row r="95" spans="1:12" s="215" customFormat="1" x14ac:dyDescent="0.25">
      <c r="A95" s="215" t="s">
        <v>138</v>
      </c>
      <c r="B95" s="215">
        <v>6487</v>
      </c>
      <c r="C95" s="215" t="s">
        <v>208</v>
      </c>
      <c r="D95" s="215">
        <v>504183658</v>
      </c>
      <c r="E95" s="222">
        <v>1080</v>
      </c>
      <c r="F95" s="215">
        <v>1274</v>
      </c>
      <c r="G95" s="215">
        <v>1004</v>
      </c>
      <c r="H95" s="222" t="s">
        <v>583</v>
      </c>
      <c r="I95" s="215" t="s">
        <v>2434</v>
      </c>
      <c r="J95" s="216" t="s">
        <v>272</v>
      </c>
      <c r="K95" s="215" t="s">
        <v>223</v>
      </c>
      <c r="L95" s="215" t="s">
        <v>2595</v>
      </c>
    </row>
    <row r="96" spans="1:12" s="215" customFormat="1" x14ac:dyDescent="0.25">
      <c r="A96" s="215" t="s">
        <v>138</v>
      </c>
      <c r="B96" s="215">
        <v>6511</v>
      </c>
      <c r="C96" s="215" t="s">
        <v>210</v>
      </c>
      <c r="D96" s="215">
        <v>504160578</v>
      </c>
      <c r="E96" s="222">
        <v>1060</v>
      </c>
      <c r="F96" s="215">
        <v>1274</v>
      </c>
      <c r="G96" s="215">
        <v>1004</v>
      </c>
      <c r="H96" s="222" t="s">
        <v>584</v>
      </c>
      <c r="I96" s="215" t="s">
        <v>1984</v>
      </c>
      <c r="J96" s="216" t="s">
        <v>272</v>
      </c>
      <c r="K96" s="215" t="s">
        <v>223</v>
      </c>
      <c r="L96" s="215" t="s">
        <v>590</v>
      </c>
    </row>
    <row r="97" spans="1:12" s="215" customFormat="1" x14ac:dyDescent="0.25">
      <c r="A97" s="215" t="s">
        <v>138</v>
      </c>
      <c r="B97" s="215">
        <v>6512</v>
      </c>
      <c r="C97" s="215" t="s">
        <v>211</v>
      </c>
      <c r="D97" s="215">
        <v>1485848</v>
      </c>
      <c r="E97" s="222">
        <v>1040</v>
      </c>
      <c r="G97" s="215">
        <v>1004</v>
      </c>
      <c r="H97" s="222" t="s">
        <v>584</v>
      </c>
      <c r="I97" s="215" t="s">
        <v>1985</v>
      </c>
      <c r="J97" s="216" t="s">
        <v>272</v>
      </c>
      <c r="K97" s="215" t="s">
        <v>223</v>
      </c>
      <c r="L97" s="215" t="s">
        <v>589</v>
      </c>
    </row>
    <row r="98" spans="1:12" s="215" customFormat="1" x14ac:dyDescent="0.25">
      <c r="A98" s="215" t="s">
        <v>138</v>
      </c>
      <c r="B98" s="215">
        <v>6512</v>
      </c>
      <c r="C98" s="215" t="s">
        <v>211</v>
      </c>
      <c r="D98" s="215">
        <v>191839074</v>
      </c>
      <c r="E98" s="222">
        <v>1060</v>
      </c>
      <c r="F98" s="215">
        <v>1242</v>
      </c>
      <c r="G98" s="215">
        <v>1004</v>
      </c>
      <c r="H98" s="222" t="s">
        <v>584</v>
      </c>
      <c r="I98" s="215" t="s">
        <v>1986</v>
      </c>
      <c r="J98" s="216" t="s">
        <v>272</v>
      </c>
      <c r="K98" s="215" t="s">
        <v>223</v>
      </c>
      <c r="L98" s="215" t="s">
        <v>590</v>
      </c>
    </row>
    <row r="99" spans="1:12" s="215" customFormat="1" x14ac:dyDescent="0.25">
      <c r="A99" s="215" t="s">
        <v>138</v>
      </c>
      <c r="B99" s="215">
        <v>6512</v>
      </c>
      <c r="C99" s="215" t="s">
        <v>211</v>
      </c>
      <c r="D99" s="215">
        <v>191856442</v>
      </c>
      <c r="E99" s="222">
        <v>1060</v>
      </c>
      <c r="F99" s="215">
        <v>1242</v>
      </c>
      <c r="G99" s="215">
        <v>1004</v>
      </c>
      <c r="H99" s="222" t="s">
        <v>584</v>
      </c>
      <c r="I99" s="215" t="s">
        <v>1987</v>
      </c>
      <c r="J99" s="216" t="s">
        <v>272</v>
      </c>
      <c r="K99" s="215" t="s">
        <v>223</v>
      </c>
      <c r="L99" s="215" t="s">
        <v>590</v>
      </c>
    </row>
    <row r="100" spans="1:12" s="215" customFormat="1" x14ac:dyDescent="0.25">
      <c r="A100" s="215" t="s">
        <v>138</v>
      </c>
      <c r="B100" s="215">
        <v>6512</v>
      </c>
      <c r="C100" s="215" t="s">
        <v>211</v>
      </c>
      <c r="D100" s="215">
        <v>191869695</v>
      </c>
      <c r="E100" s="222">
        <v>1060</v>
      </c>
      <c r="F100" s="215">
        <v>1241</v>
      </c>
      <c r="G100" s="215">
        <v>1004</v>
      </c>
      <c r="H100" s="222" t="s">
        <v>584</v>
      </c>
      <c r="I100" s="215" t="s">
        <v>1988</v>
      </c>
      <c r="J100" s="216" t="s">
        <v>272</v>
      </c>
      <c r="K100" s="215" t="s">
        <v>223</v>
      </c>
      <c r="L100" s="215" t="s">
        <v>590</v>
      </c>
    </row>
    <row r="101" spans="1:12" s="215" customFormat="1" x14ac:dyDescent="0.25">
      <c r="A101" s="215" t="s">
        <v>138</v>
      </c>
      <c r="B101" s="215">
        <v>6512</v>
      </c>
      <c r="C101" s="215" t="s">
        <v>211</v>
      </c>
      <c r="D101" s="215">
        <v>191961985</v>
      </c>
      <c r="E101" s="222">
        <v>1060</v>
      </c>
      <c r="F101" s="215">
        <v>1261</v>
      </c>
      <c r="G101" s="215">
        <v>1004</v>
      </c>
      <c r="H101" s="222" t="s">
        <v>584</v>
      </c>
      <c r="I101" s="215" t="s">
        <v>1990</v>
      </c>
      <c r="J101" s="216" t="s">
        <v>272</v>
      </c>
      <c r="K101" s="215" t="s">
        <v>223</v>
      </c>
      <c r="L101" s="215" t="s">
        <v>590</v>
      </c>
    </row>
    <row r="102" spans="1:12" s="215" customFormat="1" x14ac:dyDescent="0.25">
      <c r="A102" s="215" t="s">
        <v>138</v>
      </c>
      <c r="B102" s="215">
        <v>6512</v>
      </c>
      <c r="C102" s="215" t="s">
        <v>211</v>
      </c>
      <c r="D102" s="215">
        <v>191965991</v>
      </c>
      <c r="E102" s="222">
        <v>1060</v>
      </c>
      <c r="F102" s="215">
        <v>1242</v>
      </c>
      <c r="G102" s="215">
        <v>1004</v>
      </c>
      <c r="H102" s="222" t="s">
        <v>584</v>
      </c>
      <c r="I102" s="215" t="s">
        <v>1991</v>
      </c>
      <c r="J102" s="216" t="s">
        <v>272</v>
      </c>
      <c r="K102" s="215" t="s">
        <v>223</v>
      </c>
      <c r="L102" s="215" t="s">
        <v>590</v>
      </c>
    </row>
    <row r="103" spans="1:12" s="215" customFormat="1" x14ac:dyDescent="0.25">
      <c r="A103" s="215" t="s">
        <v>138</v>
      </c>
      <c r="B103" s="215">
        <v>6512</v>
      </c>
      <c r="C103" s="215" t="s">
        <v>211</v>
      </c>
      <c r="D103" s="215">
        <v>191967039</v>
      </c>
      <c r="E103" s="222">
        <v>1060</v>
      </c>
      <c r="F103" s="215">
        <v>1242</v>
      </c>
      <c r="G103" s="215">
        <v>1004</v>
      </c>
      <c r="H103" s="222" t="s">
        <v>584</v>
      </c>
      <c r="I103" s="215" t="s">
        <v>2611</v>
      </c>
      <c r="J103" s="216" t="s">
        <v>272</v>
      </c>
      <c r="K103" s="215" t="s">
        <v>223</v>
      </c>
      <c r="L103" s="215" t="s">
        <v>590</v>
      </c>
    </row>
  </sheetData>
  <autoFilter ref="A5:L5" xr:uid="{00000000-0009-0000-0000-000008000000}"/>
  <mergeCells count="3">
    <mergeCell ref="D3:H3"/>
    <mergeCell ref="I3:L3"/>
    <mergeCell ref="A2:L2"/>
  </mergeCells>
  <hyperlinks>
    <hyperlink ref="D3" r:id="rId1" display="Voir les instructions" xr:uid="{00000000-0004-0000-0800-000000000000}"/>
    <hyperlink ref="D3:F3" r:id="rId2" display="Instructions" xr:uid="{00000000-0004-0000-0800-000001000000}"/>
    <hyperlink ref="I3" r:id="rId3" location="GKAT" xr:uid="{00000000-0004-0000-0800-000002000000}"/>
    <hyperlink ref="J6" r:id="rId4" xr:uid="{7A3DE33C-D5F0-4C1B-9525-326225A4C241}"/>
    <hyperlink ref="J7" r:id="rId5" xr:uid="{961800D7-82D9-4E35-A7B7-0C687608EF30}"/>
    <hyperlink ref="J8" r:id="rId6" xr:uid="{084A9B7B-AFC7-4EC5-8F6A-24887B6352E1}"/>
    <hyperlink ref="J9" r:id="rId7" xr:uid="{7AD71DB2-7330-4A72-B1F8-345AF7BDC7B2}"/>
    <hyperlink ref="J10" r:id="rId8" xr:uid="{8677A962-805E-4C0A-A412-49CDD190D46A}"/>
    <hyperlink ref="J11" r:id="rId9" xr:uid="{E82E8D82-53F1-43D3-BD3B-34866929386D}"/>
    <hyperlink ref="J12" r:id="rId10" xr:uid="{B47E7D8F-BF2F-4EFB-9398-A466E177995C}"/>
    <hyperlink ref="J13" r:id="rId11" xr:uid="{7EE9E58F-ACEF-4A78-BD85-6EAD16940C51}"/>
    <hyperlink ref="J14" r:id="rId12" xr:uid="{52DA208C-F6AF-4C3A-9095-E790233A57DB}"/>
    <hyperlink ref="J15" r:id="rId13" xr:uid="{8D08D21B-19B8-41F9-9D9F-B9945915FFBA}"/>
    <hyperlink ref="J16" r:id="rId14" xr:uid="{8904AF42-8893-4F4E-B763-9E210EFA9849}"/>
    <hyperlink ref="J17" r:id="rId15" xr:uid="{8E08D69D-9F4D-4CB9-8C07-AEBAE5DCA618}"/>
    <hyperlink ref="J18" r:id="rId16" xr:uid="{B164DB4D-0CD6-441C-9585-4E30312CBD44}"/>
    <hyperlink ref="J19" r:id="rId17" xr:uid="{518AF08D-5671-44EF-9DCE-5529ABB60482}"/>
    <hyperlink ref="J20" r:id="rId18" xr:uid="{4883DEAC-A14E-437A-88D1-CC4CE06C89BE}"/>
    <hyperlink ref="J21" r:id="rId19" xr:uid="{9EB39FDF-2965-4F66-AC34-A943B692AD68}"/>
    <hyperlink ref="J22" r:id="rId20" xr:uid="{8E115A29-6FA8-4C32-966E-9BF68AD04964}"/>
    <hyperlink ref="J23" r:id="rId21" xr:uid="{2595BF2A-1296-44A2-8C46-15E0361FB522}"/>
    <hyperlink ref="J24" r:id="rId22" xr:uid="{237D6028-AF59-492A-8832-74B65C2A53AF}"/>
    <hyperlink ref="J25" r:id="rId23" xr:uid="{3679C1C5-97C1-42A8-9C7D-30AEFA0BA84C}"/>
    <hyperlink ref="J26" r:id="rId24" xr:uid="{2D91E5EA-73CD-4C65-AD64-D7F528A68A57}"/>
    <hyperlink ref="J27" r:id="rId25" xr:uid="{E861F61D-7E88-4ACD-9DCD-7BEA90C754E5}"/>
    <hyperlink ref="J28" r:id="rId26" xr:uid="{463DE42A-6595-4998-B2BC-A21CBC1C4203}"/>
    <hyperlink ref="J29" r:id="rId27" xr:uid="{163B2525-D350-4C54-A4DF-8DC4BE694C65}"/>
    <hyperlink ref="J30" r:id="rId28" xr:uid="{5CDC32C5-EB01-4E7E-8C94-0FC58434B5D9}"/>
    <hyperlink ref="J31" r:id="rId29" xr:uid="{B3E22BF2-82A0-4127-88D7-508A58FCE926}"/>
    <hyperlink ref="J32" r:id="rId30" xr:uid="{8A5B0D5A-77A6-4522-AC8D-0004D0C3BE15}"/>
    <hyperlink ref="J33" r:id="rId31" xr:uid="{BF3A6384-5CCB-4FB4-9251-A78B2B945388}"/>
    <hyperlink ref="J34" r:id="rId32" xr:uid="{515A4864-088E-4646-8751-86065F9E9D01}"/>
    <hyperlink ref="J35" r:id="rId33" xr:uid="{C2F3EC8E-EEC0-4B72-B8D0-05C644ADAC4F}"/>
    <hyperlink ref="J36" r:id="rId34" xr:uid="{682EBE40-7E93-4CB8-B138-7FEC995672A4}"/>
    <hyperlink ref="J37" r:id="rId35" xr:uid="{8DD32768-3BA9-490D-ACB4-9C79E4762A62}"/>
    <hyperlink ref="J38" r:id="rId36" xr:uid="{526FC318-B6AD-4F56-BC09-56CF4211BBA9}"/>
    <hyperlink ref="J39" r:id="rId37" xr:uid="{B7D15AE7-B630-4E93-A8B5-2AECEF89790C}"/>
    <hyperlink ref="J40" r:id="rId38" xr:uid="{97285505-2886-4BD1-90D7-7C54B05AF391}"/>
    <hyperlink ref="J41" r:id="rId39" xr:uid="{E498C10B-AD4A-4CF6-B27D-AE8B4496F560}"/>
    <hyperlink ref="J42" r:id="rId40" xr:uid="{A9E444DE-A346-446D-AFA0-6C11F9BB320C}"/>
    <hyperlink ref="J43" r:id="rId41" xr:uid="{9E7CCC33-BE0D-4348-8335-6207F77DDDF7}"/>
    <hyperlink ref="J44" r:id="rId42" xr:uid="{A2CD0046-237E-4075-956D-4188F9B70AE0}"/>
    <hyperlink ref="J45" r:id="rId43" xr:uid="{80878931-1180-4CEF-9709-58552289C559}"/>
    <hyperlink ref="J46" r:id="rId44" xr:uid="{03576F18-8308-43D1-AF94-2C18877371CF}"/>
    <hyperlink ref="J47" r:id="rId45" xr:uid="{A5137B8C-26A0-40C2-80D9-354ECE70302F}"/>
    <hyperlink ref="J48" r:id="rId46" xr:uid="{EB572619-CBCD-4057-8179-F19BE5A9037C}"/>
    <hyperlink ref="J49" r:id="rId47" xr:uid="{B8792774-788F-40C9-9DC8-6211005F8FE4}"/>
    <hyperlink ref="J50" r:id="rId48" xr:uid="{DBB24D96-D824-45D8-A898-120DFA972F85}"/>
    <hyperlink ref="J51" r:id="rId49" xr:uid="{AD48348E-6411-41D2-9D64-5814AA666AF8}"/>
    <hyperlink ref="J52" r:id="rId50" xr:uid="{BE09CEB1-9C48-460F-84D9-ABE3D75FDA88}"/>
    <hyperlink ref="J53" r:id="rId51" xr:uid="{D56EA143-D642-45C3-97AE-D9529318220A}"/>
    <hyperlink ref="J54" r:id="rId52" xr:uid="{78EE2915-95F4-4E16-B223-17A38634045B}"/>
    <hyperlink ref="J55" r:id="rId53" xr:uid="{78722E6B-B94F-4C0E-BF1C-D19B4086E557}"/>
    <hyperlink ref="J56" r:id="rId54" xr:uid="{1E547000-719F-4693-BD77-3E9B7AE07C91}"/>
    <hyperlink ref="J57" r:id="rId55" xr:uid="{DCFB2400-3960-426A-8CD7-F50C789F4153}"/>
    <hyperlink ref="J58" r:id="rId56" xr:uid="{77D1B91A-4CE1-4931-8D9C-B6654B685542}"/>
    <hyperlink ref="J59" r:id="rId57" xr:uid="{19324878-E450-46A1-BF4B-242ADA2E04D4}"/>
    <hyperlink ref="J60" r:id="rId58" xr:uid="{F0F37A74-4642-493F-A741-88B81DB91C9B}"/>
    <hyperlink ref="J61" r:id="rId59" xr:uid="{38A8895B-C0A1-4840-98EF-106408C51FD0}"/>
    <hyperlink ref="J62" r:id="rId60" xr:uid="{CEFD7AAA-F02C-454B-A3FD-1393F533CD15}"/>
    <hyperlink ref="J63" r:id="rId61" xr:uid="{4CF7BA53-C8B8-4061-8F73-7DB91DF7FC84}"/>
    <hyperlink ref="J64" r:id="rId62" xr:uid="{DD567DE8-8861-4BC0-BB3C-127A66DFE645}"/>
    <hyperlink ref="J65" r:id="rId63" xr:uid="{DBCC80AF-3534-4E4C-9E83-2470E0E92509}"/>
    <hyperlink ref="J66" r:id="rId64" xr:uid="{D70AF0C8-BCC5-46A4-93C8-C52E69D8E62B}"/>
    <hyperlink ref="J67" r:id="rId65" xr:uid="{1D94EDA6-9130-4926-AC17-4C4FD63C449C}"/>
    <hyperlink ref="J68" r:id="rId66" xr:uid="{662C835A-83BA-4508-B25D-CD367DEE1950}"/>
    <hyperlink ref="J69" r:id="rId67" xr:uid="{362ABF71-ED1D-42D0-B637-00920CDCEF87}"/>
    <hyperlink ref="J70" r:id="rId68" xr:uid="{75ADF79B-3E90-48A9-9389-EE8959741E57}"/>
    <hyperlink ref="J71" r:id="rId69" xr:uid="{0C94B42C-8C2A-4806-9B28-3FE5B7BA42E4}"/>
    <hyperlink ref="J72" r:id="rId70" xr:uid="{2FF61597-D95E-4275-854D-E428A240BCA4}"/>
    <hyperlink ref="J73" r:id="rId71" xr:uid="{B10F9CF7-B9FF-4B2F-B921-47AB15E663AF}"/>
    <hyperlink ref="J74" r:id="rId72" xr:uid="{42E223D6-B608-47DB-8F0A-3F47A7F8DD33}"/>
    <hyperlink ref="J75" r:id="rId73" xr:uid="{D9FC501F-3D6B-4B23-9351-08B1DB68BA60}"/>
    <hyperlink ref="J76" r:id="rId74" xr:uid="{B113851B-22E3-42F0-B222-ABA877A01C62}"/>
    <hyperlink ref="J77" r:id="rId75" xr:uid="{A5A9A443-7526-46C9-B243-5C371FF8E90F}"/>
    <hyperlink ref="J78" r:id="rId76" xr:uid="{6CD0EDE0-C657-4DE3-9E01-EC9726C3C5CF}"/>
    <hyperlink ref="J79" r:id="rId77" xr:uid="{1FD21E1A-760F-4947-A4D7-3DEF789C278F}"/>
    <hyperlink ref="J80" r:id="rId78" xr:uid="{F794A591-0CD6-40C6-A975-993FE28C3732}"/>
    <hyperlink ref="J81" r:id="rId79" xr:uid="{D2EFB42E-EFDB-40C1-A2DE-6275E737B4C6}"/>
    <hyperlink ref="J82" r:id="rId80" xr:uid="{276EF270-5AA0-40AE-A54A-0364C78D564F}"/>
    <hyperlink ref="J83" r:id="rId81" xr:uid="{6F04B697-D934-495C-9304-8E5A3230FC0C}"/>
    <hyperlink ref="J84" r:id="rId82" xr:uid="{7A3990AE-86A2-4847-A0B5-683FD50BAE1F}"/>
    <hyperlink ref="J85" r:id="rId83" xr:uid="{9F0B014D-8336-4A8B-8A6B-F2E334F6EB8D}"/>
    <hyperlink ref="J86" r:id="rId84" xr:uid="{E1A172B4-B8FF-480A-9395-646C27253325}"/>
    <hyperlink ref="J87" r:id="rId85" xr:uid="{DDEDDD54-C8D6-4380-BD08-0E18DF3C1FE6}"/>
    <hyperlink ref="J88" r:id="rId86" xr:uid="{51BD939C-F7E7-4263-AE32-326E1DC1A1B6}"/>
    <hyperlink ref="J89" r:id="rId87" xr:uid="{7ACC0C3E-4FC9-4584-82B3-CB1316FF9482}"/>
    <hyperlink ref="J90" r:id="rId88" xr:uid="{D7B83B99-F7B3-473C-A1C0-7980E5DE4218}"/>
    <hyperlink ref="J91" r:id="rId89" xr:uid="{0A44C23C-4DAE-4828-B1A1-BF71C27FDE5B}"/>
    <hyperlink ref="J92" r:id="rId90" xr:uid="{552E349F-1FD4-471A-96F0-142F4D340E1F}"/>
    <hyperlink ref="J93" r:id="rId91" xr:uid="{BCF24ECD-7DCA-4AA5-B6D1-F041AAC59A29}"/>
    <hyperlink ref="J94" r:id="rId92" xr:uid="{02BA9A39-DE12-43B8-8B85-392BDE1981DC}"/>
    <hyperlink ref="J95" r:id="rId93" xr:uid="{17751439-CC02-468C-9E2A-02A0F115BC78}"/>
    <hyperlink ref="J96" r:id="rId94" xr:uid="{E6E3DBD9-0D0D-4C2F-B5E2-37FF9438B2D8}"/>
    <hyperlink ref="J97" r:id="rId95" xr:uid="{53D0B0D9-97E4-45C3-9AA1-EC117E207C62}"/>
    <hyperlink ref="J98" r:id="rId96" xr:uid="{E184FA2D-CA46-4596-8E22-563FB5D3DDC3}"/>
    <hyperlink ref="J99" r:id="rId97" xr:uid="{0577CAFF-E0F2-413A-A027-52526A101B04}"/>
    <hyperlink ref="J100" r:id="rId98" xr:uid="{C65879FB-B613-400D-BFFF-237319B7B42B}"/>
    <hyperlink ref="J101" r:id="rId99" xr:uid="{5C4A9216-A6AF-4784-A90A-240C3F290E35}"/>
    <hyperlink ref="J102" r:id="rId100" xr:uid="{4033AC76-17C3-4269-B3FB-F7333A98F3E2}"/>
    <hyperlink ref="J103" r:id="rId101" xr:uid="{07D7B6C9-B5C9-4AE9-A9DA-16C001E8F454}"/>
  </hyperlinks>
  <pageMargins left="0.7" right="0.7" top="0.75" bottom="0.75" header="0.3" footer="0.3"/>
  <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Caractères</vt:lpstr>
      <vt:lpstr>Cantons</vt:lpstr>
      <vt:lpstr>Communes</vt:lpstr>
      <vt:lpstr>Liste 1</vt:lpstr>
      <vt:lpstr>Liste 2</vt:lpstr>
      <vt:lpstr>Liste 3</vt:lpstr>
      <vt:lpstr>Liste 4</vt:lpstr>
      <vt:lpstr>Liste 5</vt:lpstr>
      <vt:lpstr>Liste 6</vt:lpstr>
      <vt:lpstr>'Liste 5'!_FilterDatabase</vt:lpstr>
      <vt:lpstr>'Liste 6'!_FilterDatabase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Vieille David BFS</dc:creator>
  <cp:lastModifiedBy>Ahles Gérald BFS</cp:lastModifiedBy>
  <dcterms:created xsi:type="dcterms:W3CDTF">2022-02-14T05:32:16Z</dcterms:created>
  <dcterms:modified xsi:type="dcterms:W3CDTF">2024-03-25T07:10:49Z</dcterms:modified>
</cp:coreProperties>
</file>