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BFS$\Archive\IOR\GEWO\242_GWR\2_Revision-Weiterentwicklung\22_Projekte\06_Extension\08_Monitoring\Files_housing_stat_extension\Listes_cantons\"/>
    </mc:Choice>
  </mc:AlternateContent>
  <xr:revisionPtr revIDLastSave="0" documentId="13_ncr:1_{A98C3DE3-A566-41B9-9260-B1ECC93599C5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Merkmale" sheetId="2" r:id="rId1"/>
    <sheet name="Kantone" sheetId="3" r:id="rId2"/>
    <sheet name="Gemeinden" sheetId="4" r:id="rId3"/>
    <sheet name="Liste 1" sheetId="5" r:id="rId4"/>
    <sheet name="Liste 2" sheetId="6" r:id="rId5"/>
    <sheet name="Liste 3" sheetId="7" r:id="rId6"/>
    <sheet name="Liste 4" sheetId="8" r:id="rId7"/>
    <sheet name="Liste 5" sheetId="9" r:id="rId8"/>
    <sheet name="Liste 6" sheetId="10" r:id="rId9"/>
  </sheets>
  <definedNames>
    <definedName name="_xlnm._FilterDatabase" localSheetId="2" hidden="1">Gemeinden!$A$5:$BC$5</definedName>
    <definedName name="_xlnm._FilterDatabase" localSheetId="3" hidden="1">'Liste 1'!$A$5:$T$5</definedName>
    <definedName name="_xlnm._FilterDatabase" localSheetId="4" hidden="1">'Liste 2'!$A$6:$Q$6</definedName>
    <definedName name="_xlnm._FilterDatabase" localSheetId="5" hidden="1">'Liste 3'!$A$5:$Y$5</definedName>
    <definedName name="_xlnm._FilterDatabase" localSheetId="6" hidden="1">'Liste 4'!$A$5:$X$5</definedName>
    <definedName name="_xlnm._FilterDatabase" localSheetId="7">'Liste 5'!$A$5:$L$5</definedName>
    <definedName name="_xlnm._FilterDatabase" localSheetId="8">'Liste 6'!$A$5:$L$5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4" l="1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<sst xmlns="http://schemas.openxmlformats.org/spreadsheetml/2006/main" count="4131" uniqueCount="1248">
  <si>
    <t>Liste</t>
  </si>
  <si>
    <t>Name</t>
  </si>
  <si>
    <t>Beschreibung</t>
  </si>
  <si>
    <t>Liste 1</t>
  </si>
  <si>
    <t>Gebäude ohne Koordinaten</t>
  </si>
  <si>
    <t>Bestehende Gebäude im GWR ohne Gebäudekoordinaten (ohne provisorische Unterkünfte)</t>
  </si>
  <si>
    <t>Liste 2</t>
  </si>
  <si>
    <t>Koordinaten ausserhalb der Gemeinde</t>
  </si>
  <si>
    <t>Gebäude, deren Koordinaten ausserhalb der angegebenen Gemeinde liegen</t>
  </si>
  <si>
    <t>Liste 3</t>
  </si>
  <si>
    <t>Abweichungen PLZ</t>
  </si>
  <si>
    <t>Inkohärenzen den PLZ aus dem GWR verglichen mit dem amtlichen Ortschaftenverzeichnis (PLZO_CH) der AV</t>
  </si>
  <si>
    <t>Liste 4</t>
  </si>
  <si>
    <t>Adressduplikate</t>
  </si>
  <si>
    <t>Eingänge von bestehenden Gebäuden im GWR mit nicht eindeutigen Adressen (ohne provisorische Unterkünfte)</t>
  </si>
  <si>
    <t>Liste 5</t>
  </si>
  <si>
    <t>Gebäudedefinition</t>
  </si>
  <si>
    <t>Inkohärenzen in der Gebäudedefinition zwischen der AV und dem GWR</t>
  </si>
  <si>
    <t>Liste 6</t>
  </si>
  <si>
    <t>Gebäudekategorie</t>
  </si>
  <si>
    <t>Inkohärenzen zwischen der Gebäudekategorie (GKAT) im GWR und der AV-Informationsebene</t>
  </si>
  <si>
    <t>Merkmal</t>
  </si>
  <si>
    <t>KT</t>
  </si>
  <si>
    <t>Kanton</t>
  </si>
  <si>
    <t>GDENR</t>
  </si>
  <si>
    <t>BFS-Nummer der Gemeinde</t>
  </si>
  <si>
    <t>GDENAME</t>
  </si>
  <si>
    <t>Gemeindename</t>
  </si>
  <si>
    <t>EGID</t>
  </si>
  <si>
    <t>Eidgenössischer Gebäudeidentifikator</t>
  </si>
  <si>
    <t>EDID</t>
  </si>
  <si>
    <t>Eidgenössischer Eingangsidentifikator</t>
  </si>
  <si>
    <t>GKAT</t>
  </si>
  <si>
    <t>GKLAS</t>
  </si>
  <si>
    <t>Gebäudeklasse</t>
  </si>
  <si>
    <t>GBAUJ</t>
  </si>
  <si>
    <t>Baujahr des Gebäudes</t>
  </si>
  <si>
    <t>GPLAUS</t>
  </si>
  <si>
    <t>Plausibilitätsstatus</t>
  </si>
  <si>
    <t>GSTAT</t>
  </si>
  <si>
    <t>Gebäudestatus</t>
  </si>
  <si>
    <t>ESTRID</t>
  </si>
  <si>
    <t>Eidgenössischer Strassenidentifikator</t>
  </si>
  <si>
    <t>STRNAME</t>
  </si>
  <si>
    <t>Strassenbezeichnung</t>
  </si>
  <si>
    <t>DEINR</t>
  </si>
  <si>
    <t>Eingangsnummer Gebäude</t>
  </si>
  <si>
    <t>PLZ4</t>
  </si>
  <si>
    <t>Postleitzahl</t>
  </si>
  <si>
    <t>PLZZ</t>
  </si>
  <si>
    <t>PLZ-Zusatzziffer</t>
  </si>
  <si>
    <t>PLZNAME</t>
  </si>
  <si>
    <t>Ortschaft</t>
  </si>
  <si>
    <t>PLZ6</t>
  </si>
  <si>
    <t>Postleitzahl (inkl. Zusatzziffer)</t>
  </si>
  <si>
    <t>DKODE</t>
  </si>
  <si>
    <t>E-Eingangskoordinate</t>
  </si>
  <si>
    <t>DKODN</t>
  </si>
  <si>
    <t>N-Eingangskoordinate</t>
  </si>
  <si>
    <t>DPLAUS</t>
  </si>
  <si>
    <t>GBEZ</t>
  </si>
  <si>
    <t>Name des Gebäudes</t>
  </si>
  <si>
    <t>GKODE</t>
  </si>
  <si>
    <t>E-Gebäudekoordinate</t>
  </si>
  <si>
    <t>GKODN</t>
  </si>
  <si>
    <t>N-Gebäudekoordinate</t>
  </si>
  <si>
    <t>GKSCE</t>
  </si>
  <si>
    <t>Koordinatenherkunft</t>
  </si>
  <si>
    <t>GEBNR</t>
  </si>
  <si>
    <t>Amtliche Gebäudenummer</t>
  </si>
  <si>
    <t>GPARZ</t>
  </si>
  <si>
    <t>Parzellennummer</t>
  </si>
  <si>
    <t>GGBKR</t>
  </si>
  <si>
    <t>Grundbuchkreisnummer</t>
  </si>
  <si>
    <t>GEGRID</t>
  </si>
  <si>
    <t>Eidg. Grundstücksidentifikator</t>
  </si>
  <si>
    <t>PLZ4_AV</t>
  </si>
  <si>
    <t>Postleitzahl AV</t>
  </si>
  <si>
    <t>PLZNAME_AV</t>
  </si>
  <si>
    <t>Ortschaft AV</t>
  </si>
  <si>
    <t>PLZ6_AV</t>
  </si>
  <si>
    <t>Postleitzahl (inkl. Zusatzziffer) AV</t>
  </si>
  <si>
    <t>BUR / REE</t>
  </si>
  <si>
    <t>Der EGID-EDID ist im Betriebs- und Unternehmensregister (BUR) registriert</t>
  </si>
  <si>
    <t>Kanton, in welchem sich die Koordinate befindet</t>
  </si>
  <si>
    <t>BFSNr</t>
  </si>
  <si>
    <t>BFS-Nummer der Gemeinde, in welcher sich die Koordinate befindet</t>
  </si>
  <si>
    <t>Gemeindename, in welchem sich die Koordinate befindet</t>
  </si>
  <si>
    <t>AV_SOURCE</t>
  </si>
  <si>
    <t>Informationsebene der AV</t>
  </si>
  <si>
    <t>ISSUE_CATEGORY</t>
  </si>
  <si>
    <t>Kategorie des Fehlertyps gemäss des Tools "Abgleich der Gebäude" von swisstopo</t>
  </si>
  <si>
    <t>ISSUES</t>
  </si>
  <si>
    <t>Fehlermeldung gemäss des Tools "Abgleich der Gebäude" von swisstopo</t>
  </si>
  <si>
    <t>Gebäude ohne Wohnnutzung (GKAT 1060) im GWR</t>
  </si>
  <si>
    <t>Alle Gebäude</t>
  </si>
  <si>
    <t>Gebäude mit GAREA &gt; 30</t>
  </si>
  <si>
    <t>Gebäude*</t>
  </si>
  <si>
    <t>Eingänge*</t>
  </si>
  <si>
    <t>Liste 1 - Gebäude ohne Koordinaten</t>
  </si>
  <si>
    <t>Liste 2 - Koordinaten ausserhalb der Gemeinde</t>
  </si>
  <si>
    <t>Liste 3 - Abweichungen PLZ</t>
  </si>
  <si>
    <t>Liste 4 - Adressduplikate</t>
  </si>
  <si>
    <t>Liste 5 - Gebäudedefinition</t>
  </si>
  <si>
    <t>Liste 6 - Gebäudekategorie</t>
  </si>
  <si>
    <r>
      <t>Erweiterung GWR</t>
    </r>
    <r>
      <rPr>
        <sz val="10"/>
        <color theme="1"/>
        <rFont val="Calibri"/>
        <family val="2"/>
        <scheme val="minor"/>
      </rPr>
      <t xml:space="preserve">
(Validierten Gemeinden)</t>
    </r>
  </si>
  <si>
    <t>Fehlende Gebäude*</t>
  </si>
  <si>
    <t>Anzahl</t>
  </si>
  <si>
    <t>Mit GKLAS</t>
  </si>
  <si>
    <t>Mit GBAUP</t>
  </si>
  <si>
    <t>Aargau</t>
  </si>
  <si>
    <t>AG</t>
  </si>
  <si>
    <t>Appenzell Innerrhoden</t>
  </si>
  <si>
    <t>AI</t>
  </si>
  <si>
    <t>Appenzell Ausserrhoden</t>
  </si>
  <si>
    <t>AR</t>
  </si>
  <si>
    <t>Bern</t>
  </si>
  <si>
    <t>BE</t>
  </si>
  <si>
    <t>Basel-Landschaft</t>
  </si>
  <si>
    <t>BL</t>
  </si>
  <si>
    <t>Basel-Stadt</t>
  </si>
  <si>
    <t>BS</t>
  </si>
  <si>
    <t>Freiburg</t>
  </si>
  <si>
    <t>FR</t>
  </si>
  <si>
    <t>Genf</t>
  </si>
  <si>
    <t>GE</t>
  </si>
  <si>
    <t>Glarus</t>
  </si>
  <si>
    <t>GL</t>
  </si>
  <si>
    <t>Graubünden</t>
  </si>
  <si>
    <t>GR</t>
  </si>
  <si>
    <t>Jura</t>
  </si>
  <si>
    <t>JU</t>
  </si>
  <si>
    <t>Luzern</t>
  </si>
  <si>
    <t>LU</t>
  </si>
  <si>
    <t>Neuenburg</t>
  </si>
  <si>
    <t>NE</t>
  </si>
  <si>
    <t>Nidwalden</t>
  </si>
  <si>
    <t>NW</t>
  </si>
  <si>
    <t>Obwalden</t>
  </si>
  <si>
    <t>OW</t>
  </si>
  <si>
    <t>St. Gallen</t>
  </si>
  <si>
    <t>SG</t>
  </si>
  <si>
    <t>Schaffhausen</t>
  </si>
  <si>
    <t>SH</t>
  </si>
  <si>
    <t>Solothurn</t>
  </si>
  <si>
    <t>SO</t>
  </si>
  <si>
    <t>Schwyz</t>
  </si>
  <si>
    <t>SZ</t>
  </si>
  <si>
    <t>Thurgau</t>
  </si>
  <si>
    <t>TG</t>
  </si>
  <si>
    <t>Tessin</t>
  </si>
  <si>
    <t>TI</t>
  </si>
  <si>
    <t>Uri</t>
  </si>
  <si>
    <t>UR</t>
  </si>
  <si>
    <t>Waadt</t>
  </si>
  <si>
    <t>VD</t>
  </si>
  <si>
    <t>Wallis</t>
  </si>
  <si>
    <t>VS</t>
  </si>
  <si>
    <t>Zug</t>
  </si>
  <si>
    <t>ZG</t>
  </si>
  <si>
    <t>Zürich</t>
  </si>
  <si>
    <t>ZH</t>
  </si>
  <si>
    <t>Schweiz</t>
  </si>
  <si>
    <t>* Anzahl "issue 22", gemäss swisstopo-Tool</t>
  </si>
  <si>
    <t>* ohne provisorische Unterkünfte</t>
  </si>
  <si>
    <t>Umsetzungskonzept BFS</t>
  </si>
  <si>
    <t>Erläuterungen zur Bereinigung der Inkohärenzen</t>
  </si>
  <si>
    <t>Gemeinden, wo die Erweiterung GWR abgeschlossen ist</t>
  </si>
  <si>
    <t>Gebäude ohne Wohnnutzung (GKAT 1060)</t>
  </si>
  <si>
    <t>BFS-Nr</t>
  </si>
  <si>
    <t>Gemeinde</t>
  </si>
  <si>
    <t>Gebäude</t>
  </si>
  <si>
    <t>Eingänge</t>
  </si>
  <si>
    <t>KML building</t>
  </si>
  <si>
    <t>Fehlende Gebäude (issue 22)</t>
  </si>
  <si>
    <t>Total
Listen 1-6</t>
  </si>
  <si>
    <t>Numero</t>
  </si>
  <si>
    <t>mit GKLAS</t>
  </si>
  <si>
    <t>mit GKLAS
[%]</t>
  </si>
  <si>
    <t>mit GBAUP</t>
  </si>
  <si>
    <t>mit GBAUP
[%]</t>
  </si>
  <si>
    <t>mit GKLAS + GBAUP</t>
  </si>
  <si>
    <t>mit GKLAS + GBAUP [%]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</si>
  <si>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</si>
  <si>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</si>
  <si>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</si>
  <si>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</si>
  <si>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</si>
  <si>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</si>
  <si>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</si>
  <si>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</si>
  <si>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</si>
  <si>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</si>
  <si>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</si>
  <si>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</si>
  <si>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</si>
  <si>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</si>
  <si>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</si>
  <si>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</si>
  <si>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</si>
  <si>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</si>
  <si>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</si>
  <si>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</si>
  <si>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</si>
  <si>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</si>
  <si>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</si>
  <si>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</si>
  <si>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</si>
  <si>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</si>
  <si>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</si>
  <si>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</si>
  <si>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</si>
  <si>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Adresse</t>
  </si>
  <si>
    <t>nein / non</t>
  </si>
  <si>
    <t>EGRID</t>
  </si>
  <si>
    <t>GKODE-N</t>
  </si>
  <si>
    <t>LINK</t>
  </si>
  <si>
    <t>Bodenbedeckung</t>
  </si>
  <si>
    <t>Several possible GWR buildings for one AV footprint</t>
  </si>
  <si>
    <t>Linked, category mismatches</t>
  </si>
  <si>
    <t>PLZ-Inkohärenzen auf dem Geoportal visualisieren</t>
  </si>
  <si>
    <t>GWR-Daten</t>
  </si>
  <si>
    <t>Geographische Lage</t>
  </si>
  <si>
    <t>Daten AV</t>
  </si>
  <si>
    <t>Inkohärenzen in der Gebäudedefinition zwischen AV und GWR</t>
  </si>
  <si>
    <t>Inkohärenzen in der Gebäudekategorie zwischen AV und GWR</t>
  </si>
  <si>
    <t>Merkmal GKAT (Gebäudekategorie) im Merkmalskatalog</t>
  </si>
  <si>
    <t>ja / oui</t>
  </si>
  <si>
    <t>Seestrasse</t>
  </si>
  <si>
    <t>18</t>
  </si>
  <si>
    <t>Büro- / Lagergebäude</t>
  </si>
  <si>
    <t>CH787085847710</t>
  </si>
  <si>
    <t>199</t>
  </si>
  <si>
    <t>212</t>
  </si>
  <si>
    <t>201</t>
  </si>
  <si>
    <t>Schindellegi</t>
  </si>
  <si>
    <t>Wollerauerstrasse</t>
  </si>
  <si>
    <t>6</t>
  </si>
  <si>
    <t>Wohnteil KTN 1042</t>
  </si>
  <si>
    <t>CH513859267873</t>
  </si>
  <si>
    <t>1042</t>
  </si>
  <si>
    <t>Wohnteil KTN 208</t>
  </si>
  <si>
    <t>CH527859263819</t>
  </si>
  <si>
    <t>208</t>
  </si>
  <si>
    <t>Ibach</t>
  </si>
  <si>
    <t>Link</t>
  </si>
  <si>
    <t>2701599.000 1228662.000</t>
  </si>
  <si>
    <t>2701610.000 1228663.000</t>
  </si>
  <si>
    <t>2701620.000 1228664.000</t>
  </si>
  <si>
    <t>2707479.874 1227667.349</t>
  </si>
  <si>
    <t>2707463.361 1227951.662</t>
  </si>
  <si>
    <t>2711708.532 1219421.084</t>
  </si>
  <si>
    <t>2711705.535 1219425.545</t>
  </si>
  <si>
    <t>2691689.970 1207513.880</t>
  </si>
  <si>
    <t>2692502.573 1208299.472</t>
  </si>
  <si>
    <t>2692845.247 1208545.725</t>
  </si>
  <si>
    <t>2689053.388 1211529.311</t>
  </si>
  <si>
    <t>Linked, building is temporary</t>
  </si>
  <si>
    <t>2702977.494 1220765.468</t>
  </si>
  <si>
    <t>2682457.362 1205183.333</t>
  </si>
  <si>
    <t>2697372.381 1223656.328</t>
  </si>
  <si>
    <t>2699604.564 1229073.453</t>
  </si>
  <si>
    <t>2702712.303 1226765.041</t>
  </si>
  <si>
    <t>2702436.454 1228981.834</t>
  </si>
  <si>
    <t>2697992.746 1228898.396</t>
  </si>
  <si>
    <t>2702881.764 1228781.966</t>
  </si>
  <si>
    <t>2699687.576 1228868.514</t>
  </si>
  <si>
    <t>2697985.229 1227889.801</t>
  </si>
  <si>
    <t>2699730.134 1228764.860</t>
  </si>
  <si>
    <t>2701094.884 1227429.347</t>
  </si>
  <si>
    <t>2700950.482 1228633.305</t>
  </si>
  <si>
    <t>2698183.316 1228016.818</t>
  </si>
  <si>
    <t>2702799.737 1228833.917</t>
  </si>
  <si>
    <t>2698162.726 1228388.284</t>
  </si>
  <si>
    <t>2702833.776 1228830.539</t>
  </si>
  <si>
    <t>2698643.093 1228454.970</t>
  </si>
  <si>
    <t>2703156.810 1228871.952</t>
  </si>
  <si>
    <t>2699644.966 1229176.943</t>
  </si>
  <si>
    <t>2698409.390 1228145.743</t>
  </si>
  <si>
    <t>2675944.728 1214083.748</t>
  </si>
  <si>
    <t>2716220.084 1225021.825</t>
  </si>
  <si>
    <t>2715113.777 1226079.600</t>
  </si>
  <si>
    <t>2710396.367 1228620.023</t>
  </si>
  <si>
    <t>2710635.858 1228400.628</t>
  </si>
  <si>
    <t>2690868.895 1214948.329</t>
  </si>
  <si>
    <t>2689920.932 1207457.383</t>
  </si>
  <si>
    <t>2692209.538 1209650.448</t>
  </si>
  <si>
    <t>Diese Inkohärenzen treten auf wenn:
  - ein AV-Gebäude enthält mehrere GWR-Gebäude (issue 62 oder issue 35),
  - ein GWR-Gebäude kann nicht eindeutig mit einem AV-Gebäude verknüpft werden (issue 31).
  - der gleicher GWR_EGID ist in der AV für unterschiedliche Gebäude erfasst (issue 51 mit issue 12 kombiniert)</t>
  </si>
  <si>
    <t>Für weitere Informationen, siehe:</t>
  </si>
  <si>
    <t>Gebäude der AV-Ebene Bodenbedeckung (BB) sind im GWR als Gebäude (GKAT 1020-1060) zu erfassen.
Einzelobjekte der AV sind im GWR als Sonderbauten (GKAT 1080) zu erfassen.</t>
  </si>
  <si>
    <t>Einzelobjekte</t>
  </si>
  <si>
    <t>2699222.071 1226084.009</t>
  </si>
  <si>
    <t xml:space="preserve">42: die Kategorie 1060 ist mit dem Topic Einzelobjekte der AV nicht kohärent </t>
  </si>
  <si>
    <t>42: die Kategorie 1080 ist mit dem Topic Bodenbedeckung der AV nicht kohärent</t>
  </si>
  <si>
    <t>14: AV-Gebäude verknüpft mit EGID 191686114, but status is 'abgebrochen / aufgehoben'&lt;/br&gt;42: die Kategorie 1080 ist mit dem Topic Bodenbedeckung der AV nicht kohärent</t>
  </si>
  <si>
    <t>2: Main building takes EGID&lt;/br&gt;42: die Kategorie 1080 ist mit dem Topic Bodenbedeckung der AV nicht kohärent&lt;/br&gt;51: Der gleichen EGID 191838879 ist für mehrere AV-Gebäude verwendet</t>
  </si>
  <si>
    <t>2682815.090 1205282.108</t>
  </si>
  <si>
    <t>2683431.277 1207237.051</t>
  </si>
  <si>
    <t>2697793.727 1228710.263</t>
  </si>
  <si>
    <t>2691986.229 1206901.772</t>
  </si>
  <si>
    <t>2683797.612 1207410.728</t>
  </si>
  <si>
    <t>62: 2 GWR-Gebäude (251153, 251161) innerhalb des gleichen AV-Gebäudes</t>
  </si>
  <si>
    <t>62: 3 GWR-Gebäude (3140218, 9082644, 9082645) innerhalb des gleichen AV-Gebäudes</t>
  </si>
  <si>
    <t>62: 2 GWR-Gebäude (3140277, 3140283) innerhalb des gleichen AV-Gebäudes</t>
  </si>
  <si>
    <t>52: Der AV-EGID 191749054ist nicht kohärent mit dem GWR-EGID 191749055&lt;/br&gt;52: Der AV-EGID 191749056ist nicht kohärent mit dem GWR-EGID 191749054&lt;/br&gt;61: 2 AV-Gebäude haben den gleichen GWR-EGID&lt;/br&gt;62: 3 GWR-Gebäude (191749054, 191749055, 191749056) innerhalb des gleichen AV-Gebäudes</t>
  </si>
  <si>
    <t>52: Der AV-EGID 191749054ist nicht kohärent mit dem GWR-EGID 191749055&lt;/br&gt;52: Der AV-EGID 191749055ist nicht kohärent mit dem GWR-EGID 191749056&lt;/br&gt;61: 2 AV-Gebäude haben den gleichen GWR-EGID&lt;/br&gt;62: 3 GWR-Gebäude (191749054, 191749055, 191749056) innerhalb des gleichen AV-Gebäudes</t>
  </si>
  <si>
    <t>52: Der AV-EGID 191749055ist nicht kohärent mit dem GWR-EGID 191749056&lt;/br&gt;52: Der AV-EGID 191749056ist nicht kohärent mit dem GWR-EGID 191749054&lt;/br&gt;61: 2 AV-Gebäude haben den gleichen GWR-EGID&lt;/br&gt;62: 3 GWR-Gebäude (191749054, 191749055, 191749056) innerhalb des gleichen AV-Gebäudes</t>
  </si>
  <si>
    <t>43: Gebäude 190196506 verknüpft, aber die Kategorie ist '1010 provisorische Unterkunft'</t>
  </si>
  <si>
    <t>2687232.791 1212055.737</t>
  </si>
  <si>
    <t>2713903.754 1228800.549</t>
  </si>
  <si>
    <t>2682361.103 1215999.129</t>
  </si>
  <si>
    <t>2682342.502 1212894.645</t>
  </si>
  <si>
    <t>https://tinyurl.com/yy7ya4g9/SZ/1301_bdg_erw.kml</t>
  </si>
  <si>
    <t>https://tinyurl.com/yy7ya4g9/SZ/1311_bdg_erw.kml</t>
  </si>
  <si>
    <t>https://tinyurl.com/yy7ya4g9/SZ/1321_bdg_erw.kml</t>
  </si>
  <si>
    <t>https://tinyurl.com/yy7ya4g9/SZ/1322_bdg_erw.kml</t>
  </si>
  <si>
    <t>https://tinyurl.com/yy7ya4g9/SZ/1323_bdg_erw.kml</t>
  </si>
  <si>
    <t>https://tinyurl.com/yy7ya4g9/SZ/1331_bdg_erw.kml</t>
  </si>
  <si>
    <t>https://tinyurl.com/yy7ya4g9/SZ/1341_bdg_erw.kml</t>
  </si>
  <si>
    <t>https://tinyurl.com/yy7ya4g9/SZ/1342_bdg_erw.kml</t>
  </si>
  <si>
    <t>https://tinyurl.com/yy7ya4g9/SZ/1343_bdg_erw.kml</t>
  </si>
  <si>
    <t>https://tinyurl.com/yy7ya4g9/SZ/1344_bdg_erw.kml</t>
  </si>
  <si>
    <t>https://tinyurl.com/yy7ya4g9/SZ/1345_bdg_erw.kml</t>
  </si>
  <si>
    <t>https://tinyurl.com/yy7ya4g9/SZ/1346_bdg_erw.kml</t>
  </si>
  <si>
    <t>https://tinyurl.com/yy7ya4g9/SZ/1347_bdg_erw.kml</t>
  </si>
  <si>
    <t>https://tinyurl.com/yy7ya4g9/SZ/1348_bdg_erw.kml</t>
  </si>
  <si>
    <t>https://tinyurl.com/yy7ya4g9/SZ/1349_bdg_erw.kml</t>
  </si>
  <si>
    <t>https://tinyurl.com/yy7ya4g9/SZ/1361_bdg_erw.kml</t>
  </si>
  <si>
    <t>https://tinyurl.com/yy7ya4g9/SZ/1362_bdg_erw.kml</t>
  </si>
  <si>
    <t>https://tinyurl.com/yy7ya4g9/SZ/1363_bdg_erw.kml</t>
  </si>
  <si>
    <t>https://tinyurl.com/yy7ya4g9/SZ/1364_bdg_erw.kml</t>
  </si>
  <si>
    <t>https://tinyurl.com/yy7ya4g9/SZ/1365_bdg_erw.kml</t>
  </si>
  <si>
    <t>https://tinyurl.com/yy7ya4g9/SZ/1366_bdg_erw.kml</t>
  </si>
  <si>
    <t>https://tinyurl.com/yy7ya4g9/SZ/1367_bdg_erw.kml</t>
  </si>
  <si>
    <t>https://tinyurl.com/yy7ya4g9/SZ/1368_bdg_erw.kml</t>
  </si>
  <si>
    <t>https://tinyurl.com/yy7ya4g9/SZ/1369_bdg_erw.kml</t>
  </si>
  <si>
    <t>https://tinyurl.com/yy7ya4g9/SZ/1370_bdg_erw.kml</t>
  </si>
  <si>
    <t>https://tinyurl.com/yy7ya4g9/SZ/1371_bdg_erw.kml</t>
  </si>
  <si>
    <t>https://tinyurl.com/yy7ya4g9/SZ/1372_bdg_erw.kml</t>
  </si>
  <si>
    <t>https://tinyurl.com/yy7ya4g9/SZ/1373_bdg_erw.kml</t>
  </si>
  <si>
    <t>https://tinyurl.com/yy7ya4g9/SZ/1374_bdg_erw.kml</t>
  </si>
  <si>
    <t>https://tinyurl.com/yy7ya4g9/SZ/1375_bdg_erw.kml</t>
  </si>
  <si>
    <t>Rickenbach b. Schwyz</t>
  </si>
  <si>
    <t>2683576.110 1211943.429</t>
  </si>
  <si>
    <t>2707126.000 1227839.000</t>
  </si>
  <si>
    <t>2707130.000 1227850.000</t>
  </si>
  <si>
    <t>2692421.000 1208467.000</t>
  </si>
  <si>
    <t>2692194.000 1208370.000</t>
  </si>
  <si>
    <t>2692184.000 1208362.000</t>
  </si>
  <si>
    <t>2692183.000 1208342.000</t>
  </si>
  <si>
    <t>42: die Kategorie 1060 ist mit dem Topic Einzelobjekte der AV nicht kohärent &lt;/br&gt;61: 2 AV-Gebäude haben den gleichen GWR-EGID</t>
  </si>
  <si>
    <t>2696275.000 1227770.000</t>
  </si>
  <si>
    <t>2698533.432 1228204.974</t>
  </si>
  <si>
    <t>Bergstrasse</t>
  </si>
  <si>
    <t>Unterstand für Marktanhänger und Geräte</t>
  </si>
  <si>
    <t>CH407767190926</t>
  </si>
  <si>
    <t>473</t>
  </si>
  <si>
    <t>Only in GWR, with coordinates</t>
  </si>
  <si>
    <t>Obsolete in GWR</t>
  </si>
  <si>
    <t>2702964.000 1220760.000</t>
  </si>
  <si>
    <t>2699175.000 1220287.000</t>
  </si>
  <si>
    <t>2697558.000 1216408.000</t>
  </si>
  <si>
    <t>2699798.000 1221247.000</t>
  </si>
  <si>
    <t>2705118.000 1217408.000</t>
  </si>
  <si>
    <t>2682611.976 1205283.188</t>
  </si>
  <si>
    <t>2678934.000 1205362.000</t>
  </si>
  <si>
    <t>2682815.936 1206653.117</t>
  </si>
  <si>
    <t>2682855.070 1205095.804</t>
  </si>
  <si>
    <t>2682807.000 1205016.000</t>
  </si>
  <si>
    <t>2682528.665 1206134.802</t>
  </si>
  <si>
    <t>2683797.000 1207410.000</t>
  </si>
  <si>
    <t>2682803.000 1205285.000</t>
  </si>
  <si>
    <t>2682836.000 1205400.000</t>
  </si>
  <si>
    <t>2683934.000 1206972.000</t>
  </si>
  <si>
    <t>2684341.454 1208085.562</t>
  </si>
  <si>
    <t>2697990.089 1225456.092</t>
  </si>
  <si>
    <t>2697653.823 1224903.689</t>
  </si>
  <si>
    <t>2697845.000 1224740.000</t>
  </si>
  <si>
    <t>2695828.219 1226572.291</t>
  </si>
  <si>
    <t>2698859.000 1229009.000</t>
  </si>
  <si>
    <t>2698080.000 1228275.000</t>
  </si>
  <si>
    <t>2698119.000 1228451.000</t>
  </si>
  <si>
    <t>2697786.000 1228129.000</t>
  </si>
  <si>
    <t>2697613.000 1228652.000</t>
  </si>
  <si>
    <t>2701394.812 1228651.807</t>
  </si>
  <si>
    <t>2697878.813 1227399.852</t>
  </si>
  <si>
    <t>2702634.000 1228692.000</t>
  </si>
  <si>
    <t>2700531.000 1228287.000</t>
  </si>
  <si>
    <t>2701040.000 1228162.000</t>
  </si>
  <si>
    <t>2698359.000 1229247.000</t>
  </si>
  <si>
    <t>2700779.000 1228584.000</t>
  </si>
  <si>
    <t>2697773.000 1228358.000</t>
  </si>
  <si>
    <t>2702814.000 1228115.000</t>
  </si>
  <si>
    <t>2701659.000 1228732.000</t>
  </si>
  <si>
    <t>2699950.000 1228531.000</t>
  </si>
  <si>
    <t>2676641.296 1218146.241</t>
  </si>
  <si>
    <t>2673344.000 1212846.000</t>
  </si>
  <si>
    <t>2676247.000 1215015.000</t>
  </si>
  <si>
    <t>2674839.000 1214338.000</t>
  </si>
  <si>
    <t>2675985.467 1214480.877</t>
  </si>
  <si>
    <t>2676159.574 1215143.471</t>
  </si>
  <si>
    <t>2707953.000 1225139.000</t>
  </si>
  <si>
    <t>2712642.000 1218254.000</t>
  </si>
  <si>
    <t>2717338.000 1225420.000</t>
  </si>
  <si>
    <t>2718128.000 1226131.000</t>
  </si>
  <si>
    <t>2716089.000 1225553.000</t>
  </si>
  <si>
    <t>2710840.000 1222840.000</t>
  </si>
  <si>
    <t>2712334.000 1226014.000</t>
  </si>
  <si>
    <t>2712586.000 1225895.000</t>
  </si>
  <si>
    <t>2710731.806 1225652.801</t>
  </si>
  <si>
    <t>2711026.000 1226121.000</t>
  </si>
  <si>
    <t>2714937.000 1225388.000</t>
  </si>
  <si>
    <t>2712356.000 1226012.000</t>
  </si>
  <si>
    <t>2711285.000 1225840.000</t>
  </si>
  <si>
    <t>2710930.000 1225735.000</t>
  </si>
  <si>
    <t>2714625.000 1225830.000</t>
  </si>
  <si>
    <t>2715158.000 1226096.000</t>
  </si>
  <si>
    <t>2713804.000 1225814.000</t>
  </si>
  <si>
    <t>2711260.000 1225860.000</t>
  </si>
  <si>
    <t>2709953.000 1228110.000</t>
  </si>
  <si>
    <t>2709970.000 1228110.000</t>
  </si>
  <si>
    <t>2709275.000 1228150.000</t>
  </si>
  <si>
    <t>2710915.000 1227440.000</t>
  </si>
  <si>
    <t>2710550.000 1227330.000</t>
  </si>
  <si>
    <t>2709965.000 1228560.000</t>
  </si>
  <si>
    <t>2711210.000 1228220.000</t>
  </si>
  <si>
    <t>2711265.000 1228380.000</t>
  </si>
  <si>
    <t>2710290.000 1227385.000</t>
  </si>
  <si>
    <t>2710170.000 1228195.000</t>
  </si>
  <si>
    <t>2709819.000 1228104.000</t>
  </si>
  <si>
    <t>2709270.000 1228270.000</t>
  </si>
  <si>
    <t>2710373.000 1227465.000</t>
  </si>
  <si>
    <t>2710705.000 1227385.000</t>
  </si>
  <si>
    <t>2683361.000 1211557.000</t>
  </si>
  <si>
    <t>2684900.000 1211915.000</t>
  </si>
  <si>
    <t>2683980.000 1210090.000</t>
  </si>
  <si>
    <t>2683390.000 1214944.000</t>
  </si>
  <si>
    <t>2683553.812 1211987.300</t>
  </si>
  <si>
    <t>2682157.976 1211117.298</t>
  </si>
  <si>
    <t>2684855.281 1210730.646</t>
  </si>
  <si>
    <t>2688350.000 1205790.000</t>
  </si>
  <si>
    <t>2688766.750 1206279.625</t>
  </si>
  <si>
    <t>2704841.000 1204727.000</t>
  </si>
  <si>
    <t>2695796.000 1205040.000</t>
  </si>
  <si>
    <t>2709337.000 1196999.000</t>
  </si>
  <si>
    <t>2695881.000 1205008.000</t>
  </si>
  <si>
    <t>2690757.000 1214582.000</t>
  </si>
  <si>
    <t>2691408.090 1209117.019</t>
  </si>
  <si>
    <t>2690448.000 1208517.000</t>
  </si>
  <si>
    <t>2691363.566 1208776.996</t>
  </si>
  <si>
    <t>2692034.484 1208634.371</t>
  </si>
  <si>
    <t>2696153.000 1208532.000</t>
  </si>
  <si>
    <t>2691635.000 1209985.000</t>
  </si>
  <si>
    <t>2693622.000 1207872.000</t>
  </si>
  <si>
    <t>2691140.000 1206905.000</t>
  </si>
  <si>
    <t>2692190.000 1209615.000</t>
  </si>
  <si>
    <t>2691755.000 1207285.000</t>
  </si>
  <si>
    <t>2691755.000 1207300.000</t>
  </si>
  <si>
    <t>2693450.000 1208990.000</t>
  </si>
  <si>
    <t>2692572.573 1207897.626</t>
  </si>
  <si>
    <t>2697529.266 1207730.219</t>
  </si>
  <si>
    <t>2692172.034 1207595.710</t>
  </si>
  <si>
    <t>2691490.403 1207997.292</t>
  </si>
  <si>
    <t>2689378.000 1211569.000</t>
  </si>
  <si>
    <t>2689399.000 1212062.000</t>
  </si>
  <si>
    <t>2687822.000 1211669.000</t>
  </si>
  <si>
    <t>2688885.000 1211585.000</t>
  </si>
  <si>
    <t>2689149.061 1211915.659</t>
  </si>
  <si>
    <t>2689093.054 1211881.260</t>
  </si>
  <si>
    <t>2689124.034 1211893.488</t>
  </si>
  <si>
    <t>2688648.034 1211086.829</t>
  </si>
  <si>
    <t>2688653.195 1211068.521</t>
  </si>
  <si>
    <t>31: Kein AV-Umriss für das Gebäude 191845158</t>
  </si>
  <si>
    <t>31: Kein AV-Umriss für das Gebäude 191895281</t>
  </si>
  <si>
    <t>31: Kein AV-Umriss für das Gebäude 191662390</t>
  </si>
  <si>
    <t>31: Kein AV-Umriss für das Gebäude 504126869</t>
  </si>
  <si>
    <t>31: Kein AV-Umriss für das Gebäude 243574</t>
  </si>
  <si>
    <t>31: Kein AV-Umriss für das Gebäude 191960390</t>
  </si>
  <si>
    <t>31: Kein AV-Umriss für das Gebäude 502251814</t>
  </si>
  <si>
    <t>31: Kein AV-Umriss für das Gebäude 190983911</t>
  </si>
  <si>
    <t>31: Kein AV-Umriss für das Gebäude 191406352</t>
  </si>
  <si>
    <t>31: Kein AV-Umriss für das Gebäude 191466374</t>
  </si>
  <si>
    <t>31: Kein AV-Umriss für das Gebäude 191655011</t>
  </si>
  <si>
    <t>31: Kein AV-Umriss für das Gebäude 191672091</t>
  </si>
  <si>
    <t>31: Kein AV-Umriss für das Gebäude 191683452</t>
  </si>
  <si>
    <t>31: Kein AV-Umriss für das Gebäude 191690126</t>
  </si>
  <si>
    <t>31: Kein AV-Umriss für das Gebäude 191693559</t>
  </si>
  <si>
    <t>31: Kein AV-Umriss für das Gebäude 191705972</t>
  </si>
  <si>
    <t>31: Kein AV-Umriss für das Gebäude 191749279</t>
  </si>
  <si>
    <t>31: Kein AV-Umriss für das Gebäude 191762618</t>
  </si>
  <si>
    <t>31: Kein AV-Umriss für das Gebäude 191821797</t>
  </si>
  <si>
    <t>31: Kein AV-Umriss für das Gebäude 191860189</t>
  </si>
  <si>
    <t>31: Kein AV-Umriss für das Gebäude 191867572</t>
  </si>
  <si>
    <t>31: Kein AV-Umriss für das Gebäude 191872342</t>
  </si>
  <si>
    <t>31: Kein AV-Umriss für das Gebäude 191932836</t>
  </si>
  <si>
    <t>31: Kein AV-Umriss für das Gebäude 191341550</t>
  </si>
  <si>
    <t>31: Kein AV-Umriss für das Gebäude 504128879</t>
  </si>
  <si>
    <t>31: Kein AV-Umriss für das Gebäude 191952009</t>
  </si>
  <si>
    <t>31: Kein AV-Umriss für das Gebäude 191689641</t>
  </si>
  <si>
    <t>31: Kein AV-Umriss für das Gebäude 252783</t>
  </si>
  <si>
    <t>31: Kein AV-Umriss für das Gebäude 9082877</t>
  </si>
  <si>
    <t>31: Kein AV-Umriss für das Gebäude 190600528</t>
  </si>
  <si>
    <t>31: Kein AV-Umriss für das Gebäude 190714429</t>
  </si>
  <si>
    <t>31: Kein AV-Umriss für das Gebäude 190716229</t>
  </si>
  <si>
    <t>31: Kein AV-Umriss für das Gebäude 190747329</t>
  </si>
  <si>
    <t>31: Kein AV-Umriss für das Gebäude 191129273</t>
  </si>
  <si>
    <t>31: Kein AV-Umriss für das Gebäude 191254851</t>
  </si>
  <si>
    <t>31: Kein AV-Umriss für das Gebäude 191351500</t>
  </si>
  <si>
    <t>31: Kein AV-Umriss für das Gebäude 191975039</t>
  </si>
  <si>
    <t>31: Kein AV-Umriss für das Gebäude 191565977</t>
  </si>
  <si>
    <t>31: Kein AV-Umriss für das Gebäude 191566091</t>
  </si>
  <si>
    <t>31: Kein AV-Umriss für das Gebäude 191567231</t>
  </si>
  <si>
    <t>31: Kein AV-Umriss für das Gebäude 191660792</t>
  </si>
  <si>
    <t>31: Kein AV-Umriss für das Gebäude 191740131</t>
  </si>
  <si>
    <t>31: Kein AV-Umriss für das Gebäude 191740132</t>
  </si>
  <si>
    <t>31: Kein AV-Umriss für das Gebäude 191740133</t>
  </si>
  <si>
    <t>31: Kein AV-Umriss für das Gebäude 191741352</t>
  </si>
  <si>
    <t>31: Kein AV-Umriss für das Gebäude 191875441</t>
  </si>
  <si>
    <t>31: Kein AV-Umriss für das Gebäude 191949067</t>
  </si>
  <si>
    <t>31: Kein AV-Umriss für das Gebäude 191949122</t>
  </si>
  <si>
    <t>31: Kein AV-Umriss für das Gebäude 191642118</t>
  </si>
  <si>
    <t>31: Kein AV-Umriss für das Gebäude 191862085</t>
  </si>
  <si>
    <t>31: Kein AV-Umriss für das Gebäude 191919166</t>
  </si>
  <si>
    <t>31: Kein AV-Umriss für das Gebäude 502192425</t>
  </si>
  <si>
    <t>31: Kein AV-Umriss für das Gebäude 502192738</t>
  </si>
  <si>
    <t>31: Kein AV-Umriss für das Gebäude 502192923</t>
  </si>
  <si>
    <t>31: Kein AV-Umriss für das Gebäude 191819015</t>
  </si>
  <si>
    <t>31: Kein AV-Umriss für das Gebäude 191904554</t>
  </si>
  <si>
    <t>31: Kein AV-Umriss für das Gebäude 191941125</t>
  </si>
  <si>
    <t>31: Kein AV-Umriss für das Gebäude 191941131</t>
  </si>
  <si>
    <t>31: Kein AV-Umriss für das Gebäude 191959735</t>
  </si>
  <si>
    <t>31: Kein AV-Umriss für das Gebäude 191863714</t>
  </si>
  <si>
    <t>31: Kein AV-Umriss für das Gebäude 191938039</t>
  </si>
  <si>
    <t>31: Kein AV-Umriss für das Gebäude 260986</t>
  </si>
  <si>
    <t>31: Kein AV-Umriss für das Gebäude 190105202</t>
  </si>
  <si>
    <t>31: Kein AV-Umriss für das Gebäude 190204781</t>
  </si>
  <si>
    <t>31: Kein AV-Umriss für das Gebäude 191996600</t>
  </si>
  <si>
    <t>31: Kein AV-Umriss für das Gebäude 502237671</t>
  </si>
  <si>
    <t>31: Kein AV-Umriss für das Gebäude 502238001</t>
  </si>
  <si>
    <t>31: Kein AV-Umriss für das Gebäude 502238394</t>
  </si>
  <si>
    <t>31: Kein AV-Umriss für das Gebäude 262139</t>
  </si>
  <si>
    <t>31: Kein AV-Umriss für das Gebäude 190045072</t>
  </si>
  <si>
    <t>31: Kein AV-Umriss für das Gebäude 190173347</t>
  </si>
  <si>
    <t>31: Kein AV-Umriss für das Gebäude 502278963</t>
  </si>
  <si>
    <t>31: Kein AV-Umriss für das Gebäude 502278965</t>
  </si>
  <si>
    <t>35: überholt im GWR. AV-Umriss schon verknüpft mit dem Gebäude mit EGID 191919482</t>
  </si>
  <si>
    <t>35: überholt im GWR. AV-Umriss schon verknüpft mit dem Gebäude mit EGID 191168551</t>
  </si>
  <si>
    <t>35: überholt im GWR. AV-Umriss schon verknüpft mit dem Gebäude mit EGID 242999</t>
  </si>
  <si>
    <t>35: überholt im GWR. AV-Umriss schon verknüpft mit dem Gebäude mit EGID 191903325</t>
  </si>
  <si>
    <t>35: überholt im GWR. AV-Umriss schon verknüpft mit dem Gebäude mit EGID 191708451</t>
  </si>
  <si>
    <t>35: überholt im GWR. AV-Umriss schon verknüpft mit dem Gebäude mit EGID 242640</t>
  </si>
  <si>
    <t>35: überholt im GWR. AV-Umriss schon verknüpft mit dem Gebäude mit EGID 191981639</t>
  </si>
  <si>
    <t>35: überholt im GWR. AV-Umriss schon verknüpft mit dem Gebäude mit EGID 242736</t>
  </si>
  <si>
    <t>35: überholt im GWR. AV-Umriss schon verknüpft mit dem Gebäude mit EGID 504126611</t>
  </si>
  <si>
    <t>35: überholt im GWR. AV-Umriss schon verknüpft mit dem Gebäude mit EGID 504126604</t>
  </si>
  <si>
    <t>35: überholt im GWR. AV-Umriss schon verknüpft mit dem Gebäude mit EGID 191994146</t>
  </si>
  <si>
    <t>35: überholt im GWR. AV-Umriss schon verknüpft mit dem Gebäude mit EGID 250588</t>
  </si>
  <si>
    <t>35: überholt im GWR. AV-Umriss schon verknüpft mit dem Gebäude mit EGID 502107743</t>
  </si>
  <si>
    <t>35: überholt im GWR. AV-Umriss schon verknüpft mit dem Gebäude mit EGID 502107626</t>
  </si>
  <si>
    <t>35: überholt im GWR. AV-Umriss schon verknüpft mit dem Gebäude mit EGID 252972</t>
  </si>
  <si>
    <t>35: überholt im GWR. AV-Umriss schon verknüpft mit dem Gebäude mit EGID 190694169</t>
  </si>
  <si>
    <t>35: überholt im GWR. AV-Umriss schon verknüpft mit dem Gebäude mit EGID 191633278</t>
  </si>
  <si>
    <t>35: überholt im GWR. AV-Umriss schon verknüpft mit dem Gebäude mit EGID 190047241</t>
  </si>
  <si>
    <t>35: überholt im GWR. AV-Umriss schon verknüpft mit dem Gebäude mit EGID 190155715</t>
  </si>
  <si>
    <t>35: überholt im GWR. AV-Umriss schon verknüpft mit dem Gebäude mit EGID 504127362</t>
  </si>
  <si>
    <t>35: überholt im GWR. AV-Umriss schon verknüpft mit dem Gebäude mit EGID 160008234</t>
  </si>
  <si>
    <t>35: überholt im GWR. AV-Umriss schon verknüpft mit dem Gebäude mit EGID 191685032</t>
  </si>
  <si>
    <t>35: überholt im GWR. AV-Umriss schon verknüpft mit dem Gebäude mit EGID 191989771</t>
  </si>
  <si>
    <t>2693799.000 1217391.250</t>
  </si>
  <si>
    <t>12: Verknüpft mit EGID 262343 in der gleiche Gemeinde&lt;/br&gt;42: die Kategorie 1020  ist mit dem Topic Einzelobjekte der AV nicht kohärent &lt;/br&gt;62: 6 GWR-Gebäude (262343, 262344, 262345, 262346, 262356, 262364) innerhalb des gleichen AV-Gebäudes</t>
  </si>
  <si>
    <t>12: Verknüpft mit EGID 262344 in der gleiche Gemeinde&lt;/br&gt;42: die Kategorie 1020  ist mit dem Topic Einzelobjekte der AV nicht kohärent &lt;/br&gt;62: 6 GWR-Gebäude (262343, 262344, 262345, 262346, 262356, 262364) innerhalb des gleichen AV-Gebäudes</t>
  </si>
  <si>
    <t>12: Verknüpft mit EGID 262345 in der gleiche Gemeinde&lt;/br&gt;42: die Kategorie 1020  ist mit dem Topic Einzelobjekte der AV nicht kohärent &lt;/br&gt;62: 6 GWR-Gebäude (262343, 262344, 262345, 262346, 262356, 262364) innerhalb des gleichen AV-Gebäudes</t>
  </si>
  <si>
    <t>12: Verknüpft mit EGID 262346 in der gleiche Gemeinde&lt;/br&gt;42: die Kategorie 1020  ist mit dem Topic Einzelobjekte der AV nicht kohärent &lt;/br&gt;62: 6 GWR-Gebäude (262343, 262344, 262345, 262346, 262356, 262364) innerhalb des gleichen AV-Gebäudes</t>
  </si>
  <si>
    <t>12: Verknüpft mit EGID 262356 in der gleiche Gemeinde&lt;/br&gt;42: die Kategorie 1020  ist mit dem Topic Einzelobjekte der AV nicht kohärent &lt;/br&gt;62: 6 GWR-Gebäude (262343, 262344, 262345, 262346, 262356, 262364) innerhalb des gleichen AV-Gebäudes</t>
  </si>
  <si>
    <t>12: Verknüpft mit EGID 262364 in der gleiche Gemeinde&lt;/br&gt;42: die Kategorie 1020  ist mit dem Topic Einzelobjekte der AV nicht kohärent &lt;/br&gt;62: 6 GWR-Gebäude (262343, 262344, 262345, 262346, 262356, 262364) innerhalb des gleichen AV-Gebäudes</t>
  </si>
  <si>
    <t>12: Verknüpft mit EGID 262343 in der gleiche Gemeinde&lt;/br&gt;42: die Kategorie 1020 ist mit dem Topic Einzelobjekte der AV nicht kohärent &lt;/br&gt;62: 6 GWR-Gebäude (262343, 262344, 262345, 262346, 262356, 262364) innerhalb des gleichen AV-Gebäudes</t>
  </si>
  <si>
    <t>12: Verknüpft mit EGID 262344 in der gleiche Gemeinde&lt;/br&gt;42: die Kategorie 1020 ist mit dem Topic Einzelobjekte der AV nicht kohärent &lt;/br&gt;62: 6 GWR-Gebäude (262343, 262344, 262345, 262346, 262356, 262364) innerhalb des gleichen AV-Gebäudes</t>
  </si>
  <si>
    <t>12: Verknüpft mit EGID 262345 in der gleiche Gemeinde&lt;/br&gt;42: die Kategorie 1020 ist mit dem Topic Einzelobjekte der AV nicht kohärent &lt;/br&gt;62: 6 GWR-Gebäude (262343, 262344, 262345, 262346, 262356, 262364) innerhalb des gleichen AV-Gebäudes</t>
  </si>
  <si>
    <t>12: Verknüpft mit EGID 262346 in der gleiche Gemeinde&lt;/br&gt;42: die Kategorie 1020 ist mit dem Topic Einzelobjekte der AV nicht kohärent &lt;/br&gt;62: 6 GWR-Gebäude (262343, 262344, 262345, 262346, 262356, 262364) innerhalb des gleichen AV-Gebäudes</t>
  </si>
  <si>
    <t>12: Verknüpft mit EGID 262356 in der gleiche Gemeinde&lt;/br&gt;42: die Kategorie 1020 ist mit dem Topic Einzelobjekte der AV nicht kohärent &lt;/br&gt;62: 6 GWR-Gebäude (262343, 262344, 262345, 262346, 262356, 262364) innerhalb des gleichen AV-Gebäudes</t>
  </si>
  <si>
    <t>12: Verknüpft mit EGID 262364 in der gleiche Gemeinde&lt;/br&gt;42: die Kategorie 1020 ist mit dem Topic Einzelobjekte der AV nicht kohärent &lt;/br&gt;62: 6 GWR-Gebäude (262343, 262344, 262345, 262346, 262356, 262364) innerhalb des gleichen AV-Gebäudes</t>
  </si>
  <si>
    <t>2696721.250 1205143.500</t>
  </si>
  <si>
    <t>31: Kein AV-Umriss für das Gebäude 191959736</t>
  </si>
  <si>
    <t>2691140.785 1210232.919</t>
  </si>
  <si>
    <t>31: Kein AV-Umriss für das Gebäude 502236929</t>
  </si>
  <si>
    <t>2690985.346 1209727.707</t>
  </si>
  <si>
    <t>2692341.969 1207831.471</t>
  </si>
  <si>
    <t>31: Kein AV-Umriss für das Gebäude 502236980</t>
  </si>
  <si>
    <t>31: Kein AV-Umriss für das Gebäude 502237471</t>
  </si>
  <si>
    <t>2691994.075 1209086.333</t>
  </si>
  <si>
    <t>2684297.465 1211622.379</t>
  </si>
  <si>
    <t>31: Kein AV-Umriss für das Gebäude 191677562</t>
  </si>
  <si>
    <t>35: überholt im GWR. AV-Umriss schon verknüpft mit dem Gebäude mit EGID 191675520</t>
  </si>
  <si>
    <t>2700195.000 1228031.000</t>
  </si>
  <si>
    <t>2716861.000 1225331.000</t>
  </si>
  <si>
    <t>2684360.000 1211690.000</t>
  </si>
  <si>
    <t>2683581.000 1211965.000</t>
  </si>
  <si>
    <t>2690849.000 1206484.000</t>
  </si>
  <si>
    <t>2694106.000 1218248.000</t>
  </si>
  <si>
    <t>2691285.000 1209220.000</t>
  </si>
  <si>
    <t>2691180.000 1209145.000</t>
  </si>
  <si>
    <t>2689595.000 1209125.000</t>
  </si>
  <si>
    <t>31: Kein AV-Umriss für das Gebäude 191768139&lt;/br&gt;33: Das Gebäude 191768139 has GSTAT '1003 im Bau'</t>
  </si>
  <si>
    <t>31: Kein AV-Umriss für das Gebäude 191951609&lt;/br&gt;33: Das Gebäude 191951609 has GSTAT '1003 im Bau'</t>
  </si>
  <si>
    <t>31: Kein AV-Umriss für das Gebäude 190613668&lt;/br&gt;33: Das Gebäude 190613668 has GSTAT '1003 im Bau'</t>
  </si>
  <si>
    <t>31: Kein AV-Umriss für das Gebäude 192002314</t>
  </si>
  <si>
    <t>2707667.923 1228882.830</t>
  </si>
  <si>
    <t>2692128.000 1213924.000</t>
  </si>
  <si>
    <t>2697838.439 1228368.817</t>
  </si>
  <si>
    <t>12: Verknüpft mit EGID 3140218 in der gleiche Gemeinde&lt;/br&gt;62: 3 GWR-Gebäude (3140218, 9082644, 9082645) innerhalb des gleichen AV-Gebäudes</t>
  </si>
  <si>
    <t>35: überholt im GWR. AV-Umriss schon verknüpft mit dem Gebäude mit EGID 191776400</t>
  </si>
  <si>
    <t>2694162.000 1217848.000</t>
  </si>
  <si>
    <t>31: Kein AV-Umriss für das Gebäude 192002884</t>
  </si>
  <si>
    <t>2697081.054 1214932.463</t>
  </si>
  <si>
    <t>2693662.500 1217612.500</t>
  </si>
  <si>
    <t>2693055.000 1209200.000</t>
  </si>
  <si>
    <t>31: Kein AV-Umriss für das Gebäude 191893013</t>
  </si>
  <si>
    <t>31: Kein AV-Umriss für das Gebäude 192003882</t>
  </si>
  <si>
    <t>2697646.170 1226108.746</t>
  </si>
  <si>
    <t>2697274.840 1223462.017</t>
  </si>
  <si>
    <t>2684297.867 1211661.210</t>
  </si>
  <si>
    <t>2685048.188 1211457.467</t>
  </si>
  <si>
    <t>2684575.308 1211514.252</t>
  </si>
  <si>
    <t>31: Kein AV-Umriss für das Gebäude 191856049</t>
  </si>
  <si>
    <t>2709915.000 1228950.000</t>
  </si>
  <si>
    <t>2696672.272 1225332.304</t>
  </si>
  <si>
    <t>31: Kein AV-Umriss für das Gebäude 192004331</t>
  </si>
  <si>
    <t>35: überholt im GWR. AV-Umriss schon verknüpft mit dem Gebäude mit EGID 191958585</t>
  </si>
  <si>
    <t>Renggstrasse</t>
  </si>
  <si>
    <t>Waschküche</t>
  </si>
  <si>
    <t>982</t>
  </si>
  <si>
    <t>3</t>
  </si>
  <si>
    <t>2708913.000 1227014.000</t>
  </si>
  <si>
    <t>2713775.000 1225680.000</t>
  </si>
  <si>
    <t>2714369.072 1225763.813</t>
  </si>
  <si>
    <t>31: Kein AV-Umriss für das Gebäude 191975054</t>
  </si>
  <si>
    <t>35: überholt im GWR. AV-Umriss schon verknüpft mit dem Gebäude mit EGID 502234689</t>
  </si>
  <si>
    <t>2676134.354 1214851.467</t>
  </si>
  <si>
    <t>2711163.181 1225986.951</t>
  </si>
  <si>
    <t>2711158.511 1226005.462</t>
  </si>
  <si>
    <t>31: Kein AV-Umriss für das Gebäude 504128776</t>
  </si>
  <si>
    <t>31: Kein AV-Umriss für das Gebäude 502238622</t>
  </si>
  <si>
    <t>35: überholt im GWR. AV-Umriss schon verknüpft mit dem Gebäude mit EGID 191859866</t>
  </si>
  <si>
    <t>2701555.431 1218674.131</t>
  </si>
  <si>
    <t>2698552.040 1219905.707</t>
  </si>
  <si>
    <t>2700813.192 1220708.857</t>
  </si>
  <si>
    <t>2691980.000 1206930.000</t>
  </si>
  <si>
    <t>2706285.662 1199561.885</t>
  </si>
  <si>
    <t>31: Kein AV-Umriss für das Gebäude 502289160</t>
  </si>
  <si>
    <t>31: Kein AV-Umriss für das Gebäude 191982067</t>
  </si>
  <si>
    <t>2701619.000 1203235.000</t>
  </si>
  <si>
    <t>2682319.208 1205237.426</t>
  </si>
  <si>
    <t>2688321.250 1206543.625</t>
  </si>
  <si>
    <t>2693984.000 1218228.000</t>
  </si>
  <si>
    <t>31: Kein AV-Umriss für das Gebäude 192002706</t>
  </si>
  <si>
    <t>35: überholt im GWR. AV-Umriss schon verknüpft mit dem Gebäude mit EGID 192002895</t>
  </si>
  <si>
    <t>2705300.574 1217336.243</t>
  </si>
  <si>
    <t>2714730.759 1225970.254</t>
  </si>
  <si>
    <t>2710883.519 1224981.305</t>
  </si>
  <si>
    <t>2712831.194 1226445.696</t>
  </si>
  <si>
    <t>2711486.154 1225874.139</t>
  </si>
  <si>
    <t>31: Kein AV-Umriss für das Gebäude 192001124</t>
  </si>
  <si>
    <t>2697124.000 1222947.000</t>
  </si>
  <si>
    <t>2712063.000 1228760.000</t>
  </si>
  <si>
    <t>2706310.218 1214491.326</t>
  </si>
  <si>
    <t>31: Kein AV-Umriss für das Gebäude 192009874</t>
  </si>
  <si>
    <t>2702898.000 1229230.000</t>
  </si>
  <si>
    <t>2706859.774 1198951.023</t>
  </si>
  <si>
    <t>31: Kein AV-Umriss für das Gebäude 191987731</t>
  </si>
  <si>
    <t>31: Kein AV-Umriss für das Gebäude 502126133</t>
  </si>
  <si>
    <t>2677475.025 1214710.775</t>
  </si>
  <si>
    <t>2709336.007 1224043.258</t>
  </si>
  <si>
    <t>2691940.000 1206865.000</t>
  </si>
  <si>
    <t>31: Kein AV-Umriss für das Gebäude 502234298</t>
  </si>
  <si>
    <t>2696281.000 1227773.000</t>
  </si>
  <si>
    <t>2692174.070 1207588.442</t>
  </si>
  <si>
    <t>2692171.439 1208388.418</t>
  </si>
  <si>
    <t>2692171.069 1208394.676</t>
  </si>
  <si>
    <t>2692423.120 1208459.168</t>
  </si>
  <si>
    <t>35: überholt im GWR. AV-Umriss schon verknüpft mit dem Gebäude mit EGID 192010048</t>
  </si>
  <si>
    <t>2688588.750 1205763.125</t>
  </si>
  <si>
    <t>2688578.000 1205513.875</t>
  </si>
  <si>
    <t>2688566.000 1205510.125</t>
  </si>
  <si>
    <t>2688612.000 1205781.125</t>
  </si>
  <si>
    <t>2692816.444 1208481.490</t>
  </si>
  <si>
    <t>31: Kein AV-Umriss für das Gebäude 191991461</t>
  </si>
  <si>
    <t>35: überholt im GWR. AV-Umriss schon verknüpft mit dem Gebäude mit EGID 190188977</t>
  </si>
  <si>
    <t>2690822.015 1209153.045</t>
  </si>
  <si>
    <t>2690817.907 1209148.982</t>
  </si>
  <si>
    <t>2707142.383 1227470.390</t>
  </si>
  <si>
    <t>31: Kein AV-Umriss für das Gebäude 191991463</t>
  </si>
  <si>
    <t>31: Kein AV-Umriss für das Gebäude 191991468</t>
  </si>
  <si>
    <t>Schützenstrasse</t>
  </si>
  <si>
    <t>61</t>
  </si>
  <si>
    <t>7429</t>
  </si>
  <si>
    <t>1362</t>
  </si>
  <si>
    <t>2713720.089 1229006.643</t>
  </si>
  <si>
    <t>2713874.938 1229040.675</t>
  </si>
  <si>
    <t>31: Kein AV-Umriss für das Gebäude 504066256</t>
  </si>
  <si>
    <t>2713855.179 1226123.522</t>
  </si>
  <si>
    <t>2711329.000 1220433.875</t>
  </si>
  <si>
    <t>2710884.000 1219598.125</t>
  </si>
  <si>
    <t>2709962.250 1220963.125</t>
  </si>
  <si>
    <t>2686880.000 1207417.000</t>
  </si>
  <si>
    <t>2687233.250 1208475.500</t>
  </si>
  <si>
    <t>2687186.000 1209511.250</t>
  </si>
  <si>
    <t>2689437.395 1203016.903</t>
  </si>
  <si>
    <t>2693473.000 1202869.000</t>
  </si>
  <si>
    <t>2693715.932 1203403.966</t>
  </si>
  <si>
    <t>2690106.000 1203915.000</t>
  </si>
  <si>
    <t>2693094.250 1203443.750</t>
  </si>
  <si>
    <t>2693069.750 1203463.750</t>
  </si>
  <si>
    <t>2702263.333 1212092.332</t>
  </si>
  <si>
    <t>2686658.117 1212653.936</t>
  </si>
  <si>
    <t>2703648.730 1212505.800</t>
  </si>
  <si>
    <t>2703485.000 1212935.000</t>
  </si>
  <si>
    <t>2703510.000 1212955.000</t>
  </si>
  <si>
    <t>2706135.000 1214815.000</t>
  </si>
  <si>
    <t>2707699.000 1213180.000</t>
  </si>
  <si>
    <t>2704995.000 1211545.000</t>
  </si>
  <si>
    <t>2703830.000 1213765.000</t>
  </si>
  <si>
    <t>2706098.000 1214669.000</t>
  </si>
  <si>
    <t>2703775.000 1213327.000</t>
  </si>
  <si>
    <t>2706395.000 1214438.000</t>
  </si>
  <si>
    <t>2703464.000 1213048.000</t>
  </si>
  <si>
    <t>2703377.000 1213007.000</t>
  </si>
  <si>
    <t>2703675.000 1213417.750</t>
  </si>
  <si>
    <t>2703453.000 1213044.000</t>
  </si>
  <si>
    <t>2714854.441 1225957.198</t>
  </si>
  <si>
    <t>31: Kein AV-Umriss für das Gebäude 191963080&lt;/br&gt;33: Das Gebäude 191963080 has GSTAT '1003 im Bau'</t>
  </si>
  <si>
    <t>31: Kein AV-Umriss für das Gebäude 191963084&lt;/br&gt;33: Das Gebäude 191963084 has GSTAT '1003 im Bau'</t>
  </si>
  <si>
    <t>31: Kein AV-Umriss für das Gebäude 192014921</t>
  </si>
  <si>
    <t>31: Kein AV-Umriss für das Gebäude 190142292</t>
  </si>
  <si>
    <t>31: Kein AV-Umriss für das Gebäude 191988539</t>
  </si>
  <si>
    <t>31: Kein AV-Umriss für das Gebäude 192004952</t>
  </si>
  <si>
    <t>31: Kein AV-Umriss für das Gebäude 257878</t>
  </si>
  <si>
    <t>31: Kein AV-Umriss für das Gebäude 190290054</t>
  </si>
  <si>
    <t>31: Kein AV-Umriss für das Gebäude 191470090</t>
  </si>
  <si>
    <t>31: Kein AV-Umriss für das Gebäude 191864737</t>
  </si>
  <si>
    <t>31: Kein AV-Umriss für das Gebäude 192002688</t>
  </si>
  <si>
    <t>31: Kein AV-Umriss für das Gebäude 192002691</t>
  </si>
  <si>
    <t>31: Kein AV-Umriss für das Gebäude 502120001</t>
  </si>
  <si>
    <t>31: Kein AV-Umriss für das Gebäude 502106711</t>
  </si>
  <si>
    <t>31: Kein AV-Umriss für das Gebäude 190214408</t>
  </si>
  <si>
    <t>31: Kein AV-Umriss für das Gebäude 190214648</t>
  </si>
  <si>
    <t>31: Kein AV-Umriss für das Gebäude 190335808</t>
  </si>
  <si>
    <t>31: Kein AV-Umriss für das Gebäude 190356568</t>
  </si>
  <si>
    <t>31: Kein AV-Umriss für das Gebäude 190441388</t>
  </si>
  <si>
    <t>31: Kein AV-Umriss für das Gebäude 190956909</t>
  </si>
  <si>
    <t>31: Kein AV-Umriss für das Gebäude 190975632</t>
  </si>
  <si>
    <t>31: Kein AV-Umriss für das Gebäude 191828874</t>
  </si>
  <si>
    <t>31: Kein AV-Umriss für das Gebäude 191862274</t>
  </si>
  <si>
    <t>31: Kein AV-Umriss für das Gebäude 191976032</t>
  </si>
  <si>
    <t>31: Kein AV-Umriss für das Gebäude 192002289</t>
  </si>
  <si>
    <t>35: überholt im GWR. AV-Umriss schon verknüpft mit dem Gebäude mit EGID 191371611</t>
  </si>
  <si>
    <t>35: überholt im GWR. AV-Umriss schon verknüpft mit dem Gebäude mit EGID 191631430</t>
  </si>
  <si>
    <t>35: überholt im GWR. AV-Umriss schon verknüpft mit dem Gebäude mit EGID 262775</t>
  </si>
  <si>
    <t>2676456.753 1214127.984</t>
  </si>
  <si>
    <t>2691650.000 1209970.000</t>
  </si>
  <si>
    <t>2691640.000 1209985.000</t>
  </si>
  <si>
    <t>2689849.650 1207489.456</t>
  </si>
  <si>
    <t>2689856.098 1207501.903</t>
  </si>
  <si>
    <t>31: Kein AV-Umriss für das Gebäude 248489</t>
  </si>
  <si>
    <t>31: Kein AV-Umriss für das Gebäude 502236838</t>
  </si>
  <si>
    <t>31: Kein AV-Umriss für das Gebäude 502236842</t>
  </si>
  <si>
    <t>27.1</t>
  </si>
  <si>
    <t>CH757785778478</t>
  </si>
  <si>
    <t>4</t>
  </si>
  <si>
    <t>2697890.770 1222748.870</t>
  </si>
  <si>
    <t>2682282.200 1205464.700</t>
  </si>
  <si>
    <t>2692310.000 1209230.000</t>
  </si>
  <si>
    <t>2700936.785 1222868.925</t>
  </si>
  <si>
    <t>2697177.351 1217204.404</t>
  </si>
  <si>
    <t>2700714.740 1220878.697</t>
  </si>
  <si>
    <t>2705311.768 1217332.762</t>
  </si>
  <si>
    <t>2698242.360 1219092.448</t>
  </si>
  <si>
    <t>2698255.201 1219098.592</t>
  </si>
  <si>
    <t>2698874.836 1221524.553</t>
  </si>
  <si>
    <t>2703753.315 1220929.582</t>
  </si>
  <si>
    <t>2702068.067 1217763.211</t>
  </si>
  <si>
    <t>2699263.323 1221412.738</t>
  </si>
  <si>
    <t>2704980.576 1217085.961</t>
  </si>
  <si>
    <t>2699098.490 1221508.995</t>
  </si>
  <si>
    <t>2696775.198 1222094.441</t>
  </si>
  <si>
    <t>2698756.103 1222052.079</t>
  </si>
  <si>
    <t>2698778.175 1220681.689</t>
  </si>
  <si>
    <t>2699020.829 1220241.157</t>
  </si>
  <si>
    <t>2703013.271 1224837.973</t>
  </si>
  <si>
    <t>2703641.783 1216314.373</t>
  </si>
  <si>
    <t>2714772.834 1225984.733</t>
  </si>
  <si>
    <t>2714837.121 1225926.056</t>
  </si>
  <si>
    <t>2688878.888 1213261.245</t>
  </si>
  <si>
    <t>35: überholt im GWR. AV-Umriss schon verknüpft mit dem Gebäude mit EGID 240149</t>
  </si>
  <si>
    <t>35: überholt im GWR. AV-Umriss schon verknüpft mit dem Gebäude mit EGID 3033322</t>
  </si>
  <si>
    <t>35: überholt im GWR. AV-Umriss schon verknüpft mit dem Gebäude mit EGID 191815215</t>
  </si>
  <si>
    <t>35: überholt im GWR. AV-Umriss schon verknüpft mit dem Gebäude mit EGID 191855769</t>
  </si>
  <si>
    <t>35: überholt im GWR. AV-Umriss schon verknüpft mit dem Gebäude mit EGID 191667184</t>
  </si>
  <si>
    <t>35: überholt im GWR. AV-Umriss schon verknüpft mit dem Gebäude mit EGID 504126796</t>
  </si>
  <si>
    <t>35: überholt im GWR. AV-Umriss schon verknüpft mit dem Gebäude mit EGID 190113470</t>
  </si>
  <si>
    <t>35: überholt im GWR. AV-Umriss schon verknüpft mit dem Gebäude mit EGID 191712902</t>
  </si>
  <si>
    <t>35: überholt im GWR. AV-Umriss schon verknüpft mit dem Gebäude mit EGID 191661975</t>
  </si>
  <si>
    <t>43: Gebäude 241760 verknüpft, aber die Kategorie ist '1010 provisorische Unterkunft'</t>
  </si>
  <si>
    <t>2697956.305 1228264.212</t>
  </si>
  <si>
    <t>2698209.197 1228409.293</t>
  </si>
  <si>
    <t>2677820.541 1216803.540</t>
  </si>
  <si>
    <t>2675449.517 1213547.796</t>
  </si>
  <si>
    <t>2710493.859 1227397.783</t>
  </si>
  <si>
    <t>2689054.556 1211527.445</t>
  </si>
  <si>
    <t>2674869.050 1214359.515</t>
  </si>
  <si>
    <t>2695949.000 1210479.000</t>
  </si>
  <si>
    <t>2696364.041 1204795.936</t>
  </si>
  <si>
    <t>2689025.337 1211993.239</t>
  </si>
  <si>
    <t>31: Kein AV-Umriss für das Gebäude 192021333</t>
  </si>
  <si>
    <t>2691204.000 1215494.000</t>
  </si>
  <si>
    <t>31: Kein AV-Umriss für das Gebäude 191963542</t>
  </si>
  <si>
    <t>2696488.000 1227418.000</t>
  </si>
  <si>
    <t>2705422.000 1227223.000</t>
  </si>
  <si>
    <t>2712904.750 1227290.125</t>
  </si>
  <si>
    <t>31: Kein AV-Umriss für das Gebäude 191990267</t>
  </si>
  <si>
    <t>31: Kein AV-Umriss für das Gebäude 191967475</t>
  </si>
  <si>
    <t>31: Kein AV-Umriss für das Gebäude 192022787</t>
  </si>
  <si>
    <t>31: Kein AV-Umriss für das Gebäude 191186913</t>
  </si>
  <si>
    <t>62: 2 GWR-Gebäude (261114, 190193592) innerhalb des gleichen AV-Gebäudes</t>
  </si>
  <si>
    <t>62: 2 GWR-Gebäude (261304, 400016788) innerhalb des gleichen AV-Gebäudes</t>
  </si>
  <si>
    <t>62: 3 GWR-Gebäude (261340, 9022255, 9022256) innerhalb des gleichen AV-Gebäudes</t>
  </si>
  <si>
    <t>62: 2 GWR-Gebäude (261342, 9022233) innerhalb des gleichen AV-Gebäudes</t>
  </si>
  <si>
    <t>12: Verknüpft mit EGID 9022255 in der gleiche Gemeinde&lt;/br&gt;62: 3 GWR-Gebäude (261340, 9022255, 9022256) innerhalb des gleichen AV-Gebäudes</t>
  </si>
  <si>
    <t>35: überholt im GWR. AV-Umriss schon verknüpft mit dem Gebäude mit EGID 261022</t>
  </si>
  <si>
    <t>35: überholt im GWR. AV-Umriss schon verknüpft mit dem Gebäude mit EGID 191152470</t>
  </si>
  <si>
    <t>35: überholt im GWR. AV-Umriss schon verknüpft mit dem Gebäude mit EGID 502237899</t>
  </si>
  <si>
    <t>35: überholt im GWR. AV-Umriss schon verknüpft mit dem Gebäude mit EGID 502237945</t>
  </si>
  <si>
    <t>35: überholt im GWR. AV-Umriss schon verknüpft mit dem Gebäude mit EGID 502238401</t>
  </si>
  <si>
    <t>35: überholt im GWR. AV-Umriss schon verknüpft mit dem Gebäude mit EGID 502237825</t>
  </si>
  <si>
    <t>35: überholt im GWR. AV-Umriss schon verknüpft mit dem Gebäude mit EGID 502238565</t>
  </si>
  <si>
    <t>35: überholt im GWR. AV-Umriss schon verknüpft mit dem Gebäude mit EGID 502237385</t>
  </si>
  <si>
    <t>35: überholt im GWR. AV-Umriss schon verknüpft mit dem Gebäude mit EGID 502237412</t>
  </si>
  <si>
    <t>35: überholt im GWR. AV-Umriss schon verknüpft mit dem Gebäude mit EGID 502238554</t>
  </si>
  <si>
    <t>35: überholt im GWR. AV-Umriss schon verknüpft mit dem Gebäude mit EGID 502237362</t>
  </si>
  <si>
    <t>35: überholt im GWR. AV-Umriss schon verknüpft mit dem Gebäude mit EGID 191701387</t>
  </si>
  <si>
    <t>2696288.000 1211701.000</t>
  </si>
  <si>
    <t>35: überholt im GWR. AV-Umriss schon verknüpft mit dem Gebäude mit EGID 190405468</t>
  </si>
  <si>
    <t>2684701.000 1211998.000</t>
  </si>
  <si>
    <t>2691644.424 1209977.439</t>
  </si>
  <si>
    <t>12: Verknüpft mit EGID 191939828 in der gleiche Gemeinde&lt;/br&gt;42: die Kategorie 1020  ist mit dem Topic Einzelobjekte der AV nicht kohärent &lt;/br&gt;62: 3 GWR-Gebäude (191939828, 191939830, 192018474) innerhalb des gleichen AV-Gebäudes</t>
  </si>
  <si>
    <t>12: Verknüpft mit EGID 191939830 in der gleiche Gemeinde&lt;/br&gt;42: die Kategorie 1020  ist mit dem Topic Einzelobjekte der AV nicht kohärent &lt;/br&gt;62: 3 GWR-Gebäude (191939828, 191939830, 192018474) innerhalb des gleichen AV-Gebäudes</t>
  </si>
  <si>
    <t>12: Verknüpft mit EGID 192018474 in der gleiche Gemeinde&lt;/br&gt;42: die Kategorie 1060  ist mit dem Topic Einzelobjekte der AV nicht kohärent &lt;/br&gt;62: 3 GWR-Gebäude (191939828, 191939830, 192018474) innerhalb des gleichen AV-Gebäudes</t>
  </si>
  <si>
    <t>12: Verknüpft mit EGID 191939828 in der gleiche Gemeinde&lt;/br&gt;42: die Kategorie 1020 ist mit dem Topic Einzelobjekte der AV nicht kohärent &lt;/br&gt;62: 3 GWR-Gebäude (191939828, 191939830, 192018474) innerhalb des gleichen AV-Gebäudes</t>
  </si>
  <si>
    <t>12: Verknüpft mit EGID 191939830 in der gleiche Gemeinde&lt;/br&gt;42: die Kategorie 1020 ist mit dem Topic Einzelobjekte der AV nicht kohärent &lt;/br&gt;62: 3 GWR-Gebäude (191939828, 191939830, 192018474) innerhalb des gleichen AV-Gebäudes</t>
  </si>
  <si>
    <t>12: Verknüpft mit EGID 192018474 in der gleiche Gemeinde&lt;/br&gt;42: die Kategorie 1060 ist mit dem Topic Einzelobjekte der AV nicht kohärent &lt;/br&gt;62: 3 GWR-Gebäude (191939828, 191939830, 192018474) innerhalb des gleichen AV-Gebäudes</t>
  </si>
  <si>
    <t>2696758.000 1228022.000</t>
  </si>
  <si>
    <t>31: Kein AV-Umriss für das Gebäude 246741</t>
  </si>
  <si>
    <t>14: AV-Gebäude verknüpft mit EGID 191976198, but status is 'abgebrochen / aufgehoben'&lt;/br&gt;42: die Kategorie 1080 ist mit dem Topic Bodenbedeckung der AV nicht kohärent</t>
  </si>
  <si>
    <t>2703415.937 1212791.715</t>
  </si>
  <si>
    <t>35: überholt im GWR. AV-Umriss schon verknüpft mit dem Gebäude mit EGID 191697314</t>
  </si>
  <si>
    <t>2692307.456 1205161.762</t>
  </si>
  <si>
    <t>31: Kein AV-Umriss für das Gebäude 502238340</t>
  </si>
  <si>
    <t>2709412.625 1228426.458</t>
  </si>
  <si>
    <t>31: Kein AV-Umriss für das Gebäude 192016230</t>
  </si>
  <si>
    <t>2701511.000 1228454.000</t>
  </si>
  <si>
    <t>2676403.002 1215067.819</t>
  </si>
  <si>
    <t>2707305.241 1224996.417</t>
  </si>
  <si>
    <t>2708941.937 1226004.335</t>
  </si>
  <si>
    <t>2707155.748 1228051.482</t>
  </si>
  <si>
    <t>2692858.369 1207893.631</t>
  </si>
  <si>
    <t>2692379.739 1208603.033</t>
  </si>
  <si>
    <t>2692720.119 1208066.950</t>
  </si>
  <si>
    <t>2692247.671 1207342.071</t>
  </si>
  <si>
    <t>2691726.271 1207683.430</t>
  </si>
  <si>
    <t>2710113.169 1226081.035</t>
  </si>
  <si>
    <t>31: Kein AV-Umriss für das Gebäude 502234399</t>
  </si>
  <si>
    <t>31: Kein AV-Umriss für das Gebäude 251775</t>
  </si>
  <si>
    <t>31: Kein AV-Umriss für das Gebäude 190200477</t>
  </si>
  <si>
    <t>35: überholt im GWR. AV-Umriss schon verknüpft mit dem Gebäude mit EGID 245288</t>
  </si>
  <si>
    <t>35: überholt im GWR. AV-Umriss schon verknüpft mit dem Gebäude mit EGID 191843136</t>
  </si>
  <si>
    <t>35: überholt im GWR. AV-Umriss schon verknüpft mit dem Gebäude mit EGID 261368</t>
  </si>
  <si>
    <t>35: überholt im GWR. AV-Umriss schon verknüpft mit dem Gebäude mit EGID 261207</t>
  </si>
  <si>
    <t>35: überholt im GWR. AV-Umriss schon verknüpft mit dem Gebäude mit EGID 260703</t>
  </si>
  <si>
    <t>35: überholt im GWR. AV-Umriss schon verknüpft mit dem Gebäude mit EGID 191940843</t>
  </si>
  <si>
    <t>2709278.958 1228273.791</t>
  </si>
  <si>
    <t>2688609.418 1211099.945</t>
  </si>
  <si>
    <t>2688559.835 1211101.835</t>
  </si>
  <si>
    <t>2688557.963 1211104.146</t>
  </si>
  <si>
    <t>2681689.877 1212783.111</t>
  </si>
  <si>
    <t>2696034.000 1204931.000</t>
  </si>
  <si>
    <t>2699677.262 1220967.888</t>
  </si>
  <si>
    <t>2684310.934 1210951.903</t>
  </si>
  <si>
    <t>2697369.111 1206314.431</t>
  </si>
  <si>
    <t>35: überholt im GWR. AV-Umriss schon verknüpft mit dem Gebäude mit EGID 191904567</t>
  </si>
  <si>
    <t>Hüseren</t>
  </si>
  <si>
    <t>1.5</t>
  </si>
  <si>
    <t>CH180322407805</t>
  </si>
  <si>
    <t>9</t>
  </si>
  <si>
    <t>CH827822224066</t>
  </si>
  <si>
    <t>82</t>
  </si>
  <si>
    <t>2704553.000 1206494.000</t>
  </si>
  <si>
    <t>2692242.000 1200348.500</t>
  </si>
  <si>
    <t>2676469.239 1215282.201</t>
  </si>
  <si>
    <t>31: Kein AV-Umriss für das Gebäude 192014276</t>
  </si>
  <si>
    <t>31: Kein AV-Umriss für das Gebäude 192022735</t>
  </si>
  <si>
    <t xml:space="preserve">42: die Kategorie 1040 ist mit dem Topic Einzelobjekte der AV nicht kohärent </t>
  </si>
  <si>
    <t>31: Kein AV-Umriss für das Gebäude 191800229</t>
  </si>
  <si>
    <t>2701295.000 1219633.000</t>
  </si>
  <si>
    <t>2710566.541 1221055.600</t>
  </si>
  <si>
    <t>2702009.544 1203145.551</t>
  </si>
  <si>
    <t>2702168.118 1203161.925</t>
  </si>
  <si>
    <t>2710976.339 1225506.185</t>
  </si>
  <si>
    <t>2712731.058 1222435.002</t>
  </si>
  <si>
    <t>2710812.027 1226022.572</t>
  </si>
  <si>
    <t>2713843.851 1228828.503</t>
  </si>
  <si>
    <t>2709274.899 1228273.399</t>
  </si>
  <si>
    <t>2710698.813 1226329.753</t>
  </si>
  <si>
    <t>12: Verknüpft mit EGID 191881867 in der gleiche Gemeinde&lt;/br&gt;42: die Kategorie 1060  ist mit dem Topic Einzelobjekte der AV nicht kohärent &lt;/br&gt;62: 2 GWR-Gebäude (191881867, 192031925) innerhalb des gleichen AV-Gebäudes</t>
  </si>
  <si>
    <t>12: Verknüpft mit EGID 192031925 in der gleiche Gemeinde&lt;/br&gt;42: die Kategorie 1060  ist mit dem Topic Einzelobjekte der AV nicht kohärent &lt;/br&gt;62: 2 GWR-Gebäude (191881867, 192031925) innerhalb des gleichen AV-Gebäudes</t>
  </si>
  <si>
    <t>31: Kein AV-Umriss für das Gebäude 191979566</t>
  </si>
  <si>
    <t>31: Kein AV-Umriss für das Gebäude 258644</t>
  </si>
  <si>
    <t>31: Kein AV-Umriss für das Gebäude 502125945</t>
  </si>
  <si>
    <t>35: überholt im GWR. AV-Umriss schon verknüpft mit dem Gebäude mit EGID 192032563</t>
  </si>
  <si>
    <t>12: Verknüpft mit EGID 191881867 in der gleiche Gemeinde&lt;/br&gt;42: die Kategorie 1060 ist mit dem Topic Einzelobjekte der AV nicht kohärent &lt;/br&gt;62: 2 GWR-Gebäude (191881867, 192031925) innerhalb des gleichen AV-Gebäudes</t>
  </si>
  <si>
    <t>12: Verknüpft mit EGID 192031925 in der gleiche Gemeinde&lt;/br&gt;42: die Kategorie 1060 ist mit dem Topic Einzelobjekte der AV nicht kohärent &lt;/br&gt;62: 2 GWR-Gebäude (191881867, 192031925) innerhalb des gleichen AV-Gebäudes</t>
  </si>
  <si>
    <t>2711273.099 1219513.817</t>
  </si>
  <si>
    <t>2691862.000 1213740.500</t>
  </si>
  <si>
    <t>2691858.000 1213737.000</t>
  </si>
  <si>
    <t>2713891.612 1229045.980</t>
  </si>
  <si>
    <t>2691861.969 1213736.726</t>
  </si>
  <si>
    <t>2687522.159 1212647.986</t>
  </si>
  <si>
    <t>42: die Kategorie 1060  ist mit dem Topic Einzelobjekte der AV nicht kohärent &lt;/br&gt;62: 2 GWR-Gebäude (192036459, 192036460) innerhalb des gleichen AV-Gebäudes</t>
  </si>
  <si>
    <t>31: Kein AV-Umriss für das Gebäude 502144981</t>
  </si>
  <si>
    <t>42: die Kategorie 1060 ist mit dem Topic Einzelobjekte der AV nicht kohärent &lt;/br&gt;62: 2 GWR-Gebäude (192036459, 192036460) innerhalb des gleichen AV-Gebäudes</t>
  </si>
  <si>
    <t>2702524.746 1222949.012</t>
  </si>
  <si>
    <t>2707804.826 1225261.081</t>
  </si>
  <si>
    <t>2714554.733 1226039.385</t>
  </si>
  <si>
    <t>2685293.544 1210255.696</t>
  </si>
  <si>
    <t>2682721.312 1213753.351</t>
  </si>
  <si>
    <t>2683029.659 1212687.045</t>
  </si>
  <si>
    <t>2687564.086 1212671.330</t>
  </si>
  <si>
    <t>35: überholt im GWR. AV-Umriss schon verknüpft mit dem Gebäude mit EGID 191912958</t>
  </si>
  <si>
    <t>35: überholt im GWR. AV-Umriss schon verknüpft mit dem Gebäude mit EGID 255151</t>
  </si>
  <si>
    <t>35: überholt im GWR. AV-Umriss schon verknüpft mit dem Gebäude mit EGID 256307</t>
  </si>
  <si>
    <t>43: Gebäude 256007 verknüpft, aber die Kategorie ist '1010 provisorische Unterkunft'</t>
  </si>
  <si>
    <t>Salzsilo</t>
  </si>
  <si>
    <t>2696747.000 1226070.000</t>
  </si>
  <si>
    <t>2711738.000 1226148.000</t>
  </si>
  <si>
    <t>2711740.000 1226151.000</t>
  </si>
  <si>
    <t>2692242.250 1200348.875</t>
  </si>
  <si>
    <t>31: Kein AV-Umriss für das Gebäude 191971071</t>
  </si>
  <si>
    <t>31: Kein AV-Umriss für das Gebäude 192013750</t>
  </si>
  <si>
    <t>31: Kein AV-Umriss für das Gebäude 192014042</t>
  </si>
  <si>
    <t>31: Kein AV-Umriss für das Gebäude 192022731</t>
  </si>
  <si>
    <t>31: Kein AV-Umriss für das Gebäude 191950250</t>
  </si>
  <si>
    <t>2699108.838 1220230.414</t>
  </si>
  <si>
    <t>2702778.000 1229166.000</t>
  </si>
  <si>
    <t>2708694.206 1226893.003</t>
  </si>
  <si>
    <t>2713816.497 1225820.725</t>
  </si>
  <si>
    <t>2700498.409 1207034.697</t>
  </si>
  <si>
    <t>2700509.698 1207051.549</t>
  </si>
  <si>
    <t>2701049.490 1203187.605</t>
  </si>
  <si>
    <t>2701079.953 1203216.334</t>
  </si>
  <si>
    <t>2705131.888 1201722.512</t>
  </si>
  <si>
    <t>31: Kein AV-Umriss für das Gebäude 191984473</t>
  </si>
  <si>
    <t>31: Kein AV-Umriss für das Gebäude 191989523</t>
  </si>
  <si>
    <t>31: Kein AV-Umriss für das Gebäude 502106827</t>
  </si>
  <si>
    <t>31: Kein AV-Umriss für das Gebäude 502106828</t>
  </si>
  <si>
    <t>31: Kein AV-Umriss für das Gebäude 502125875</t>
  </si>
  <si>
    <t>31: Kein AV-Umriss für das Gebäude 502126189</t>
  </si>
  <si>
    <t>35: überholt im GWR. AV-Umriss schon verknüpft mit dem Gebäude mit EGID 191936894</t>
  </si>
  <si>
    <t>2698975.000 1222787.000</t>
  </si>
  <si>
    <t>2716535.262 1225505.319</t>
  </si>
  <si>
    <t>2682575.449 1213159.673</t>
  </si>
  <si>
    <t>2684687.474 1211805.231</t>
  </si>
  <si>
    <t>2698140.000 1205012.000</t>
  </si>
  <si>
    <t>2709413.100 1228383.241</t>
  </si>
  <si>
    <t>2700728.054 1203239.334</t>
  </si>
  <si>
    <t>2696842.477 1204685.536</t>
  </si>
  <si>
    <t>2702297.655 1203312.883</t>
  </si>
  <si>
    <t>2696622.922 1204929.541</t>
  </si>
  <si>
    <t>31: Kein AV-Umriss für das Gebäude 192020153</t>
  </si>
  <si>
    <t>31: Kein AV-Umriss für das Gebäude 502107772</t>
  </si>
  <si>
    <t>31: Kein AV-Umriss für das Gebäude 502192830</t>
  </si>
  <si>
    <t>31: Kein AV-Umriss für das Gebäude 191982598</t>
  </si>
  <si>
    <t>31: Kein AV-Umriss für das Gebäude 191956258</t>
  </si>
  <si>
    <t>35: überholt im GWR. AV-Umriss schon verknüpft mit dem Gebäude mit EGID 191987451</t>
  </si>
  <si>
    <t>35: überholt im GWR. AV-Umriss schon verknüpft mit dem Gebäude mit EGID 258143</t>
  </si>
  <si>
    <t>35: überholt im GWR. AV-Umriss schon verknüpft mit dem Gebäude mit EGID 191669001</t>
  </si>
  <si>
    <t>2711764.015 1225662.848</t>
  </si>
  <si>
    <t>2708053.599 1204011.083</t>
  </si>
  <si>
    <t>2699791.845 1208779.567</t>
  </si>
  <si>
    <t>2677527.438 1215950.653</t>
  </si>
  <si>
    <t>2677902.966 1215920.205</t>
  </si>
  <si>
    <t>2675471.495 1214869.301</t>
  </si>
  <si>
    <t>2678683.420 1217639.810</t>
  </si>
  <si>
    <t>2679350.676 1214961.365</t>
  </si>
  <si>
    <t>2678707.090 1215253.044</t>
  </si>
  <si>
    <t>2676194.358 1214483.174</t>
  </si>
  <si>
    <t>2674710.199 1213731.733</t>
  </si>
  <si>
    <t>2676293.101 1215424.055</t>
  </si>
  <si>
    <t>2676263.817 1215378.447</t>
  </si>
  <si>
    <t>2675540.386 1215274.963</t>
  </si>
  <si>
    <t>2674112.017 1215768.220</t>
  </si>
  <si>
    <t>2674124.528 1215762.379</t>
  </si>
  <si>
    <t>2677802.286 1216650.368</t>
  </si>
  <si>
    <t>2707496.787 1228007.051</t>
  </si>
  <si>
    <t>2712190.933 1226959.548</t>
  </si>
  <si>
    <t>31: Kein AV-Umriss für das Gebäude 502125998</t>
  </si>
  <si>
    <t>31: Kein AV-Umriss für das Gebäude 502238171</t>
  </si>
  <si>
    <t>35: überholt im GWR. AV-Umriss schon verknüpft mit dem Gebäude mit EGID 504128826</t>
  </si>
  <si>
    <t>35: überholt im GWR. AV-Umriss schon verknüpft mit dem Gebäude mit EGID 504128756</t>
  </si>
  <si>
    <t>35: überholt im GWR. AV-Umriss schon verknüpft mit dem Gebäude mit EGID 191871692</t>
  </si>
  <si>
    <t>35: überholt im GWR. AV-Umriss schon verknüpft mit dem Gebäude mit EGID 191694996</t>
  </si>
  <si>
    <t>35: überholt im GWR. AV-Umriss schon verknüpft mit dem Gebäude mit EGID 191681135</t>
  </si>
  <si>
    <t>35: überholt im GWR. AV-Umriss schon verknüpft mit dem Gebäude mit EGID 191684424</t>
  </si>
  <si>
    <t>35: überholt im GWR. AV-Umriss schon verknüpft mit dem Gebäude mit EGID 252859</t>
  </si>
  <si>
    <t>2705976.000 1227512.000</t>
  </si>
  <si>
    <t>2716728.279 1226354.322</t>
  </si>
  <si>
    <t>2678838.821 1210725.945</t>
  </si>
  <si>
    <t>2694393.217 1216013.722</t>
  </si>
  <si>
    <t>2703482.751 1211556.629</t>
  </si>
  <si>
    <t>2712033.962 1224928.582</t>
  </si>
  <si>
    <t>2707742.128 1202044.563</t>
  </si>
  <si>
    <t>2697006.531 1201991.180</t>
  </si>
  <si>
    <t>2708365.535 1201003.956</t>
  </si>
  <si>
    <t>31: Kein AV-Umriss für das Gebäude 192041841</t>
  </si>
  <si>
    <t>31: Kein AV-Umriss für das Gebäude 502107381</t>
  </si>
  <si>
    <t>31: Kein AV-Umriss für das Gebäude 190214544</t>
  </si>
  <si>
    <t>35: überholt im GWR. AV-Umriss schon verknüpft mit dem Gebäude mit EGID 191984354</t>
  </si>
  <si>
    <t>2690773.000 1215200.000</t>
  </si>
  <si>
    <t>31: Kein AV-Umriss für das Gebäude 192042595&lt;/br&gt;33: Das Gebäude 192042595 has GSTAT '1003 im Bau'</t>
  </si>
  <si>
    <t>2697382.769 1228231.089</t>
  </si>
  <si>
    <t>2696579.795 1227998.546</t>
  </si>
  <si>
    <t>2675746.612 1215177.359</t>
  </si>
  <si>
    <t>2675727.246 1215182.080</t>
  </si>
  <si>
    <t>2710808.000 1220233.625</t>
  </si>
  <si>
    <t>2684951.181 1212980.891</t>
  </si>
  <si>
    <t>2692038.232 1202446.770</t>
  </si>
  <si>
    <t>2694010.764 1202559.482</t>
  </si>
  <si>
    <t>2701421.250 1203375.000</t>
  </si>
  <si>
    <t>2698719.937 1207235.145</t>
  </si>
  <si>
    <t>2706335.000 1214521.000</t>
  </si>
  <si>
    <t>2676909.130 1215336.876</t>
  </si>
  <si>
    <t>2707554.103 1228063.240</t>
  </si>
  <si>
    <t>2688464.181 1211018.305</t>
  </si>
  <si>
    <t>31: Kein AV-Umriss für das Gebäude 191687984</t>
  </si>
  <si>
    <t>31: Kein AV-Umriss für das Gebäude 191688627</t>
  </si>
  <si>
    <t>31: Kein AV-Umriss für das Gebäude 504128837</t>
  </si>
  <si>
    <t>31: Kein AV-Umriss für das Gebäude 504128849</t>
  </si>
  <si>
    <t>31: Kein AV-Umriss für das Gebäude 190290550</t>
  </si>
  <si>
    <t>31: Kein AV-Umriss für das Gebäude 504095317</t>
  </si>
  <si>
    <t>31: Kein AV-Umriss für das Gebäude 191993921</t>
  </si>
  <si>
    <t>31: Kein AV-Umriss für das Gebäude 502238192</t>
  </si>
  <si>
    <t>31: Kein AV-Umriss für das Gebäude 191902896&lt;/br&gt;33: Das Gebäude 191902896 has GSTAT '1003 im Bau'</t>
  </si>
  <si>
    <t>35: überholt im GWR. AV-Umriss schon verknüpft mit dem Gebäude mit EGID 191991057</t>
  </si>
  <si>
    <t>35: überholt im GWR. AV-Umriss schon verknüpft mit dem Gebäude mit EGID 259408</t>
  </si>
  <si>
    <t>2707355.000 1228722.000</t>
  </si>
  <si>
    <t>2714480.123 1225925.154</t>
  </si>
  <si>
    <t>2712069.022 1227053.731</t>
  </si>
  <si>
    <t>2712602.735 1226933.714</t>
  </si>
  <si>
    <t>2714474.525 1225914.106</t>
  </si>
  <si>
    <t>2702389.115 1207568.272</t>
  </si>
  <si>
    <t>2712578.013 1226951.613</t>
  </si>
  <si>
    <t>2712581.253 1226951.058</t>
  </si>
  <si>
    <t>2712585.133 1226950.688</t>
  </si>
  <si>
    <t>2712588.967 1226950.320</t>
  </si>
  <si>
    <t>2710792.794 1225798.705</t>
  </si>
  <si>
    <t>2712597.354 1226927.102</t>
  </si>
  <si>
    <t>31: Kein AV-Umriss für das Gebäude 191980512</t>
  </si>
  <si>
    <t>31: Kein AV-Umriss für das Gebäude 502238957</t>
  </si>
  <si>
    <t>31: Kein AV-Umriss für das Gebäude 502239120</t>
  </si>
  <si>
    <t>31: Kein AV-Umriss für das Gebäude 502120018</t>
  </si>
  <si>
    <t>35: überholt im GWR. AV-Umriss schon verknüpft mit dem Gebäude mit EGID 191985556</t>
  </si>
  <si>
    <t>2697419.000 1217197.000</t>
  </si>
  <si>
    <t>2710933.000 1227306.000</t>
  </si>
  <si>
    <t>31: Kein AV-Umriss für das Gebäude 191922757</t>
  </si>
  <si>
    <t>31: Kein AV-Umriss für das Gebäude 191975292</t>
  </si>
  <si>
    <t>2699733.000 1221474.000</t>
  </si>
  <si>
    <t>2696979.000 1228259.000</t>
  </si>
  <si>
    <t>2686684.500 1210023.250</t>
  </si>
  <si>
    <t>31: Kein AV-Umriss für das Gebäude 192008715</t>
  </si>
  <si>
    <t>31: Kein AV-Umriss für das Gebäude 192032190</t>
  </si>
  <si>
    <t>31: Kein AV-Umriss für das Gebäude 192046261</t>
  </si>
  <si>
    <t>2697869.134 1222443.662</t>
  </si>
  <si>
    <t>2696385.000 1225864.000</t>
  </si>
  <si>
    <t>2696433.000 1225855.000</t>
  </si>
  <si>
    <t>2697501.757 1223852.095</t>
  </si>
  <si>
    <t>2700588.397 1227385.915</t>
  </si>
  <si>
    <t>2702448.000 1228604.000</t>
  </si>
  <si>
    <t>2712860.000 1226073.000</t>
  </si>
  <si>
    <t>2713083.948 1224164.630</t>
  </si>
  <si>
    <t>2713857.980 1228785.877</t>
  </si>
  <si>
    <t>2696842.000 1213400.000</t>
  </si>
  <si>
    <t>2696885.000 1213793.000</t>
  </si>
  <si>
    <t>2691011.727 1207194.727</t>
  </si>
  <si>
    <t>2691510.561 1207369.096</t>
  </si>
  <si>
    <t>2691510.329 1207377.299</t>
  </si>
  <si>
    <t>2701213.222 1220264.248</t>
  </si>
  <si>
    <t>2698628.309 1227440.322</t>
  </si>
  <si>
    <t>2700536.257 1229067.635</t>
  </si>
  <si>
    <t>2677128.440 1216039.273</t>
  </si>
  <si>
    <t>2677512.144 1216613.112</t>
  </si>
  <si>
    <t>2713102.081 1224193.500</t>
  </si>
  <si>
    <t>2713870.539 1228778.103</t>
  </si>
  <si>
    <t>2684783.534 1211755.838</t>
  </si>
  <si>
    <t>2690889.120 1207071.614</t>
  </si>
  <si>
    <t>31: Kein AV-Umriss für das Gebäude 502290444</t>
  </si>
  <si>
    <t>31: Kein AV-Umriss für das Gebäude 191860608</t>
  </si>
  <si>
    <t>31: Kein AV-Umriss für das Gebäude 192012889</t>
  </si>
  <si>
    <t>31: Kein AV-Umriss für das Gebäude 191982528</t>
  </si>
  <si>
    <t>31: Kein AV-Umriss für das Gebäude 502239265</t>
  </si>
  <si>
    <t>31: Kein AV-Umriss für das Gebäude 192002388&lt;/br&gt;33: Das Gebäude 192002388 has GSTAT '1003 im Bau'</t>
  </si>
  <si>
    <t>35: überholt im GWR. AV-Umriss schon verknüpft mit dem Gebäude mit EGID 191865344</t>
  </si>
  <si>
    <t>35: überholt im GWR. AV-Umriss schon verknüpft mit dem Gebäude mit EGID 191755012</t>
  </si>
  <si>
    <t>35: überholt im GWR. AV-Umriss schon verknüpft mit dem Gebäude mit EGID 191997512</t>
  </si>
  <si>
    <t>35: überholt im GWR. AV-Umriss schon verknüpft mit dem Gebäude mit EGID 191984888</t>
  </si>
  <si>
    <t>35: überholt im GWR. AV-Umriss schon verknüpft mit dem Gebäude mit EGID 191983435</t>
  </si>
  <si>
    <t>Zwäckenstrasse</t>
  </si>
  <si>
    <t>13</t>
  </si>
  <si>
    <t>172</t>
  </si>
  <si>
    <t>2692760.823 1208154.093</t>
  </si>
  <si>
    <t>2692768.737 1208165.621</t>
  </si>
  <si>
    <t>2692405.000 1209065.000</t>
  </si>
  <si>
    <t>2690885.764 1211555.381</t>
  </si>
  <si>
    <t>2692422.034 1209251.646</t>
  </si>
  <si>
    <t>2698368.532 1219786.444</t>
  </si>
  <si>
    <t>2717394.764 1224888.473</t>
  </si>
  <si>
    <t>2692021.158 1208810.848</t>
  </si>
  <si>
    <t>31: Kein AV-Umriss für das Gebäude 261198</t>
  </si>
  <si>
    <t>31: Kein AV-Umriss für das Gebäude 192047454</t>
  </si>
  <si>
    <t>35: überholt im GWR. AV-Umriss schon verknüpft mit dem Gebäude mit EGID 191961096</t>
  </si>
  <si>
    <t>35: überholt im GWR. AV-Umriss schon verknüpft mit dem Gebäude mit EGID 191759217</t>
  </si>
  <si>
    <t>35: überholt im GWR. AV-Umriss schon verknüpft mit dem Gebäude mit EGID 191950281</t>
  </si>
  <si>
    <t>12: Verknüpft mit EGID 191953250 in der gleiche Gemeinde&lt;/br&gt;42: die Kategorie 1080 ist mit dem Topic Bodenbedeckung der AV nicht kohärent</t>
  </si>
  <si>
    <t>42: die Kategorie 1060 ist mit dem Topic Einzelobjekte der AV nicht kohärent &lt;/br&gt;52: Der AV-EGID 192047068 ist nicht kohärent mit dem GWR-EGID 502237207</t>
  </si>
  <si>
    <t>2690045.000 1208350.000</t>
  </si>
  <si>
    <t>31: Kein AV-Umriss für das Gebäude 192048058</t>
  </si>
  <si>
    <t>2688310.024 1206540.731</t>
  </si>
  <si>
    <t>2688328.742 1206545.400</t>
  </si>
  <si>
    <t>2693490.654 1211574.757</t>
  </si>
  <si>
    <t>2691716.036 1210497.822</t>
  </si>
  <si>
    <t>2691726.254 1210484.837</t>
  </si>
  <si>
    <t>2691889.354 1210080.711</t>
  </si>
  <si>
    <t>2691690.583 1205924.279</t>
  </si>
  <si>
    <t>2687690.237 1206133.782</t>
  </si>
  <si>
    <t>2686256.660 1206889.452</t>
  </si>
  <si>
    <t>2688582.439 1205815.314</t>
  </si>
  <si>
    <t>2688605.106 1205740.885</t>
  </si>
  <si>
    <t>2688598.902 1205759.092</t>
  </si>
  <si>
    <t>2688573.304 1205724.845</t>
  </si>
  <si>
    <t>2688550.996 1205701.598</t>
  </si>
  <si>
    <t>2688520.633 1205724.727</t>
  </si>
  <si>
    <t>2687306.144 1206535.717</t>
  </si>
  <si>
    <t>2688561.322 1205511.261</t>
  </si>
  <si>
    <t>2688331.216 1206546.083</t>
  </si>
  <si>
    <t>2688988.758 1206345.899</t>
  </si>
  <si>
    <t>2688618.372 1205772.170</t>
  </si>
  <si>
    <t>2688301.664 1205866.392</t>
  </si>
  <si>
    <t>2688884.595 1206039.864</t>
  </si>
  <si>
    <t>2688850.670 1206001.693</t>
  </si>
  <si>
    <t>2688754.023 1205617.038</t>
  </si>
  <si>
    <t>2688455.182 1205760.349</t>
  </si>
  <si>
    <t>2689133.153 1206027.366</t>
  </si>
  <si>
    <t>62: 2 GWR-Gebäude (246678, 247187) innerhalb des gleichen AV-Gebäudes</t>
  </si>
  <si>
    <t>12: Verknüpft mit EGID 192008411 in der gleiche Gemeinde&lt;/br&gt;42: die Kategorie 1060  ist mit dem Topic Einzelobjekte der AV nicht kohärent &lt;/br&gt;62: 2 GWR-Gebäude (192008411, 192010372) innerhalb des gleichen AV-Gebäudes</t>
  </si>
  <si>
    <t>12: Verknüpft mit EGID 192008466 in der gleiche Gemeinde&lt;/br&gt;42: die Kategorie 1060  ist mit dem Topic Einzelobjekte der AV nicht kohärent &lt;/br&gt;62: 2 GWR-Gebäude (192008466, 192008467) innerhalb des gleichen AV-Gebäudes</t>
  </si>
  <si>
    <t>12: Verknüpft mit EGID 192008467 in der gleiche Gemeinde&lt;/br&gt;42: die Kategorie 1060  ist mit dem Topic Einzelobjekte der AV nicht kohärent &lt;/br&gt;62: 2 GWR-Gebäude (192008466, 192008467) innerhalb des gleichen AV-Gebäudes</t>
  </si>
  <si>
    <t>12: Verknüpft mit EGID 192008624 in der gleiche Gemeinde&lt;/br&gt;42: die Kategorie 1060  ist mit dem Topic Einzelobjekte der AV nicht kohärent &lt;/br&gt;62: 3 GWR-Gebäude (192008624, 504127701, 504127703) innerhalb des gleichen AV-Gebäudes</t>
  </si>
  <si>
    <t>12: Verknüpft mit EGID 192010372 in der gleiche Gemeinde&lt;/br&gt;42: die Kategorie 1060  ist mit dem Topic Einzelobjekte der AV nicht kohärent &lt;/br&gt;62: 2 GWR-Gebäude (192008411, 192010372) innerhalb des gleichen AV-Gebäudes</t>
  </si>
  <si>
    <t>12: Verknüpft mit EGID 504127701 in der gleiche Gemeinde&lt;/br&gt;42: die Kategorie 1060  ist mit dem Topic Einzelobjekte der AV nicht kohärent &lt;/br&gt;62: 3 GWR-Gebäude (192008624, 504127701, 504127703) innerhalb des gleichen AV-Gebäudes</t>
  </si>
  <si>
    <t>12: Verknüpft mit EGID 504127703 in der gleiche Gemeinde&lt;/br&gt;42: die Kategorie 1060  ist mit dem Topic Einzelobjekte der AV nicht kohärent &lt;/br&gt;62: 3 GWR-Gebäude (192008624, 504127701, 504127703) innerhalb des gleichen AV-Gebäudes</t>
  </si>
  <si>
    <t>31: Kein AV-Umriss für das Gebäude 260883</t>
  </si>
  <si>
    <t>31: Kein AV-Umriss für das Gebäude 502236819</t>
  </si>
  <si>
    <t>35: überholt im GWR. AV-Umriss schon verknüpft mit dem Gebäude mit EGID 192043391</t>
  </si>
  <si>
    <t>35: überholt im GWR. AV-Umriss schon verknüpft mit dem Gebäude mit EGID 191950264</t>
  </si>
  <si>
    <t>35: überholt im GWR. AV-Umriss schon verknüpft mit dem Gebäude mit EGID 191874640</t>
  </si>
  <si>
    <t>35: überholt im GWR. AV-Umriss schon verknüpft mit dem Gebäude mit EGID 101499575</t>
  </si>
  <si>
    <t xml:space="preserve">12: Verknüpft mit EGID 190195535 in der gleiche Gemeinde&lt;/br&gt;42: die Kategorie 1060 ist mit dem Topic Einzelobjekte der AV nicht kohärent </t>
  </si>
  <si>
    <t xml:space="preserve">12: Verknüpft mit EGID 192008402 in der gleiche Gemeinde&lt;/br&gt;42: die Kategorie 1060 ist mit dem Topic Einzelobjekte der AV nicht kohärent </t>
  </si>
  <si>
    <t xml:space="preserve">12: Verknüpft mit EGID 192008407 in der gleiche Gemeinde&lt;/br&gt;42: die Kategorie 1060 ist mit dem Topic Einzelobjekte der AV nicht kohärent </t>
  </si>
  <si>
    <t>12: Verknüpft mit EGID 192008411 in der gleiche Gemeinde&lt;/br&gt;42: die Kategorie 1060 ist mit dem Topic Einzelobjekte der AV nicht kohärent &lt;/br&gt;62: 2 GWR-Gebäude (192008411, 192010372) innerhalb des gleichen AV-Gebäudes</t>
  </si>
  <si>
    <t xml:space="preserve">12: Verknüpft mit EGID 192008413 in der gleiche Gemeinde&lt;/br&gt;42: die Kategorie 1060 ist mit dem Topic Einzelobjekte der AV nicht kohärent </t>
  </si>
  <si>
    <t xml:space="preserve">12: Verknüpft mit EGID 192008417 in der gleiche Gemeinde&lt;/br&gt;42: die Kategorie 1060 ist mit dem Topic Einzelobjekte der AV nicht kohärent </t>
  </si>
  <si>
    <t xml:space="preserve">12: Verknüpft mit EGID 192008448 in der gleiche Gemeinde&lt;/br&gt;42: die Kategorie 1060 ist mit dem Topic Einzelobjekte der AV nicht kohärent </t>
  </si>
  <si>
    <t xml:space="preserve">12: Verknüpft mit EGID 192008454 in der gleiche Gemeinde&lt;/br&gt;42: die Kategorie 1060 ist mit dem Topic Einzelobjekte der AV nicht kohärent </t>
  </si>
  <si>
    <t>12: Verknüpft mit EGID 192008466 in der gleiche Gemeinde&lt;/br&gt;42: die Kategorie 1060 ist mit dem Topic Einzelobjekte der AV nicht kohärent &lt;/br&gt;62: 2 GWR-Gebäude (192008466, 192008467) innerhalb des gleichen AV-Gebäudes</t>
  </si>
  <si>
    <t>12: Verknüpft mit EGID 192008467 in der gleiche Gemeinde&lt;/br&gt;42: die Kategorie 1060 ist mit dem Topic Einzelobjekte der AV nicht kohärent &lt;/br&gt;62: 2 GWR-Gebäude (192008466, 192008467) innerhalb des gleichen AV-Gebäudes</t>
  </si>
  <si>
    <t>12: Verknüpft mit EGID 192008624 in der gleiche Gemeinde&lt;/br&gt;42: die Kategorie 1060 ist mit dem Topic Einzelobjekte der AV nicht kohärent &lt;/br&gt;62: 3 GWR-Gebäude (192008624, 504127701, 504127703) innerhalb des gleichen AV-Gebäudes</t>
  </si>
  <si>
    <t xml:space="preserve">12: Verknüpft mit EGID 192008634 in der gleiche Gemeinde&lt;/br&gt;42: die Kategorie 1060 ist mit dem Topic Einzelobjekte der AV nicht kohärent </t>
  </si>
  <si>
    <t>12: Verknüpft mit EGID 192010372 in der gleiche Gemeinde&lt;/br&gt;42: die Kategorie 1060 ist mit dem Topic Einzelobjekte der AV nicht kohärent &lt;/br&gt;62: 2 GWR-Gebäude (192008411, 192010372) innerhalb des gleichen AV-Gebäudes</t>
  </si>
  <si>
    <t xml:space="preserve">12: Verknüpft mit EGID 192010373 in der gleiche Gemeinde&lt;/br&gt;42: die Kategorie 1060 ist mit dem Topic Einzelobjekte der AV nicht kohärent </t>
  </si>
  <si>
    <t xml:space="preserve">12: Verknüpft mit EGID 504127201 in der gleiche Gemeinde&lt;/br&gt;42: die Kategorie 1060 ist mit dem Topic Einzelobjekte der AV nicht kohärent </t>
  </si>
  <si>
    <t xml:space="preserve">12: Verknüpft mit EGID 504127372 in der gleiche Gemeinde&lt;/br&gt;42: die Kategorie 1060 ist mit dem Topic Einzelobjekte der AV nicht kohärent </t>
  </si>
  <si>
    <t xml:space="preserve">12: Verknüpft mit EGID 504127635 in der gleiche Gemeinde&lt;/br&gt;42: die Kategorie 1060 ist mit dem Topic Einzelobjekte der AV nicht kohärent </t>
  </si>
  <si>
    <t xml:space="preserve">12: Verknüpft mit EGID 504127662 in der gleiche Gemeinde&lt;/br&gt;42: die Kategorie 1060 ist mit dem Topic Einzelobjekte der AV nicht kohärent </t>
  </si>
  <si>
    <t>12: Verknüpft mit EGID 504127701 in der gleiche Gemeinde&lt;/br&gt;42: die Kategorie 1060 ist mit dem Topic Einzelobjekte der AV nicht kohärent &lt;/br&gt;62: 3 GWR-Gebäude (192008624, 504127701, 504127703) innerhalb des gleichen AV-Gebäudes</t>
  </si>
  <si>
    <t>12: Verknüpft mit EGID 504127703 in der gleiche Gemeinde&lt;/br&gt;42: die Kategorie 1060 ist mit dem Topic Einzelobjekte der AV nicht kohärent &lt;/br&gt;62: 3 GWR-Gebäude (192008624, 504127701, 504127703) innerhalb des gleichen AV-Gebäudes</t>
  </si>
  <si>
    <t xml:space="preserve">12: Verknüpft mit EGID 504127721 in der gleiche Gemeinde&lt;/br&gt;42: die Kategorie 1060 ist mit dem Topic Einzelobjekte der AV nicht kohärent </t>
  </si>
  <si>
    <t>Haggeneggweg</t>
  </si>
  <si>
    <t>1.2</t>
  </si>
  <si>
    <t>189</t>
  </si>
  <si>
    <t>1.4</t>
  </si>
  <si>
    <t>1.3</t>
  </si>
  <si>
    <t>2698786.000 1222030.000</t>
  </si>
  <si>
    <t>2699532.000 1228978.000</t>
  </si>
  <si>
    <t>2709075.517 1225803.107</t>
  </si>
  <si>
    <t>2694345.000 1205905.000</t>
  </si>
  <si>
    <t>2694340.000 1205900.000</t>
  </si>
  <si>
    <t>31: Kein AV-Umriss für das Gebäude 191975309</t>
  </si>
  <si>
    <t>31: Kein AV-Umriss für das Gebäude 192022040</t>
  </si>
  <si>
    <t>31: Kein AV-Umriss für das Gebäude 192049460</t>
  </si>
  <si>
    <t>31: Kein AV-Umriss für das Gebäude 192049392</t>
  </si>
  <si>
    <t>35: überholt im GWR. AV-Umriss schon verknüpft mit dem Gebäude mit EGID 191748733</t>
  </si>
  <si>
    <t>2705865.218 1227500.464</t>
  </si>
  <si>
    <t>Several possible AV footprins for one GWR building</t>
  </si>
  <si>
    <t>2710938.500 1227202.375</t>
  </si>
  <si>
    <t>2692517.916 1212025.626</t>
  </si>
  <si>
    <t>2692889.581 1209733.649</t>
  </si>
  <si>
    <t>2692778.367 1210229.773</t>
  </si>
  <si>
    <t>2692209.972 1206327.974</t>
  </si>
  <si>
    <t>2703423.824 1230119.965</t>
  </si>
  <si>
    <t>2700605.878 1228245.767</t>
  </si>
  <si>
    <t>2703633.967 1227751.124</t>
  </si>
  <si>
    <t>2705447.819 1226947.789</t>
  </si>
  <si>
    <t>2696267.502 1210974.854</t>
  </si>
  <si>
    <t>31: Kein AV-Umriss für das Gebäude 192050100</t>
  </si>
  <si>
    <t>31: Kein AV-Umriss für das Gebäude 260904</t>
  </si>
  <si>
    <t>31: Kein AV-Umriss für das Gebäude 502237181</t>
  </si>
  <si>
    <t>31: Kein AV-Umriss für das Gebäude 502237296</t>
  </si>
  <si>
    <t>35: überholt im GWR. AV-Umriss schon verknüpft mit dem Gebäude mit EGID 260451</t>
  </si>
  <si>
    <t>35: überholt im GWR. AV-Umriss schon verknüpft mit dem Gebäude mit EGID 191986246</t>
  </si>
  <si>
    <t xml:space="preserve">12: Verknüpft mit EGID 192031343 in der gleiche Gemeinde&lt;/br&gt;42: die Kategorie 1060 ist mit dem Topic Einzelobjekte der AV nicht kohärent </t>
  </si>
  <si>
    <t xml:space="preserve">12: Verknüpft mit EGID 502267479 in der gleiche Gemeinde&lt;/br&gt;42: die Kategorie 1060 ist mit dem Topic Einzelobjekte der AV nicht kohärent </t>
  </si>
  <si>
    <t>2691748.523 1205854.014</t>
  </si>
  <si>
    <t>2691766.523 1205854.156</t>
  </si>
  <si>
    <t>12: Verknüpft mit EGID 502267323 in der gleiche Gemeinde&lt;/br&gt;61: 2 AV-Gebäude haben den gleichen GWR-EGID</t>
  </si>
  <si>
    <t>31: Kein AV-Umriss für das Gebäude 502238322</t>
  </si>
  <si>
    <t>31: Kein AV-Umriss für das Gebäude 502238326</t>
  </si>
  <si>
    <t>2693837.750 1217667.750</t>
  </si>
  <si>
    <t>2691660.000 1209905.000</t>
  </si>
  <si>
    <t>2692875.000 1209705.000</t>
  </si>
  <si>
    <t>2692434.476 1211873.155</t>
  </si>
  <si>
    <t>2692451.118 1211875.670</t>
  </si>
  <si>
    <t>2692452.666 1211865.165</t>
  </si>
  <si>
    <t>2693640.559 1207890.187</t>
  </si>
  <si>
    <t>Update: 25.03.2024</t>
  </si>
  <si>
    <t>Stand: 25.03.2024</t>
  </si>
  <si>
    <t>31: Kein AV-Umriss für das Gebäude 192051967</t>
  </si>
  <si>
    <t>31: Kein AV-Umriss für das Gebäude 192052012</t>
  </si>
  <si>
    <t>31: Kein AV-Umriss für das Gebäude 502237744</t>
  </si>
  <si>
    <t>31: Kein AV-Umriss für das Gebäude 502237745</t>
  </si>
  <si>
    <t>35: überholt im GWR. AV-Umriss schon verknüpft mit dem Gebäude mit EGID 191853176</t>
  </si>
  <si>
    <t>35: überholt im GWR. AV-Umriss schon verknüpft mit dem Gebäude mit EGID 191950218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</si>
</sst>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dd/mm/yyyy\ h:mm;@"/>
    <numFmt numFmtId="168" formatCode="_ * #,##0_ ;_ * \-#,##0_ ;_ * &quot;-&quot;??_ ;_ @_ "/>
    <numFmt numFmtId="169" formatCode="0000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000000"/>
      <name val="Calibri"/>
      <family val="2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A6A6A6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1"/>
      <color rgb="FFA6A6A6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5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5" fillId="3" borderId="0" xfId="2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/>
    </xf>
    <xf numFmtId="0" fontId="2" fillId="4" borderId="0" xfId="4" applyFont="1" applyFill="1" applyBorder="1" applyAlignment="1">
      <alignment vertical="center" wrapText="1"/>
    </xf>
    <xf numFmtId="0" fontId="2" fillId="5" borderId="0" xfId="1" applyFont="1" applyFill="1" applyBorder="1" applyAlignment="1">
      <alignment vertical="center"/>
    </xf>
    <xf numFmtId="0" fontId="2" fillId="5" borderId="0" xfId="4" applyFont="1" applyFill="1" applyBorder="1" applyAlignment="1">
      <alignment vertical="center" wrapText="1"/>
    </xf>
    <xf numFmtId="0" fontId="5" fillId="6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166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/>
    <xf numFmtId="0" fontId="5" fillId="0" borderId="1" xfId="5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6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167" fontId="3" fillId="0" borderId="2" xfId="1" applyNumberFormat="1" applyFont="1" applyBorder="1" applyAlignment="1"/>
    <xf numFmtId="0" fontId="2" fillId="0" borderId="0" xfId="1" applyFont="1" applyFill="1" applyBorder="1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9" fillId="0" borderId="8" xfId="3" applyFont="1" applyFill="1" applyBorder="1" applyAlignment="1"/>
    <xf numFmtId="0" fontId="9" fillId="0" borderId="0" xfId="3" applyFont="1" applyFill="1" applyBorder="1" applyAlignment="1"/>
    <xf numFmtId="0" fontId="2" fillId="0" borderId="6" xfId="1" applyFont="1" applyBorder="1"/>
    <xf numFmtId="0" fontId="2" fillId="0" borderId="7" xfId="1" applyFont="1" applyBorder="1"/>
    <xf numFmtId="0" fontId="2" fillId="0" borderId="6" xfId="1" applyFont="1" applyFill="1" applyBorder="1"/>
    <xf numFmtId="0" fontId="2" fillId="0" borderId="8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8" xfId="1" applyFont="1" applyFill="1" applyBorder="1"/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/>
    </xf>
    <xf numFmtId="0" fontId="11" fillId="9" borderId="0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0" fontId="15" fillId="0" borderId="9" xfId="1" applyFont="1" applyBorder="1" applyAlignment="1">
      <alignment vertical="center"/>
    </xf>
    <xf numFmtId="0" fontId="16" fillId="0" borderId="1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1" fillId="10" borderId="0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0" fillId="0" borderId="9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7" fillId="0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10" fillId="11" borderId="9" xfId="1" applyFont="1" applyFill="1" applyBorder="1" applyAlignment="1">
      <alignment vertical="center"/>
    </xf>
    <xf numFmtId="0" fontId="22" fillId="11" borderId="0" xfId="1" applyFont="1" applyFill="1" applyBorder="1" applyAlignment="1">
      <alignment vertical="center"/>
    </xf>
    <xf numFmtId="0" fontId="10" fillId="11" borderId="0" xfId="1" applyFont="1" applyFill="1" applyBorder="1" applyAlignment="1">
      <alignment vertical="center"/>
    </xf>
    <xf numFmtId="10" fontId="22" fillId="11" borderId="0" xfId="1" applyNumberFormat="1" applyFont="1" applyFill="1" applyBorder="1" applyAlignment="1">
      <alignment vertical="center"/>
    </xf>
    <xf numFmtId="0" fontId="22" fillId="11" borderId="10" xfId="1" applyFont="1" applyFill="1" applyBorder="1" applyAlignment="1">
      <alignment vertical="center"/>
    </xf>
    <xf numFmtId="0" fontId="22" fillId="11" borderId="9" xfId="1" applyFont="1" applyFill="1" applyBorder="1" applyAlignment="1">
      <alignment vertical="center"/>
    </xf>
    <xf numFmtId="0" fontId="10" fillId="11" borderId="10" xfId="1" applyFont="1" applyFill="1" applyBorder="1" applyAlignment="1">
      <alignment vertical="center"/>
    </xf>
    <xf numFmtId="1" fontId="2" fillId="2" borderId="0" xfId="7" applyNumberFormat="1" applyFont="1" applyFill="1" applyBorder="1" applyAlignment="1">
      <alignment vertical="center"/>
    </xf>
    <xf numFmtId="9" fontId="2" fillId="2" borderId="0" xfId="7" applyFont="1" applyFill="1" applyBorder="1" applyAlignment="1">
      <alignment vertical="center"/>
    </xf>
    <xf numFmtId="10" fontId="2" fillId="2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10" fontId="22" fillId="12" borderId="0" xfId="1" applyNumberFormat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9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" fontId="2" fillId="0" borderId="0" xfId="7" applyNumberFormat="1" applyFont="1" applyFill="1" applyBorder="1" applyAlignment="1">
      <alignment vertical="center"/>
    </xf>
    <xf numFmtId="9" fontId="2" fillId="0" borderId="0" xfId="7" applyFont="1" applyFill="1" applyBorder="1" applyAlignment="1">
      <alignment vertical="center"/>
    </xf>
    <xf numFmtId="10" fontId="2" fillId="0" borderId="0" xfId="7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1" fontId="10" fillId="2" borderId="0" xfId="7" applyNumberFormat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/>
    </xf>
    <xf numFmtId="0" fontId="22" fillId="2" borderId="10" xfId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0" fontId="22" fillId="0" borderId="0" xfId="1" applyNumberFormat="1" applyFont="1" applyFill="1" applyBorder="1" applyAlignment="1">
      <alignment vertical="center"/>
    </xf>
    <xf numFmtId="10" fontId="22" fillId="2" borderId="0" xfId="1" applyNumberFormat="1" applyFont="1" applyFill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164" fontId="11" fillId="0" borderId="12" xfId="8" applyNumberFormat="1" applyFont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10" fontId="11" fillId="0" borderId="12" xfId="7" applyNumberFormat="1" applyFont="1" applyFill="1" applyBorder="1" applyAlignment="1">
      <alignment vertical="center"/>
    </xf>
    <xf numFmtId="0" fontId="24" fillId="0" borderId="11" xfId="1" applyFont="1" applyFill="1" applyBorder="1" applyAlignment="1">
      <alignment vertical="center"/>
    </xf>
    <xf numFmtId="168" fontId="24" fillId="0" borderId="12" xfId="8" applyNumberFormat="1" applyFont="1" applyFill="1" applyBorder="1" applyAlignment="1">
      <alignment vertical="center"/>
    </xf>
    <xf numFmtId="0" fontId="24" fillId="0" borderId="12" xfId="1" applyFont="1" applyFill="1" applyBorder="1" applyAlignment="1">
      <alignment vertical="center"/>
    </xf>
    <xf numFmtId="10" fontId="24" fillId="0" borderId="12" xfId="7" applyNumberFormat="1" applyFont="1" applyFill="1" applyBorder="1" applyAlignment="1">
      <alignment vertical="center"/>
    </xf>
    <xf numFmtId="0" fontId="24" fillId="0" borderId="13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12" xfId="1" applyNumberFormat="1" applyFont="1" applyFill="1" applyBorder="1" applyAlignment="1">
      <alignment vertical="center"/>
    </xf>
    <xf numFmtId="9" fontId="11" fillId="0" borderId="12" xfId="7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12" xfId="8" applyNumberFormat="1" applyFont="1" applyBorder="1" applyAlignment="1">
      <alignment vertical="center"/>
    </xf>
    <xf numFmtId="3" fontId="11" fillId="0" borderId="13" xfId="8" applyNumberFormat="1" applyFont="1" applyBorder="1" applyAlignment="1">
      <alignment vertical="center"/>
    </xf>
    <xf numFmtId="9" fontId="11" fillId="0" borderId="13" xfId="7" applyFont="1" applyBorder="1" applyAlignment="1">
      <alignment vertical="center"/>
    </xf>
    <xf numFmtId="9" fontId="11" fillId="0" borderId="11" xfId="7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" fillId="0" borderId="0" xfId="1"/>
    <xf numFmtId="0" fontId="25" fillId="0" borderId="0" xfId="1" applyFont="1"/>
    <xf numFmtId="0" fontId="2" fillId="0" borderId="0" xfId="1" applyFont="1" applyAlignment="1"/>
    <xf numFmtId="0" fontId="2" fillId="0" borderId="0" xfId="1" applyFont="1" applyBorder="1"/>
    <xf numFmtId="0" fontId="25" fillId="0" borderId="0" xfId="1" applyFont="1" applyBorder="1"/>
    <xf numFmtId="0" fontId="25" fillId="0" borderId="7" xfId="1" applyFont="1" applyBorder="1"/>
    <xf numFmtId="0" fontId="2" fillId="0" borderId="14" xfId="1" applyFont="1" applyBorder="1"/>
    <xf numFmtId="0" fontId="27" fillId="9" borderId="0" xfId="1" applyFont="1" applyFill="1" applyBorder="1" applyAlignment="1">
      <alignment vertical="center" wrapText="1"/>
    </xf>
    <xf numFmtId="0" fontId="28" fillId="9" borderId="9" xfId="1" applyFont="1" applyFill="1" applyBorder="1" applyAlignment="1">
      <alignment vertical="center"/>
    </xf>
    <xf numFmtId="0" fontId="11" fillId="14" borderId="1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29" fillId="0" borderId="0" xfId="1" applyFont="1"/>
    <xf numFmtId="0" fontId="11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/>
    </xf>
    <xf numFmtId="0" fontId="2" fillId="0" borderId="15" xfId="1" applyFont="1" applyFill="1" applyBorder="1"/>
    <xf numFmtId="0" fontId="2" fillId="0" borderId="0" xfId="1" applyFont="1" applyFill="1"/>
    <xf numFmtId="0" fontId="2" fillId="0" borderId="9" xfId="1" applyFont="1" applyBorder="1"/>
    <xf numFmtId="0" fontId="25" fillId="0" borderId="0" xfId="6" applyNumberFormat="1" applyFont="1"/>
    <xf numFmtId="0" fontId="2" fillId="0" borderId="10" xfId="1" applyFont="1" applyFill="1" applyBorder="1"/>
    <xf numFmtId="0" fontId="2" fillId="0" borderId="10" xfId="1" applyFont="1" applyBorder="1"/>
    <xf numFmtId="0" fontId="12" fillId="0" borderId="10" xfId="1" applyFont="1" applyFill="1" applyBorder="1"/>
    <xf numFmtId="0" fontId="11" fillId="14" borderId="0" xfId="1" applyFont="1" applyFill="1" applyAlignment="1">
      <alignment vertical="center"/>
    </xf>
    <xf numFmtId="0" fontId="2" fillId="14" borderId="0" xfId="1" applyFill="1"/>
    <xf numFmtId="0" fontId="30" fillId="0" borderId="0" xfId="1" applyFont="1"/>
    <xf numFmtId="0" fontId="11" fillId="0" borderId="0" xfId="1" applyFont="1"/>
    <xf numFmtId="0" fontId="11" fillId="3" borderId="0" xfId="1" applyFont="1" applyFill="1"/>
    <xf numFmtId="0" fontId="2" fillId="3" borderId="0" xfId="1" applyFill="1"/>
    <xf numFmtId="0" fontId="31" fillId="15" borderId="0" xfId="1" applyFont="1" applyFill="1" applyAlignment="1">
      <alignment horizontal="center" vertical="center"/>
    </xf>
    <xf numFmtId="0" fontId="11" fillId="0" borderId="0" xfId="3" applyFont="1"/>
    <xf numFmtId="0" fontId="26" fillId="4" borderId="0" xfId="1" applyFont="1" applyFill="1"/>
    <xf numFmtId="0" fontId="2" fillId="4" borderId="0" xfId="1" applyFont="1" applyFill="1"/>
    <xf numFmtId="49" fontId="30" fillId="0" borderId="0" xfId="1" applyNumberFormat="1" applyFont="1"/>
    <xf numFmtId="0" fontId="31" fillId="0" borderId="0" xfId="5" applyFont="1"/>
    <xf numFmtId="49" fontId="31" fillId="0" borderId="0" xfId="5" applyNumberFormat="1" applyFont="1"/>
    <xf numFmtId="0" fontId="31" fillId="10" borderId="0" xfId="5" applyFont="1" applyFill="1"/>
    <xf numFmtId="0" fontId="11" fillId="10" borderId="0" xfId="1" applyFont="1" applyFill="1" applyAlignment="1">
      <alignment vertical="center"/>
    </xf>
    <xf numFmtId="0" fontId="2" fillId="10" borderId="0" xfId="1" applyFont="1" applyFill="1"/>
    <xf numFmtId="0" fontId="32" fillId="0" borderId="0" xfId="1" applyFont="1" applyAlignment="1">
      <alignment vertical="center"/>
    </xf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6" fillId="0" borderId="0" xfId="6" applyAlignment="1">
      <alignment horizontal="left"/>
    </xf>
    <xf numFmtId="0" fontId="6" fillId="0" borderId="0" xfId="6"/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0" fontId="22" fillId="2" borderId="0" xfId="7" applyNumberFormat="1" applyFont="1" applyFill="1" applyBorder="1" applyAlignment="1">
      <alignment vertical="center"/>
    </xf>
    <xf numFmtId="3" fontId="22" fillId="2" borderId="0" xfId="8" applyNumberFormat="1" applyFont="1" applyFill="1" applyBorder="1" applyAlignment="1">
      <alignment vertical="center"/>
    </xf>
    <xf numFmtId="3" fontId="22" fillId="2" borderId="10" xfId="8" applyNumberFormat="1" applyFont="1" applyFill="1" applyBorder="1" applyAlignment="1">
      <alignment vertical="center"/>
    </xf>
    <xf numFmtId="9" fontId="22" fillId="2" borderId="0" xfId="7" applyFont="1" applyFill="1" applyBorder="1" applyAlignment="1">
      <alignment vertical="center"/>
    </xf>
    <xf numFmtId="9" fontId="22" fillId="2" borderId="10" xfId="7" applyFont="1" applyFill="1" applyBorder="1" applyAlignment="1">
      <alignment vertical="center"/>
    </xf>
    <xf numFmtId="9" fontId="22" fillId="2" borderId="9" xfId="7" applyFont="1" applyFill="1" applyBorder="1" applyAlignment="1">
      <alignment vertical="center"/>
    </xf>
    <xf numFmtId="9" fontId="22" fillId="0" borderId="0" xfId="7" applyFont="1" applyFill="1" applyBorder="1" applyAlignment="1">
      <alignment vertical="center"/>
    </xf>
    <xf numFmtId="3" fontId="22" fillId="0" borderId="0" xfId="8" applyNumberFormat="1" applyFont="1" applyBorder="1" applyAlignment="1">
      <alignment vertical="center"/>
    </xf>
    <xf numFmtId="3" fontId="22" fillId="0" borderId="10" xfId="8" applyNumberFormat="1" applyFont="1" applyBorder="1" applyAlignment="1">
      <alignment vertical="center"/>
    </xf>
    <xf numFmtId="9" fontId="22" fillId="0" borderId="0" xfId="7" applyFont="1" applyBorder="1" applyAlignment="1">
      <alignment vertical="center"/>
    </xf>
    <xf numFmtId="9" fontId="22" fillId="0" borderId="10" xfId="7" applyFont="1" applyBorder="1" applyAlignment="1">
      <alignment vertical="center"/>
    </xf>
    <xf numFmtId="9" fontId="22" fillId="0" borderId="9" xfId="7" applyFont="1" applyBorder="1" applyAlignment="1">
      <alignment vertical="center"/>
    </xf>
    <xf numFmtId="10" fontId="22" fillId="0" borderId="0" xfId="7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10" xfId="8" applyNumberFormat="1" applyFont="1" applyFill="1" applyBorder="1" applyAlignment="1">
      <alignment vertical="center"/>
    </xf>
    <xf numFmtId="9" fontId="22" fillId="0" borderId="10" xfId="7" applyFont="1" applyFill="1" applyBorder="1" applyAlignment="1">
      <alignment vertical="center"/>
    </xf>
    <xf numFmtId="9" fontId="22" fillId="0" borderId="9" xfId="7" applyFont="1" applyFill="1" applyBorder="1" applyAlignment="1">
      <alignment vertical="center"/>
    </xf>
    <xf numFmtId="0" fontId="11" fillId="6" borderId="0" xfId="1" applyFont="1" applyFill="1" applyAlignment="1">
      <alignment vertical="top"/>
    </xf>
    <xf numFmtId="0" fontId="2" fillId="6" borderId="0" xfId="1" applyFont="1" applyFill="1" applyAlignment="1">
      <alignment horizontal="right" vertical="top"/>
    </xf>
    <xf numFmtId="0" fontId="2" fillId="6" borderId="0" xfId="1" applyFont="1" applyFill="1" applyAlignment="1">
      <alignment vertical="top"/>
    </xf>
    <xf numFmtId="14" fontId="2" fillId="6" borderId="0" xfId="1" applyNumberFormat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2" fillId="0" borderId="0" xfId="0" applyFont="1"/>
    <xf numFmtId="0" fontId="6" fillId="0" borderId="0" xfId="6" applyFont="1"/>
    <xf numFmtId="169" fontId="22" fillId="0" borderId="0" xfId="0" applyNumberFormat="1" applyFont="1"/>
    <xf numFmtId="0" fontId="33" fillId="16" borderId="0" xfId="1" applyFont="1" applyFill="1" applyAlignment="1">
      <alignment horizontal="left" vertical="top"/>
    </xf>
    <xf numFmtId="0" fontId="2" fillId="16" borderId="0" xfId="1" applyFont="1" applyFill="1" applyAlignment="1">
      <alignment horizontal="left" vertical="top"/>
    </xf>
    <xf numFmtId="14" fontId="2" fillId="16" borderId="0" xfId="1" applyNumberFormat="1" applyFont="1" applyFill="1" applyAlignment="1">
      <alignment horizontal="left" vertical="top"/>
    </xf>
    <xf numFmtId="0" fontId="11" fillId="17" borderId="0" xfId="1" applyFont="1" applyFill="1"/>
    <xf numFmtId="0" fontId="22" fillId="17" borderId="0" xfId="0" applyFont="1" applyFill="1"/>
    <xf numFmtId="0" fontId="6" fillId="0" borderId="0" xfId="6" applyNumberFormat="1" applyFont="1"/>
    <xf numFmtId="10" fontId="2" fillId="0" borderId="15" xfId="1" applyNumberFormat="1" applyFont="1" applyBorder="1"/>
    <xf numFmtId="9" fontId="22" fillId="0" borderId="0" xfId="7" applyFont="1"/>
    <xf numFmtId="0" fontId="34" fillId="0" borderId="0" xfId="1" applyFont="1"/>
    <xf numFmtId="0" fontId="34" fillId="0" borderId="6" xfId="1" applyFont="1" applyBorder="1"/>
    <xf numFmtId="0" fontId="34" fillId="0" borderId="9" xfId="1" applyFont="1" applyFill="1" applyBorder="1" applyAlignment="1">
      <alignment vertical="center"/>
    </xf>
    <xf numFmtId="0" fontId="34" fillId="0" borderId="0" xfId="0" applyFont="1"/>
    <xf numFmtId="0" fontId="34" fillId="0" borderId="0" xfId="1" applyFont="1" applyFill="1"/>
    <xf numFmtId="0" fontId="34" fillId="0" borderId="0" xfId="1" applyFont="1" applyFill="1" applyAlignment="1">
      <alignment horizontal="center" vertical="top" wrapText="1"/>
    </xf>
    <xf numFmtId="0" fontId="34" fillId="0" borderId="0" xfId="1" applyFont="1" applyFill="1" applyBorder="1" applyAlignment="1">
      <alignment horizontal="center" vertical="top" wrapText="1"/>
    </xf>
    <xf numFmtId="10" fontId="22" fillId="0" borderId="15" xfId="7" applyNumberFormat="1" applyFont="1" applyBorder="1"/>
    <xf numFmtId="10" fontId="22" fillId="0" borderId="0" xfId="7" applyNumberFormat="1" applyFont="1"/>
    <xf numFmtId="9" fontId="34" fillId="0" borderId="0" xfId="1" applyNumberFormat="1" applyFont="1"/>
    <xf numFmtId="0" fontId="8" fillId="0" borderId="0" xfId="1" applyFont="1" applyFill="1"/>
    <xf numFmtId="0" fontId="8" fillId="0" borderId="0" xfId="1" applyFont="1" applyFill="1" applyAlignment="1">
      <alignment horizontal="center" vertical="top" wrapText="1"/>
    </xf>
    <xf numFmtId="9" fontId="8" fillId="0" borderId="0" xfId="1" applyNumberFormat="1" applyFont="1"/>
    <xf numFmtId="0" fontId="8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34" fillId="0" borderId="8" xfId="1" applyFont="1" applyBorder="1"/>
    <xf numFmtId="0" fontId="35" fillId="9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34" fillId="0" borderId="10" xfId="1" applyFont="1" applyFill="1" applyBorder="1"/>
    <xf numFmtId="9" fontId="36" fillId="0" borderId="10" xfId="7" applyFont="1" applyFill="1" applyBorder="1"/>
    <xf numFmtId="0" fontId="34" fillId="0" borderId="10" xfId="1" applyFont="1" applyBorder="1"/>
    <xf numFmtId="0" fontId="6" fillId="0" borderId="0" xfId="6" applyFont="1" applyAlignment="1">
      <alignment horizontal="left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left" vertical="center" wrapText="1"/>
    </xf>
    <xf numFmtId="0" fontId="11" fillId="10" borderId="0" xfId="1" applyFont="1" applyFill="1" applyBorder="1" applyAlignment="1">
      <alignment horizontal="left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center" vertical="center"/>
    </xf>
    <xf numFmtId="0" fontId="6" fillId="0" borderId="0" xfId="6" applyFont="1" applyAlignment="1">
      <alignment horizontal="left"/>
    </xf>
    <xf numFmtId="0" fontId="22" fillId="13" borderId="0" xfId="3" applyFont="1" applyFill="1" applyAlignment="1">
      <alignment horizontal="left"/>
    </xf>
    <xf numFmtId="0" fontId="2" fillId="13" borderId="0" xfId="3" applyFont="1" applyFill="1" applyAlignment="1">
      <alignment horizontal="left"/>
    </xf>
    <xf numFmtId="0" fontId="33" fillId="0" borderId="0" xfId="3" applyFont="1" applyAlignment="1">
      <alignment horizontal="center"/>
    </xf>
    <xf numFmtId="0" fontId="9" fillId="0" borderId="0" xfId="3" applyFont="1" applyFill="1" applyAlignment="1">
      <alignment horizontal="center"/>
    </xf>
    <xf numFmtId="0" fontId="6" fillId="0" borderId="0" xfId="6" applyAlignment="1">
      <alignment horizontal="left"/>
    </xf>
    <xf numFmtId="0" fontId="31" fillId="15" borderId="0" xfId="1" applyFont="1" applyFill="1" applyAlignment="1">
      <alignment horizontal="center" vertical="center" wrapText="1"/>
    </xf>
    <xf numFmtId="0" fontId="31" fillId="15" borderId="0" xfId="1" applyFont="1" applyFill="1" applyAlignment="1">
      <alignment horizontal="center" vertical="center"/>
    </xf>
    <xf numFmtId="0" fontId="31" fillId="10" borderId="0" xfId="1" applyFont="1" applyFill="1" applyAlignment="1">
      <alignment horizontal="center" vertical="center" wrapText="1"/>
    </xf>
    <xf numFmtId="0" fontId="31" fillId="10" borderId="0" xfId="1" applyFont="1" applyFill="1" applyAlignment="1">
      <alignment horizontal="center" vertical="center"/>
    </xf>
    <xf numFmtId="0" fontId="2" fillId="10" borderId="0" xfId="1" applyFont="1" applyFill="1" applyAlignment="1">
      <alignment horizontal="center"/>
    </xf>
    <xf numFmtId="0" fontId="2" fillId="0" borderId="0" xfId="1" applyFont="1" applyAlignment="1">
      <alignment vertical="top" wrapText="1"/>
    </xf>
  </cellXfs>
  <cellStyles count="9">
    <cellStyle name="Lien hypertexte" xfId="6" builtinId="8"/>
    <cellStyle name="Milliers 2" xfId="8" xr:uid="{00000000-0005-0000-0000-000001000000}"/>
    <cellStyle name="Normal" xfId="0" builtinId="0"/>
    <cellStyle name="Normal 2" xfId="1" xr:uid="{00000000-0005-0000-0000-000003000000}"/>
    <cellStyle name="Normal 2 2 2" xfId="2" xr:uid="{00000000-0005-0000-0000-000004000000}"/>
    <cellStyle name="Normal 2 4" xfId="3" xr:uid="{00000000-0005-0000-0000-000005000000}"/>
    <cellStyle name="Normal 2 4 2 2" xfId="4" xr:uid="{00000000-0005-0000-0000-000006000000}"/>
    <cellStyle name="Normal 3" xfId="5" xr:uid="{00000000-0005-0000-0000-000007000000}"/>
    <cellStyle name="Pourcentage 2" xfId="7" xr:uid="{00000000-0005-0000-0000-000008000000}"/>
  </cellStyles>
  <dxfs count="37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1C5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144000</xdr:colOff>
      <xdr:row>5</xdr:row>
      <xdr:rowOff>180000</xdr:rowOff>
    </xdr:to>
    <xdr:pic>
      <xdr:nvPicPr>
        <xdr:cNvPr id="2" name="Image 1" descr="http://www.e-service.admin.ch/delimo/images/a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858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</xdr:rowOff>
    </xdr:from>
    <xdr:to>
      <xdr:col>1</xdr:col>
      <xdr:colOff>144000</xdr:colOff>
      <xdr:row>8</xdr:row>
      <xdr:rowOff>182794</xdr:rowOff>
    </xdr:to>
    <xdr:pic>
      <xdr:nvPicPr>
        <xdr:cNvPr id="3" name="Image 2" descr="http://www.e-service.admin.ch/delimo/images/b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695451"/>
          <a:ext cx="144000" cy="18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144000</xdr:colOff>
      <xdr:row>9</xdr:row>
      <xdr:rowOff>178031</xdr:rowOff>
    </xdr:to>
    <xdr:pic>
      <xdr:nvPicPr>
        <xdr:cNvPr id="4" name="Image 3" descr="http://www.e-service.admin.ch/delimo/images/bl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898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144000</xdr:colOff>
      <xdr:row>10</xdr:row>
      <xdr:rowOff>178031</xdr:rowOff>
    </xdr:to>
    <xdr:pic>
      <xdr:nvPicPr>
        <xdr:cNvPr id="5" name="Image 4" descr="http://www.e-service.admin.ch/delimo/images/b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1018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144000</xdr:colOff>
      <xdr:row>11</xdr:row>
      <xdr:rowOff>178031</xdr:rowOff>
    </xdr:to>
    <xdr:pic>
      <xdr:nvPicPr>
        <xdr:cNvPr id="6" name="Image 5" descr="http://www.e-service.admin.ch/delimo/images/fr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3050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144000</xdr:colOff>
      <xdr:row>12</xdr:row>
      <xdr:rowOff>180000</xdr:rowOff>
    </xdr:to>
    <xdr:pic>
      <xdr:nvPicPr>
        <xdr:cNvPr id="7" name="Image 6" descr="http://www.e-service.admin.ch/delimo/images/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508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144000</xdr:colOff>
      <xdr:row>13</xdr:row>
      <xdr:rowOff>178031</xdr:rowOff>
    </xdr:to>
    <xdr:pic>
      <xdr:nvPicPr>
        <xdr:cNvPr id="8" name="Image 7" descr="http://www.e-service.admin.ch/delimo/images/gl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7114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144000</xdr:colOff>
      <xdr:row>14</xdr:row>
      <xdr:rowOff>178031</xdr:rowOff>
    </xdr:to>
    <xdr:pic>
      <xdr:nvPicPr>
        <xdr:cNvPr id="9" name="Image 8" descr="http://www.e-service.admin.ch/delimo/images/gr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914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</xdr:col>
      <xdr:colOff>144000</xdr:colOff>
      <xdr:row>15</xdr:row>
      <xdr:rowOff>164014</xdr:rowOff>
    </xdr:to>
    <xdr:pic>
      <xdr:nvPicPr>
        <xdr:cNvPr id="10" name="Image 9" descr="http://www.e-service.admin.ch/delimo/images/ju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17851"/>
          <a:ext cx="144000" cy="16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144000</xdr:colOff>
      <xdr:row>16</xdr:row>
      <xdr:rowOff>180000</xdr:rowOff>
    </xdr:to>
    <xdr:pic>
      <xdr:nvPicPr>
        <xdr:cNvPr id="11" name="Image 10" descr="http://www.e-service.admin.ch/delimo/images/lu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321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144000</xdr:colOff>
      <xdr:row>17</xdr:row>
      <xdr:rowOff>180000</xdr:rowOff>
    </xdr:to>
    <xdr:pic>
      <xdr:nvPicPr>
        <xdr:cNvPr id="12" name="Image 11" descr="http://www.e-service.admin.ch/delimo/images/ne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524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144000</xdr:colOff>
      <xdr:row>18</xdr:row>
      <xdr:rowOff>178030</xdr:rowOff>
    </xdr:to>
    <xdr:pic>
      <xdr:nvPicPr>
        <xdr:cNvPr id="13" name="Image 12" descr="http://www.e-service.admin.ch/delimo/images/nw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727450"/>
          <a:ext cx="144000" cy="18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144000</xdr:colOff>
      <xdr:row>19</xdr:row>
      <xdr:rowOff>178031</xdr:rowOff>
    </xdr:to>
    <xdr:pic>
      <xdr:nvPicPr>
        <xdr:cNvPr id="14" name="Image 13" descr="http://www.e-service.admin.ch/delimo/images/ow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930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20</xdr:row>
      <xdr:rowOff>0</xdr:rowOff>
    </xdr:from>
    <xdr:ext cx="144000" cy="178412"/>
    <xdr:pic>
      <xdr:nvPicPr>
        <xdr:cNvPr id="15" name="Image 14" descr="http://www.e-service.admin.ch/delimo/images/sg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133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44000" cy="180000"/>
    <xdr:pic>
      <xdr:nvPicPr>
        <xdr:cNvPr id="16" name="Image 15" descr="http://www.e-service.admin.ch/delimo/images/sh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337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144000" cy="178412"/>
    <xdr:pic>
      <xdr:nvPicPr>
        <xdr:cNvPr id="17" name="Image 16" descr="http://www.e-service.admin.ch/delimo/images/so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40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144000" cy="178412"/>
    <xdr:pic>
      <xdr:nvPicPr>
        <xdr:cNvPr id="18" name="Image 17" descr="http://www.e-service.admin.ch/delimo/images/sz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743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1</xdr:rowOff>
    </xdr:from>
    <xdr:ext cx="144000" cy="178413"/>
    <xdr:pic>
      <xdr:nvPicPr>
        <xdr:cNvPr id="19" name="Image 18" descr="http://www.e-service.admin.ch/delimo/images/tg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946651"/>
          <a:ext cx="144000" cy="17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144000" cy="178412"/>
    <xdr:pic>
      <xdr:nvPicPr>
        <xdr:cNvPr id="20" name="Image 19" descr="http://www.e-service.admin.ch/delimo/images/t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149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144000" cy="178412"/>
    <xdr:pic>
      <xdr:nvPicPr>
        <xdr:cNvPr id="21" name="Image 20" descr="http://www.e-service.admin.ch/delimo/images/ur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3530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44000" cy="178412"/>
    <xdr:pic>
      <xdr:nvPicPr>
        <xdr:cNvPr id="22" name="Image 21" descr="http://www.e-service.admin.ch/delimo/images/vd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556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144000" cy="178412"/>
    <xdr:pic>
      <xdr:nvPicPr>
        <xdr:cNvPr id="23" name="Image 22" descr="http://www.e-service.admin.ch/delimo/images/vs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59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144000" cy="180000"/>
    <xdr:pic>
      <xdr:nvPicPr>
        <xdr:cNvPr id="24" name="Image 23" descr="http://www.e-service.admin.ch/delimo/images/zg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9626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145282" cy="180000"/>
    <xdr:pic>
      <xdr:nvPicPr>
        <xdr:cNvPr id="25" name="Image 24" descr="http://www.e-service.admin.ch/delimo/images/zh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165850"/>
          <a:ext cx="145282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</xdr:row>
      <xdr:rowOff>202406</xdr:rowOff>
    </xdr:from>
    <xdr:to>
      <xdr:col>1</xdr:col>
      <xdr:colOff>144000</xdr:colOff>
      <xdr:row>7</xdr:row>
      <xdr:rowOff>178030</xdr:rowOff>
    </xdr:to>
    <xdr:pic>
      <xdr:nvPicPr>
        <xdr:cNvPr id="26" name="Image 25" descr="http://www.e-service.admin.ch/delimo/images/ar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91456"/>
          <a:ext cx="144000" cy="185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144000</xdr:colOff>
      <xdr:row>6</xdr:row>
      <xdr:rowOff>180000</xdr:rowOff>
    </xdr:to>
    <xdr:pic>
      <xdr:nvPicPr>
        <xdr:cNvPr id="27" name="Image 26" descr="http://www.e-service.admin.ch/delimo/images/a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89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1934465</xdr:colOff>
      <xdr:row>0</xdr:row>
      <xdr:rowOff>13484</xdr:rowOff>
    </xdr:from>
    <xdr:to>
      <xdr:col>10</xdr:col>
      <xdr:colOff>2145179</xdr:colOff>
      <xdr:row>1</xdr:row>
      <xdr:rowOff>76574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579" b="9625"/>
        <a:stretch/>
      </xdr:blipFill>
      <xdr:spPr>
        <a:xfrm>
          <a:off x="9789415" y="13484"/>
          <a:ext cx="204364" cy="342490"/>
        </a:xfrm>
        <a:prstGeom prst="rect">
          <a:avLst/>
        </a:prstGeom>
      </xdr:spPr>
    </xdr:pic>
    <xdr:clientData/>
  </xdr:twoCellAnchor>
  <xdr:twoCellAnchor editAs="oneCell">
    <xdr:from>
      <xdr:col>10</xdr:col>
      <xdr:colOff>2269314</xdr:colOff>
      <xdr:row>0</xdr:row>
      <xdr:rowOff>13314</xdr:rowOff>
    </xdr:from>
    <xdr:to>
      <xdr:col>10</xdr:col>
      <xdr:colOff>2486960</xdr:colOff>
      <xdr:row>1</xdr:row>
      <xdr:rowOff>84045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582" b="7715"/>
        <a:stretch/>
      </xdr:blipFill>
      <xdr:spPr>
        <a:xfrm>
          <a:off x="10124264" y="13314"/>
          <a:ext cx="211296" cy="350131"/>
        </a:xfrm>
        <a:prstGeom prst="rect">
          <a:avLst/>
        </a:prstGeom>
      </xdr:spPr>
    </xdr:pic>
    <xdr:clientData/>
  </xdr:twoCellAnchor>
  <xdr:twoCellAnchor editAs="oneCell">
    <xdr:from>
      <xdr:col>10</xdr:col>
      <xdr:colOff>2613520</xdr:colOff>
      <xdr:row>0</xdr:row>
      <xdr:rowOff>0</xdr:rowOff>
    </xdr:from>
    <xdr:to>
      <xdr:col>10</xdr:col>
      <xdr:colOff>3028950</xdr:colOff>
      <xdr:row>1</xdr:row>
      <xdr:rowOff>96097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257"/>
        <a:stretch/>
      </xdr:blipFill>
      <xdr:spPr>
        <a:xfrm>
          <a:off x="10468470" y="0"/>
          <a:ext cx="415430" cy="375497"/>
        </a:xfrm>
        <a:prstGeom prst="rect">
          <a:avLst/>
        </a:prstGeom>
      </xdr:spPr>
    </xdr:pic>
    <xdr:clientData/>
  </xdr:twoCellAnchor>
  <xdr:twoCellAnchor editAs="oneCell">
    <xdr:from>
      <xdr:col>10</xdr:col>
      <xdr:colOff>1579624</xdr:colOff>
      <xdr:row>0</xdr:row>
      <xdr:rowOff>785</xdr:rowOff>
    </xdr:from>
    <xdr:to>
      <xdr:col>10</xdr:col>
      <xdr:colOff>1800412</xdr:colOff>
      <xdr:row>1</xdr:row>
      <xdr:rowOff>84046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4041" b="8937"/>
        <a:stretch/>
      </xdr:blipFill>
      <xdr:spPr>
        <a:xfrm>
          <a:off x="9434574" y="785"/>
          <a:ext cx="220788" cy="362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1168400</xdr:colOff>
      <xdr:row>0</xdr:row>
      <xdr:rowOff>8211</xdr:rowOff>
    </xdr:from>
    <xdr:to>
      <xdr:col>10</xdr:col>
      <xdr:colOff>1720850</xdr:colOff>
      <xdr:row>1</xdr:row>
      <xdr:rowOff>106199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99" b="11844"/>
        <a:stretch/>
      </xdr:blipFill>
      <xdr:spPr>
        <a:xfrm>
          <a:off x="9023350" y="8211"/>
          <a:ext cx="552450" cy="371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dastre.ch/de/av/result/layer.html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ing-stat.ch/files/Traitement_erreurs_DE.pdf" TargetMode="External"/><Relationship Id="rId2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1" Type="http://schemas.openxmlformats.org/officeDocument/2006/relationships/hyperlink" Target="https://www.housing-stat.ch/files/Umsetzungskonzept_Erweiterung_DE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ap.geo.admin.ch/?topic=ech&amp;lang=de&amp;bgLayer=ch.swisstopo.pixelkarte-grau&amp;layers=ch.swisstopo-vd.ortschaftenverzeichnis_plz,ch.swisstopo.amtliches-strassenverzeichnis,ch.bfs.gebaeude_wohnungs_register,KML||https://tinyurl.com/liste3plz" TargetMode="External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.geo.admin.ch/?zoom=13&amp;E=2714480.123&amp;N=1225925.154&amp;layers=ch.kantone.cadastralwebmap-farbe,ch.swisstopo.amtliches-strassenverzeichnis,ch.bfs.gebaeude_wohnungs_register,KML||https://tinyurl.com/yy7ya4g9/SZ/1346_bdg_erw.kml" TargetMode="External"/><Relationship Id="rId299" Type="http://schemas.openxmlformats.org/officeDocument/2006/relationships/hyperlink" Target="https://map.geo.admin.ch/?zoom=13&amp;E=2690045&amp;N=1208350&amp;layers=ch.kantone.cadastralwebmap-farbe,ch.swisstopo.amtliches-strassenverzeichnis,ch.bfs.gebaeude_wohnungs_register,KML||https://tinyurl.com/yy7ya4g9/SZ/1372_bdg_erw.kml" TargetMode="External"/><Relationship Id="rId21" Type="http://schemas.openxmlformats.org/officeDocument/2006/relationships/hyperlink" Target="https://map.geo.admin.ch/?zoom=13&amp;E=2682319.208&amp;N=1205237.426&amp;layers=ch.kantone.cadastralwebmap-farbe,ch.swisstopo.amtliches-strassenverzeichnis,ch.bfs.gebaeude_wohnungs_register,KML||https://tinyurl.com/yy7ya4g9/SZ/1311_bdg_erw.kml" TargetMode="External"/><Relationship Id="rId63" Type="http://schemas.openxmlformats.org/officeDocument/2006/relationships/hyperlink" Target="https://map.geo.admin.ch/?zoom=13&amp;E=2699950&amp;N=1228531&amp;layers=ch.kantone.cadastralwebmap-farbe,ch.swisstopo.amtliches-strassenverzeichnis,ch.bfs.gebaeude_wohnungs_register,KML||https://tinyurl.com/yy7ya4g9/SZ/1322_bdg_erw.kml" TargetMode="External"/><Relationship Id="rId159" Type="http://schemas.openxmlformats.org/officeDocument/2006/relationships/hyperlink" Target="https://map.geo.admin.ch/?zoom=13&amp;E=2709275&amp;N=1228150&amp;layers=ch.kantone.cadastralwebmap-farbe,ch.swisstopo.amtliches-strassenverzeichnis,ch.bfs.gebaeude_wohnungs_register,KML||https://tinyurl.com/yy7ya4g9/SZ/1349_bdg_erw.kml" TargetMode="External"/><Relationship Id="rId324" Type="http://schemas.openxmlformats.org/officeDocument/2006/relationships/hyperlink" Target="https://map.geo.admin.ch/?zoom=13&amp;E=2699791.845&amp;N=1208779.567&amp;layers=ch.kantone.cadastralwebmap-farbe,ch.swisstopo.amtliches-strassenverzeichnis,ch.bfs.gebaeude_wohnungs_register,KML||https://tinyurl.com/yy7ya4g9/SZ/1372_bdg_erw.kml" TargetMode="External"/><Relationship Id="rId366" Type="http://schemas.openxmlformats.org/officeDocument/2006/relationships/hyperlink" Target="https://map.geo.admin.ch/?zoom=13&amp;E=2703453&amp;N=1213044&amp;layers=ch.kantone.cadastralwebmap-farbe,ch.swisstopo.amtliches-strassenverzeichnis,ch.bfs.gebaeude_wohnungs_register,KML||https://tinyurl.com/yy7ya4g9/SZ/1375_bdg_erw.kml" TargetMode="External"/><Relationship Id="rId170" Type="http://schemas.openxmlformats.org/officeDocument/2006/relationships/hyperlink" Target="https://map.geo.admin.ch/?zoom=13&amp;E=2710705&amp;N=1227385&amp;layers=ch.kantone.cadastralwebmap-farbe,ch.swisstopo.amtliches-strassenverzeichnis,ch.bfs.gebaeude_wohnungs_register,KML||https://tinyurl.com/yy7ya4g9/SZ/1349_bdg_erw.kml" TargetMode="External"/><Relationship Id="rId226" Type="http://schemas.openxmlformats.org/officeDocument/2006/relationships/hyperlink" Target="https://map.geo.admin.ch/?zoom=13&amp;E=2695881&amp;N=1205008&amp;layers=ch.kantone.cadastralwebmap-farbe,ch.swisstopo.amtliches-strassenverzeichnis,ch.bfs.gebaeude_wohnungs_register,KML||https://tinyurl.com/yy7ya4g9/SZ/1367_bdg_erw.kml" TargetMode="External"/><Relationship Id="rId268" Type="http://schemas.openxmlformats.org/officeDocument/2006/relationships/hyperlink" Target="https://map.geo.admin.ch/?zoom=13&amp;E=2690448&amp;N=1208517&amp;layers=ch.kantone.cadastralwebmap-farbe,ch.swisstopo.amtliches-strassenverzeichnis,ch.bfs.gebaeude_wohnungs_register,KML||https://tinyurl.com/yy7ya4g9/SZ/1372_bdg_erw.kml" TargetMode="External"/><Relationship Id="rId32" Type="http://schemas.openxmlformats.org/officeDocument/2006/relationships/hyperlink" Target="https://map.geo.admin.ch/?zoom=13&amp;E=2682282.2&amp;N=1205464.7&amp;layers=ch.kantone.cadastralwebmap-farbe,ch.swisstopo.amtliches-strassenverzeichnis,ch.bfs.gebaeude_wohnungs_register,KML||https://tinyurl.com/yy7ya4g9/SZ/1311_bdg_erw.kml" TargetMode="External"/><Relationship Id="rId74" Type="http://schemas.openxmlformats.org/officeDocument/2006/relationships/hyperlink" Target="https://map.geo.admin.ch/?zoom=13&amp;E=2696488&amp;N=1227418&amp;layers=ch.kantone.cadastralwebmap-farbe,ch.swisstopo.amtliches-strassenverzeichnis,ch.bfs.gebaeude_wohnungs_register,KML||https://tinyurl.com/yy7ya4g9/SZ/1323_bdg_erw.kml" TargetMode="External"/><Relationship Id="rId128" Type="http://schemas.openxmlformats.org/officeDocument/2006/relationships/hyperlink" Target="https://map.geo.admin.ch/?zoom=13&amp;E=2713804&amp;N=1225814&amp;layers=ch.kantone.cadastralwebmap-farbe,ch.swisstopo.amtliches-strassenverzeichnis,ch.bfs.gebaeude_wohnungs_register,KML||https://tinyurl.com/yy7ya4g9/SZ/1346_bdg_erw.kml" TargetMode="External"/><Relationship Id="rId335" Type="http://schemas.openxmlformats.org/officeDocument/2006/relationships/hyperlink" Target="https://map.geo.admin.ch/?zoom=13&amp;E=2689378&amp;N=1211569&amp;layers=ch.kantone.cadastralwebmap-farbe,ch.swisstopo.amtliches-strassenverzeichnis,ch.bfs.gebaeude_wohnungs_register,KML||https://tinyurl.com/yy7ya4g9/SZ/1373_bdg_erw.kml" TargetMode="External"/><Relationship Id="rId5" Type="http://schemas.openxmlformats.org/officeDocument/2006/relationships/hyperlink" Target="https://map.geo.admin.ch/?zoom=13&amp;E=2702964&amp;N=1220760&amp;layers=ch.kantone.cadastralwebmap-farbe,ch.swisstopo.amtliches-strassenverzeichnis,ch.bfs.gebaeude_wohnungs_register,KML||https://tinyurl.com/yy7ya4g9/SZ/1301_bdg_erw.kml" TargetMode="External"/><Relationship Id="rId181" Type="http://schemas.openxmlformats.org/officeDocument/2006/relationships/hyperlink" Target="https://map.geo.admin.ch/?zoom=13&amp;E=2682575.449&amp;N=1213159.673&amp;layers=ch.kantone.cadastralwebmap-farbe,ch.swisstopo.amtliches-strassenverzeichnis,ch.bfs.gebaeude_wohnungs_register,KML||https://tinyurl.com/yy7ya4g9/SZ/1362_bdg_erw.kml" TargetMode="External"/><Relationship Id="rId237" Type="http://schemas.openxmlformats.org/officeDocument/2006/relationships/hyperlink" Target="https://map.geo.admin.ch/?zoom=13&amp;E=2704553&amp;N=1206494&amp;layers=ch.kantone.cadastralwebmap-farbe,ch.swisstopo.amtliches-strassenverzeichnis,ch.bfs.gebaeude_wohnungs_register,KML||https://tinyurl.com/yy7ya4g9/SZ/1368_bdg_erw.kml" TargetMode="External"/><Relationship Id="rId279" Type="http://schemas.openxmlformats.org/officeDocument/2006/relationships/hyperlink" Target="https://map.geo.admin.ch/?zoom=13&amp;E=2691285&amp;N=1209220&amp;layers=ch.kantone.cadastralwebmap-farbe,ch.swisstopo.amtliches-strassenverzeichnis,ch.bfs.gebaeude_wohnungs_register,KML||https://tinyurl.com/yy7ya4g9/SZ/1372_bdg_erw.kml" TargetMode="External"/><Relationship Id="rId43" Type="http://schemas.openxmlformats.org/officeDocument/2006/relationships/hyperlink" Target="https://map.geo.admin.ch/?zoom=13&amp;E=2700588.397&amp;N=1227385.915&amp;layers=ch.kantone.cadastralwebmap-farbe,ch.swisstopo.amtliches-strassenverzeichnis,ch.bfs.gebaeude_wohnungs_register,KML||https://tinyurl.com/yy7ya4g9/SZ/1321_bdg_erw.kml" TargetMode="External"/><Relationship Id="rId139" Type="http://schemas.openxmlformats.org/officeDocument/2006/relationships/hyperlink" Target="https://map.geo.admin.ch/?zoom=13&amp;E=2713816.497&amp;N=1225820.725&amp;layers=ch.kantone.cadastralwebmap-farbe,ch.swisstopo.amtliches-strassenverzeichnis,ch.bfs.gebaeude_wohnungs_register,KML||https://tinyurl.com/yy7ya4g9/SZ/1346_bdg_erw.kml" TargetMode="External"/><Relationship Id="rId290" Type="http://schemas.openxmlformats.org/officeDocument/2006/relationships/hyperlink" Target="https://map.geo.admin.ch/?zoom=13&amp;E=2690817.907&amp;N=1209148.982&amp;layers=ch.kantone.cadastralwebmap-farbe,ch.swisstopo.amtliches-strassenverzeichnis,ch.bfs.gebaeude_wohnungs_register,KML||https://tinyurl.com/yy7ya4g9/SZ/1372_bdg_erw.kml" TargetMode="External"/><Relationship Id="rId304" Type="http://schemas.openxmlformats.org/officeDocument/2006/relationships/hyperlink" Target="https://map.geo.admin.ch/?zoom=13&amp;E=2692423.12&amp;N=1208459.168&amp;layers=ch.kantone.cadastralwebmap-farbe,ch.swisstopo.amtliches-strassenverzeichnis,ch.bfs.gebaeude_wohnungs_register,KML||https://tinyurl.com/yy7ya4g9/SZ/1372_bdg_erw.kml" TargetMode="External"/><Relationship Id="rId346" Type="http://schemas.openxmlformats.org/officeDocument/2006/relationships/hyperlink" Target="https://map.geo.admin.ch/?zoom=13&amp;E=2689093.054&amp;N=1211881.26&amp;layers=ch.kantone.cadastralwebmap-farbe,ch.swisstopo.amtliches-strassenverzeichnis,ch.bfs.gebaeude_wohnungs_register,KML||https://tinyurl.com/yy7ya4g9/SZ/1373_bdg_erw.kml" TargetMode="External"/><Relationship Id="rId85" Type="http://schemas.openxmlformats.org/officeDocument/2006/relationships/hyperlink" Target="https://map.geo.admin.ch/?zoom=13&amp;E=2676134.354&amp;N=1214851.467&amp;layers=ch.kantone.cadastralwebmap-farbe,ch.swisstopo.amtliches-strassenverzeichnis,ch.bfs.gebaeude_wohnungs_register,KML||https://tinyurl.com/yy7ya4g9/SZ/1331_bdg_erw.kml" TargetMode="External"/><Relationship Id="rId150" Type="http://schemas.openxmlformats.org/officeDocument/2006/relationships/hyperlink" Target="https://map.geo.admin.ch/?zoom=13&amp;E=2710884&amp;N=1219598.125&amp;layers=ch.kantone.cadastralwebmap-farbe,ch.swisstopo.amtliches-strassenverzeichnis,ch.bfs.gebaeude_wohnungs_register,KML||https://tinyurl.com/yy7ya4g9/SZ/1348_bdg_erw.kml" TargetMode="External"/><Relationship Id="rId192" Type="http://schemas.openxmlformats.org/officeDocument/2006/relationships/hyperlink" Target="https://map.geo.admin.ch/?zoom=13&amp;E=2684951.181&amp;N=1212980.891&amp;layers=ch.kantone.cadastralwebmap-farbe,ch.swisstopo.amtliches-strassenverzeichnis,ch.bfs.gebaeude_wohnungs_register,KML||https://tinyurl.com/yy7ya4g9/SZ/1362_bdg_erw.kml" TargetMode="External"/><Relationship Id="rId206" Type="http://schemas.openxmlformats.org/officeDocument/2006/relationships/hyperlink" Target="https://map.geo.admin.ch/?zoom=13&amp;E=2688612&amp;N=1205781.125&amp;layers=ch.kantone.cadastralwebmap-farbe,ch.swisstopo.amtliches-strassenverzeichnis,ch.bfs.gebaeude_wohnungs_register,KML||https://tinyurl.com/yy7ya4g9/SZ/1364_bdg_erw.kml" TargetMode="External"/><Relationship Id="rId248" Type="http://schemas.openxmlformats.org/officeDocument/2006/relationships/hyperlink" Target="https://map.geo.admin.ch/?zoom=13&amp;E=2692128&amp;N=1213924&amp;layers=ch.kantone.cadastralwebmap-farbe,ch.swisstopo.amtliches-strassenverzeichnis,ch.bfs.gebaeude_wohnungs_register,KML||https://tinyurl.com/yy7ya4g9/SZ/1371_bdg_erw.kml" TargetMode="External"/><Relationship Id="rId12" Type="http://schemas.openxmlformats.org/officeDocument/2006/relationships/hyperlink" Target="https://map.geo.admin.ch/?zoom=13&amp;E=2701295&amp;N=1219633&amp;layers=ch.kantone.cadastralwebmap-farbe,ch.swisstopo.amtliches-strassenverzeichnis,ch.bfs.gebaeude_wohnungs_register,KML||https://tinyurl.com/yy7ya4g9/SZ/1301_bdg_erw.kml" TargetMode="External"/><Relationship Id="rId108" Type="http://schemas.openxmlformats.org/officeDocument/2006/relationships/hyperlink" Target="https://map.geo.admin.ch/?zoom=13&amp;E=2707355&amp;N=1228722&amp;layers=ch.kantone.cadastralwebmap-farbe,ch.swisstopo.amtliches-strassenverzeichnis,ch.bfs.gebaeude_wohnungs_register,KML||https://tinyurl.com/yy7ya4g9/SZ/1344_bdg_erw.kml" TargetMode="External"/><Relationship Id="rId315" Type="http://schemas.openxmlformats.org/officeDocument/2006/relationships/hyperlink" Target="https://map.geo.admin.ch/?zoom=13&amp;E=2692379.739&amp;N=1208603.033&amp;layers=ch.kantone.cadastralwebmap-farbe,ch.swisstopo.amtliches-strassenverzeichnis,ch.bfs.gebaeude_wohnungs_register,KML||https://tinyurl.com/yy7ya4g9/SZ/1372_bdg_erw.kml" TargetMode="External"/><Relationship Id="rId357" Type="http://schemas.openxmlformats.org/officeDocument/2006/relationships/hyperlink" Target="https://map.geo.admin.ch/?zoom=13&amp;E=2704995&amp;N=1211545&amp;layers=ch.kantone.cadastralwebmap-farbe,ch.swisstopo.amtliches-strassenverzeichnis,ch.bfs.gebaeude_wohnungs_register,KML||https://tinyurl.com/yy7ya4g9/SZ/1375_bdg_erw.kml" TargetMode="External"/><Relationship Id="rId54" Type="http://schemas.openxmlformats.org/officeDocument/2006/relationships/hyperlink" Target="https://map.geo.admin.ch/?zoom=13&amp;E=2701610&amp;N=1228663&amp;layers=ch.kantone.cadastralwebmap-farbe,ch.swisstopo.amtliches-strassenverzeichnis,ch.bfs.gebaeude_wohnungs_register,KML||https://tinyurl.com/yy7ya4g9/SZ/1322_bdg_erw.kml" TargetMode="External"/><Relationship Id="rId96" Type="http://schemas.openxmlformats.org/officeDocument/2006/relationships/hyperlink" Target="https://map.geo.admin.ch/?zoom=13&amp;E=2709336.007&amp;N=1224043.258&amp;layers=ch.kantone.cadastralwebmap-farbe,ch.swisstopo.amtliches-strassenverzeichnis,ch.bfs.gebaeude_wohnungs_register,KML||https://tinyurl.com/yy7ya4g9/SZ/1342_bdg_erw.kml" TargetMode="External"/><Relationship Id="rId161" Type="http://schemas.openxmlformats.org/officeDocument/2006/relationships/hyperlink" Target="https://map.geo.admin.ch/?zoom=13&amp;E=2710550&amp;N=1227330&amp;layers=ch.kantone.cadastralwebmap-farbe,ch.swisstopo.amtliches-strassenverzeichnis,ch.bfs.gebaeude_wohnungs_register,KML||https://tinyurl.com/yy7ya4g9/SZ/1349_bdg_erw.kml" TargetMode="External"/><Relationship Id="rId217" Type="http://schemas.openxmlformats.org/officeDocument/2006/relationships/hyperlink" Target="https://map.geo.admin.ch/?zoom=13&amp;E=2690106&amp;N=1203915&amp;layers=ch.kantone.cadastralwebmap-farbe,ch.swisstopo.amtliches-strassenverzeichnis,ch.bfs.gebaeude_wohnungs_register,KML||https://tinyurl.com/yy7ya4g9/SZ/1366_bdg_erw.kml" TargetMode="External"/><Relationship Id="rId259" Type="http://schemas.openxmlformats.org/officeDocument/2006/relationships/hyperlink" Target="https://map.geo.admin.ch/?zoom=13&amp;E=2692502.573&amp;N=1208299.472&amp;layers=ch.kantone.cadastralwebmap-farbe,ch.swisstopo.amtliches-strassenverzeichnis,ch.bfs.gebaeude_wohnungs_register,KML||https://tinyurl.com/yy7ya4g9/SZ/1372_bdg_erw.kml" TargetMode="External"/><Relationship Id="rId23" Type="http://schemas.openxmlformats.org/officeDocument/2006/relationships/hyperlink" Target="https://map.geo.admin.ch/?zoom=13&amp;E=2678934&amp;N=1205362&amp;layers=ch.kantone.cadastralwebmap-farbe,ch.swisstopo.amtliches-strassenverzeichnis,ch.bfs.gebaeude_wohnungs_register,KML||https://tinyurl.com/yy7ya4g9/SZ/1311_bdg_erw.kml" TargetMode="External"/><Relationship Id="rId119" Type="http://schemas.openxmlformats.org/officeDocument/2006/relationships/hyperlink" Target="https://map.geo.admin.ch/?zoom=13&amp;E=2712586&amp;N=1225895&amp;layers=ch.kantone.cadastralwebmap-farbe,ch.swisstopo.amtliches-strassenverzeichnis,ch.bfs.gebaeude_wohnungs_register,KML||https://tinyurl.com/yy7ya4g9/SZ/1346_bdg_erw.kml" TargetMode="External"/><Relationship Id="rId270" Type="http://schemas.openxmlformats.org/officeDocument/2006/relationships/hyperlink" Target="https://map.geo.admin.ch/?zoom=13&amp;E=2692768.737&amp;N=1208165.621&amp;layers=ch.kantone.cadastralwebmap-farbe,ch.swisstopo.amtliches-strassenverzeichnis,ch.bfs.gebaeude_wohnungs_register,KML||https://tinyurl.com/yy7ya4g9/SZ/1372_bdg_erw.kml" TargetMode="External"/><Relationship Id="rId326" Type="http://schemas.openxmlformats.org/officeDocument/2006/relationships/hyperlink" Target="https://map.geo.admin.ch/?zoom=13&amp;E=2692209.972&amp;N=1206327.974&amp;layers=ch.kantone.cadastralwebmap-farbe,ch.swisstopo.amtliches-strassenverzeichnis,ch.bfs.gebaeude_wohnungs_register,KML||https://tinyurl.com/yy7ya4g9/SZ/1372_bdg_erw.kml" TargetMode="External"/><Relationship Id="rId65" Type="http://schemas.openxmlformats.org/officeDocument/2006/relationships/hyperlink" Target="https://map.geo.admin.ch/?zoom=13&amp;E=2702778&amp;N=1229166&amp;layers=ch.kantone.cadastralwebmap-farbe,ch.swisstopo.amtliches-strassenverzeichnis,ch.bfs.gebaeude_wohnungs_register,KML||https://tinyurl.com/yy7ya4g9/SZ/1322_bdg_erw.kml" TargetMode="External"/><Relationship Id="rId130" Type="http://schemas.openxmlformats.org/officeDocument/2006/relationships/hyperlink" Target="https://map.geo.admin.ch/?zoom=13&amp;E=2711260&amp;N=1225860&amp;layers=ch.kantone.cadastralwebmap-farbe,ch.swisstopo.amtliches-strassenverzeichnis,ch.bfs.gebaeude_wohnungs_register,KML||https://tinyurl.com/yy7ya4g9/SZ/1346_bdg_erw.kml" TargetMode="External"/><Relationship Id="rId368" Type="http://schemas.openxmlformats.org/officeDocument/2006/relationships/drawing" Target="../drawings/drawing2.xml"/><Relationship Id="rId172" Type="http://schemas.openxmlformats.org/officeDocument/2006/relationships/hyperlink" Target="https://map.geo.admin.ch/?zoom=13&amp;E=2710933&amp;N=1227306&amp;layers=ch.kantone.cadastralwebmap-farbe,ch.swisstopo.amtliches-strassenverzeichnis,ch.bfs.gebaeude_wohnungs_register,KML||https://tinyurl.com/yy7ya4g9/SZ/1349_bdg_erw.kml" TargetMode="External"/><Relationship Id="rId228" Type="http://schemas.openxmlformats.org/officeDocument/2006/relationships/hyperlink" Target="https://map.geo.admin.ch/?zoom=13&amp;E=2696034&amp;N=1204931&amp;layers=ch.kantone.cadastralwebmap-farbe,ch.swisstopo.amtliches-strassenverzeichnis,ch.bfs.gebaeude_wohnungs_register,KML||https://tinyurl.com/yy7ya4g9/SZ/1367_bdg_erw.kml" TargetMode="External"/><Relationship Id="rId281" Type="http://schemas.openxmlformats.org/officeDocument/2006/relationships/hyperlink" Target="https://map.geo.admin.ch/?zoom=13&amp;E=2691650&amp;N=1209970&amp;layers=ch.kantone.cadastralwebmap-farbe,ch.swisstopo.amtliches-strassenverzeichnis,ch.bfs.gebaeude_wohnungs_register,KML||https://tinyurl.com/yy7ya4g9/SZ/1372_bdg_erw.kml" TargetMode="External"/><Relationship Id="rId337" Type="http://schemas.openxmlformats.org/officeDocument/2006/relationships/hyperlink" Target="https://map.geo.admin.ch/?zoom=13&amp;E=2689053.388&amp;N=1211529.311&amp;layers=ch.kantone.cadastralwebmap-farbe,ch.swisstopo.amtliches-strassenverzeichnis,ch.bfs.gebaeude_wohnungs_register,KML||https://tinyurl.com/yy7ya4g9/SZ/1373_bdg_erw.kml" TargetMode="External"/><Relationship Id="rId34" Type="http://schemas.openxmlformats.org/officeDocument/2006/relationships/hyperlink" Target="https://map.geo.admin.ch/?zoom=13&amp;E=2684341.454&amp;N=1208085.562&amp;layers=ch.kantone.cadastralwebmap-farbe,ch.swisstopo.amtliches-strassenverzeichnis,ch.bfs.gebaeude_wohnungs_register,KML||https://tinyurl.com/yy7ya4g9/SZ/1311_bdg_erw.kml" TargetMode="External"/><Relationship Id="rId76" Type="http://schemas.openxmlformats.org/officeDocument/2006/relationships/hyperlink" Target="https://map.geo.admin.ch/?zoom=13&amp;E=2676456.753&amp;N=1214127.984&amp;layers=ch.kantone.cadastralwebmap-farbe,ch.swisstopo.amtliches-strassenverzeichnis,ch.bfs.gebaeude_wohnungs_register,KML||https://tinyurl.com/yy7ya4g9/SZ/1331_bdg_erw.kml" TargetMode="External"/><Relationship Id="rId141" Type="http://schemas.openxmlformats.org/officeDocument/2006/relationships/hyperlink" Target="https://map.geo.admin.ch/?zoom=13&amp;E=2713083.948&amp;N=1224164.63&amp;layers=ch.kantone.cadastralwebmap-farbe,ch.swisstopo.amtliches-strassenverzeichnis,ch.bfs.gebaeude_wohnungs_register,KML||https://tinyurl.com/yy7ya4g9/SZ/1346_bdg_erw.kml" TargetMode="External"/><Relationship Id="rId7" Type="http://schemas.openxmlformats.org/officeDocument/2006/relationships/hyperlink" Target="https://map.geo.admin.ch/?zoom=13&amp;E=2697558&amp;N=1216408&amp;layers=ch.kantone.cadastralwebmap-farbe,ch.swisstopo.amtliches-strassenverzeichnis,ch.bfs.gebaeude_wohnungs_register,KML||https://tinyurl.com/yy7ya4g9/SZ/1301_bdg_erw.kml" TargetMode="External"/><Relationship Id="rId183" Type="http://schemas.openxmlformats.org/officeDocument/2006/relationships/hyperlink" Target="https://map.geo.admin.ch/?zoom=13&amp;E=2681689.877&amp;N=1212783.111&amp;layers=ch.kantone.cadastralwebmap-farbe,ch.swisstopo.amtliches-strassenverzeichnis,ch.bfs.gebaeude_wohnungs_register,KML||https://tinyurl.com/yy7ya4g9/SZ/1362_bdg_erw.kml" TargetMode="External"/><Relationship Id="rId239" Type="http://schemas.openxmlformats.org/officeDocument/2006/relationships/hyperlink" Target="https://map.geo.admin.ch/?zoom=13&amp;E=2702389.115&amp;N=1207568.272&amp;layers=ch.kantone.cadastralwebmap-farbe,ch.swisstopo.amtliches-strassenverzeichnis,ch.bfs.gebaeude_wohnungs_register,KML||https://tinyurl.com/yy7ya4g9/SZ/1368_bdg_erw.kml" TargetMode="External"/><Relationship Id="rId250" Type="http://schemas.openxmlformats.org/officeDocument/2006/relationships/hyperlink" Target="https://map.geo.admin.ch/?zoom=13&amp;E=2691204&amp;N=1215494&amp;layers=ch.kantone.cadastralwebmap-farbe,ch.swisstopo.amtliches-strassenverzeichnis,ch.bfs.gebaeude_wohnungs_register,KML||https://tinyurl.com/yy7ya4g9/SZ/1371_bdg_erw.kml" TargetMode="External"/><Relationship Id="rId292" Type="http://schemas.openxmlformats.org/officeDocument/2006/relationships/hyperlink" Target="https://map.geo.admin.ch/?zoom=13&amp;E=2691755&amp;N=1207300&amp;layers=ch.kantone.cadastralwebmap-farbe,ch.swisstopo.amtliches-strassenverzeichnis,ch.bfs.gebaeude_wohnungs_register,KML||https://tinyurl.com/yy7ya4g9/SZ/1372_bdg_erw.kml" TargetMode="External"/><Relationship Id="rId306" Type="http://schemas.openxmlformats.org/officeDocument/2006/relationships/hyperlink" Target="https://map.geo.admin.ch/?zoom=13&amp;E=2691726.254&amp;N=1210484.837&amp;layers=ch.kantone.cadastralwebmap-farbe,ch.swisstopo.amtliches-strassenverzeichnis,ch.bfs.gebaeude_wohnungs_register,KML||https://tinyurl.com/yy7ya4g9/SZ/1372_bdg_erw.kml" TargetMode="External"/><Relationship Id="rId45" Type="http://schemas.openxmlformats.org/officeDocument/2006/relationships/hyperlink" Target="https://map.geo.admin.ch/?zoom=13&amp;E=2698080&amp;N=1228275&amp;layers=ch.kantone.cadastralwebmap-farbe,ch.swisstopo.amtliches-strassenverzeichnis,ch.bfs.gebaeude_wohnungs_register,KML||https://tinyurl.com/yy7ya4g9/SZ/1322_bdg_erw.kml" TargetMode="External"/><Relationship Id="rId87" Type="http://schemas.openxmlformats.org/officeDocument/2006/relationships/hyperlink" Target="https://map.geo.admin.ch/?zoom=13&amp;E=2675727.246&amp;N=1215182.08&amp;layers=ch.kantone.cadastralwebmap-farbe,ch.swisstopo.amtliches-strassenverzeichnis,ch.bfs.gebaeude_wohnungs_register,KML||https://tinyurl.com/yy7ya4g9/SZ/1331_bdg_erw.kml" TargetMode="External"/><Relationship Id="rId110" Type="http://schemas.openxmlformats.org/officeDocument/2006/relationships/hyperlink" Target="https://map.geo.admin.ch/?zoom=13&amp;E=2717338&amp;N=1225420&amp;layers=ch.kantone.cadastralwebmap-farbe,ch.swisstopo.amtliches-strassenverzeichnis,ch.bfs.gebaeude_wohnungs_register,KML||https://tinyurl.com/yy7ya4g9/SZ/1345_bdg_erw.kml" TargetMode="External"/><Relationship Id="rId348" Type="http://schemas.openxmlformats.org/officeDocument/2006/relationships/hyperlink" Target="https://map.geo.admin.ch/?zoom=13&amp;E=2688648.034&amp;N=1211086.829&amp;layers=ch.kantone.cadastralwebmap-farbe,ch.swisstopo.amtliches-strassenverzeichnis,ch.bfs.gebaeude_wohnungs_register,KML||https://tinyurl.com/yy7ya4g9/SZ/1373_bdg_erw.kml" TargetMode="External"/><Relationship Id="rId152" Type="http://schemas.openxmlformats.org/officeDocument/2006/relationships/hyperlink" Target="https://map.geo.admin.ch/?zoom=13&amp;E=2710808&amp;N=1220233.625&amp;layers=ch.kantone.cadastralwebmap-farbe,ch.swisstopo.amtliches-strassenverzeichnis,ch.bfs.gebaeude_wohnungs_register,KML||https://tinyurl.com/yy7ya4g9/SZ/1348_bdg_erw.kml" TargetMode="External"/><Relationship Id="rId194" Type="http://schemas.openxmlformats.org/officeDocument/2006/relationships/hyperlink" Target="https://map.geo.admin.ch/?zoom=13&amp;E=2684687.474&amp;N=1211805.231&amp;layers=ch.kantone.cadastralwebmap-farbe,ch.swisstopo.amtliches-strassenverzeichnis,ch.bfs.gebaeude_wohnungs_register,KML||https://tinyurl.com/yy7ya4g9/SZ/1362_bdg_erw.kml" TargetMode="External"/><Relationship Id="rId208" Type="http://schemas.openxmlformats.org/officeDocument/2006/relationships/hyperlink" Target="https://map.geo.admin.ch/?zoom=13&amp;E=2688328.742&amp;N=1206545.4&amp;layers=ch.kantone.cadastralwebmap-farbe,ch.swisstopo.amtliches-strassenverzeichnis,ch.bfs.gebaeude_wohnungs_register,KML||https://tinyurl.com/yy7ya4g9/SZ/1364_bdg_erw.kml" TargetMode="External"/><Relationship Id="rId261" Type="http://schemas.openxmlformats.org/officeDocument/2006/relationships/hyperlink" Target="https://map.geo.admin.ch/?zoom=13&amp;E=2692421&amp;N=1208467&amp;layers=ch.kantone.cadastralwebmap-farbe,ch.swisstopo.amtliches-strassenverzeichnis,ch.bfs.gebaeude_wohnungs_register,KML||https://tinyurl.com/yy7ya4g9/SZ/1372_bdg_erw.kml" TargetMode="External"/><Relationship Id="rId14" Type="http://schemas.openxmlformats.org/officeDocument/2006/relationships/hyperlink" Target="https://map.geo.admin.ch/?zoom=13&amp;E=2699733&amp;N=1221474&amp;layers=ch.kantone.cadastralwebmap-farbe,ch.swisstopo.amtliches-strassenverzeichnis,ch.bfs.gebaeude_wohnungs_register,KML||https://tinyurl.com/yy7ya4g9/SZ/1301_bdg_erw.kml" TargetMode="External"/><Relationship Id="rId56" Type="http://schemas.openxmlformats.org/officeDocument/2006/relationships/hyperlink" Target="https://map.geo.admin.ch/?zoom=13&amp;E=2701040&amp;N=1228162&amp;layers=ch.kantone.cadastralwebmap-farbe,ch.swisstopo.amtliches-strassenverzeichnis,ch.bfs.gebaeude_wohnungs_register,KML||https://tinyurl.com/yy7ya4g9/SZ/1322_bdg_erw.kml" TargetMode="External"/><Relationship Id="rId317" Type="http://schemas.openxmlformats.org/officeDocument/2006/relationships/hyperlink" Target="https://map.geo.admin.ch/?zoom=13&amp;E=2692341.969&amp;N=1207831.471&amp;layers=ch.kantone.cadastralwebmap-farbe,ch.swisstopo.amtliches-strassenverzeichnis,ch.bfs.gebaeude_wohnungs_register,KML||https://tinyurl.com/yy7ya4g9/SZ/1372_bdg_erw.kml" TargetMode="External"/><Relationship Id="rId359" Type="http://schemas.openxmlformats.org/officeDocument/2006/relationships/hyperlink" Target="https://map.geo.admin.ch/?zoom=13&amp;E=2706098&amp;N=1214669&amp;layers=ch.kantone.cadastralwebmap-farbe,ch.swisstopo.amtliches-strassenverzeichnis,ch.bfs.gebaeude_wohnungs_register,KML||https://tinyurl.com/yy7ya4g9/SZ/1375_bdg_erw.kml" TargetMode="External"/><Relationship Id="rId98" Type="http://schemas.openxmlformats.org/officeDocument/2006/relationships/hyperlink" Target="https://map.geo.admin.ch/?zoom=13&amp;E=2708941.937&amp;N=1226004.335&amp;layers=ch.kantone.cadastralwebmap-farbe,ch.swisstopo.amtliches-strassenverzeichnis,ch.bfs.gebaeude_wohnungs_register,KML||https://tinyurl.com/yy7ya4g9/SZ/1342_bdg_erw.kml" TargetMode="External"/><Relationship Id="rId121" Type="http://schemas.openxmlformats.org/officeDocument/2006/relationships/hyperlink" Target="https://map.geo.admin.ch/?zoom=13&amp;E=2711026&amp;N=1226121&amp;layers=ch.kantone.cadastralwebmap-farbe,ch.swisstopo.amtliches-strassenverzeichnis,ch.bfs.gebaeude_wohnungs_register,KML||https://tinyurl.com/yy7ya4g9/SZ/1346_bdg_erw.kml" TargetMode="External"/><Relationship Id="rId163" Type="http://schemas.openxmlformats.org/officeDocument/2006/relationships/hyperlink" Target="https://map.geo.admin.ch/?zoom=13&amp;E=2711210&amp;N=1228220&amp;layers=ch.kantone.cadastralwebmap-farbe,ch.swisstopo.amtliches-strassenverzeichnis,ch.bfs.gebaeude_wohnungs_register,KML||https://tinyurl.com/yy7ya4g9/SZ/1349_bdg_erw.kml" TargetMode="External"/><Relationship Id="rId219" Type="http://schemas.openxmlformats.org/officeDocument/2006/relationships/hyperlink" Target="https://map.geo.admin.ch/?zoom=13&amp;E=2693069.75&amp;N=1203463.75&amp;layers=ch.kantone.cadastralwebmap-farbe,ch.swisstopo.amtliches-strassenverzeichnis,ch.bfs.gebaeude_wohnungs_register,KML||https://tinyurl.com/yy7ya4g9/SZ/1366_bdg_erw.kml" TargetMode="External"/><Relationship Id="rId230" Type="http://schemas.openxmlformats.org/officeDocument/2006/relationships/hyperlink" Target="https://map.geo.admin.ch/?zoom=13&amp;E=2696364.041&amp;N=1204795.936&amp;layers=ch.kantone.cadastralwebmap-farbe,ch.swisstopo.amtliches-strassenverzeichnis,ch.bfs.gebaeude_wohnungs_register,KML||https://tinyurl.com/yy7ya4g9/SZ/1367_bdg_erw.kml" TargetMode="External"/><Relationship Id="rId25" Type="http://schemas.openxmlformats.org/officeDocument/2006/relationships/hyperlink" Target="https://map.geo.admin.ch/?zoom=13&amp;E=2682855.07&amp;N=1205095.804&amp;layers=ch.kantone.cadastralwebmap-farbe,ch.swisstopo.amtliches-strassenverzeichnis,ch.bfs.gebaeude_wohnungs_register,KML||https://tinyurl.com/yy7ya4g9/SZ/1311_bdg_erw.kml" TargetMode="External"/><Relationship Id="rId67" Type="http://schemas.openxmlformats.org/officeDocument/2006/relationships/hyperlink" Target="https://map.geo.admin.ch/?zoom=13&amp;E=2702448&amp;N=1228604&amp;layers=ch.kantone.cadastralwebmap-farbe,ch.swisstopo.amtliches-strassenverzeichnis,ch.bfs.gebaeude_wohnungs_register,KML||https://tinyurl.com/yy7ya4g9/SZ/1322_bdg_erw.kml" TargetMode="External"/><Relationship Id="rId272" Type="http://schemas.openxmlformats.org/officeDocument/2006/relationships/hyperlink" Target="https://map.geo.admin.ch/?zoom=13&amp;E=2691510.561&amp;N=1207369.096&amp;layers=ch.kantone.cadastralwebmap-farbe,ch.swisstopo.amtliches-strassenverzeichnis,ch.bfs.gebaeude_wohnungs_register,KML||https://tinyurl.com/yy7ya4g9/SZ/1372_bdg_erw.kml" TargetMode="External"/><Relationship Id="rId328" Type="http://schemas.openxmlformats.org/officeDocument/2006/relationships/hyperlink" Target="https://map.geo.admin.ch/?zoom=13&amp;E=2691766.523&amp;N=1205854.156&amp;layers=ch.kantone.cadastralwebmap-farbe,ch.swisstopo.amtliches-strassenverzeichnis,ch.bfs.gebaeude_wohnungs_register,KML||https://tinyurl.com/yy7ya4g9/SZ/1372_bdg_erw.kml" TargetMode="External"/><Relationship Id="rId132" Type="http://schemas.openxmlformats.org/officeDocument/2006/relationships/hyperlink" Target="https://map.geo.admin.ch/?zoom=13&amp;E=2712860&amp;N=1226073&amp;layers=ch.kantone.cadastralwebmap-farbe,ch.swisstopo.amtliches-strassenverzeichnis,ch.bfs.gebaeude_wohnungs_register,KML||https://tinyurl.com/yy7ya4g9/SZ/1346_bdg_erw.kml" TargetMode="External"/><Relationship Id="rId174" Type="http://schemas.openxmlformats.org/officeDocument/2006/relationships/hyperlink" Target="https://map.geo.admin.ch/?zoom=13&amp;E=2709278.958&amp;N=1228273.791&amp;layers=ch.kantone.cadastralwebmap-farbe,ch.swisstopo.amtliches-strassenverzeichnis,ch.bfs.gebaeude_wohnungs_register,KML||https://tinyurl.com/yy7ya4g9/SZ/1349_bdg_erw.kml" TargetMode="External"/><Relationship Id="rId220" Type="http://schemas.openxmlformats.org/officeDocument/2006/relationships/hyperlink" Target="https://map.geo.admin.ch/?zoom=13&amp;E=2694010.764&amp;N=1202559.482&amp;layers=ch.kantone.cadastralwebmap-farbe,ch.swisstopo.amtliches-strassenverzeichnis,ch.bfs.gebaeude_wohnungs_register,KML||https://tinyurl.com/yy7ya4g9/SZ/1366_bdg_erw.kml" TargetMode="External"/><Relationship Id="rId241" Type="http://schemas.openxmlformats.org/officeDocument/2006/relationships/hyperlink" Target="https://map.geo.admin.ch/?zoom=13&amp;E=2692242&amp;N=1200348.5&amp;layers=ch.kantone.cadastralwebmap-farbe,ch.swisstopo.amtliches-strassenverzeichnis,ch.bfs.gebaeude_wohnungs_register,KML||https://tinyurl.com/yy7ya4g9/SZ/1369_bdg_erw.kml" TargetMode="External"/><Relationship Id="rId15" Type="http://schemas.openxmlformats.org/officeDocument/2006/relationships/hyperlink" Target="https://map.geo.admin.ch/?zoom=13&amp;E=2697124&amp;N=1222947&amp;layers=ch.kantone.cadastralwebmap-farbe,ch.swisstopo.amtliches-strassenverzeichnis,ch.bfs.gebaeude_wohnungs_register,KML||https://tinyurl.com/yy7ya4g9/SZ/1301_bdg_erw.kml" TargetMode="External"/><Relationship Id="rId36" Type="http://schemas.openxmlformats.org/officeDocument/2006/relationships/hyperlink" Target="https://map.geo.admin.ch/?zoom=13&amp;E=2696385&amp;N=1225864&amp;layers=ch.kantone.cadastralwebmap-farbe,ch.swisstopo.amtliches-strassenverzeichnis,ch.bfs.gebaeude_wohnungs_register,KML||https://tinyurl.com/yy7ya4g9/SZ/1321_bdg_erw.kml" TargetMode="External"/><Relationship Id="rId57" Type="http://schemas.openxmlformats.org/officeDocument/2006/relationships/hyperlink" Target="https://map.geo.admin.ch/?zoom=13&amp;E=2698359&amp;N=1229247&amp;layers=ch.kantone.cadastralwebmap-farbe,ch.swisstopo.amtliches-strassenverzeichnis,ch.bfs.gebaeude_wohnungs_register,KML||https://tinyurl.com/yy7ya4g9/SZ/1322_bdg_erw.kml" TargetMode="External"/><Relationship Id="rId262" Type="http://schemas.openxmlformats.org/officeDocument/2006/relationships/hyperlink" Target="https://map.geo.admin.ch/?zoom=13&amp;E=2692194&amp;N=1208370&amp;layers=ch.kantone.cadastralwebmap-farbe,ch.swisstopo.amtliches-strassenverzeichnis,ch.bfs.gebaeude_wohnungs_register,KML||https://tinyurl.com/yy7ya4g9/SZ/1372_bdg_erw.kml" TargetMode="External"/><Relationship Id="rId283" Type="http://schemas.openxmlformats.org/officeDocument/2006/relationships/hyperlink" Target="https://map.geo.admin.ch/?zoom=13&amp;E=2689595&amp;N=1209125&amp;layers=ch.kantone.cadastralwebmap-farbe,ch.swisstopo.amtliches-strassenverzeichnis,ch.bfs.gebaeude_wohnungs_register,KML||https://tinyurl.com/yy7ya4g9/SZ/1372_bdg_erw.kml" TargetMode="External"/><Relationship Id="rId318" Type="http://schemas.openxmlformats.org/officeDocument/2006/relationships/hyperlink" Target="https://map.geo.admin.ch/?zoom=13&amp;E=2692572.573&amp;N=1207897.626&amp;layers=ch.kantone.cadastralwebmap-farbe,ch.swisstopo.amtliches-strassenverzeichnis,ch.bfs.gebaeude_wohnungs_register,KML||https://tinyurl.com/yy7ya4g9/SZ/1372_bdg_erw.kml" TargetMode="External"/><Relationship Id="rId339" Type="http://schemas.openxmlformats.org/officeDocument/2006/relationships/hyperlink" Target="https://map.geo.admin.ch/?zoom=13&amp;E=2689053.388&amp;N=1211529.311&amp;layers=ch.kantone.cadastralwebmap-farbe,ch.swisstopo.amtliches-strassenverzeichnis,ch.bfs.gebaeude_wohnungs_register,KML||https://tinyurl.com/yy7ya4g9/SZ/1373_bdg_erw.kml" TargetMode="External"/><Relationship Id="rId78" Type="http://schemas.openxmlformats.org/officeDocument/2006/relationships/hyperlink" Target="https://map.geo.admin.ch/?zoom=13&amp;E=2673344&amp;N=1212846&amp;layers=ch.kantone.cadastralwebmap-farbe,ch.swisstopo.amtliches-strassenverzeichnis,ch.bfs.gebaeude_wohnungs_register,KML||https://tinyurl.com/yy7ya4g9/SZ/1331_bdg_erw.kml" TargetMode="External"/><Relationship Id="rId99" Type="http://schemas.openxmlformats.org/officeDocument/2006/relationships/hyperlink" Target="https://map.geo.admin.ch/?zoom=13&amp;E=2712642&amp;N=1218254&amp;layers=ch.kantone.cadastralwebmap-farbe,ch.swisstopo.amtliches-strassenverzeichnis,ch.bfs.gebaeude_wohnungs_register,KML||https://tinyurl.com/yy7ya4g9/SZ/1343_bdg_erw.kml" TargetMode="External"/><Relationship Id="rId101" Type="http://schemas.openxmlformats.org/officeDocument/2006/relationships/hyperlink" Target="https://map.geo.admin.ch/?zoom=13&amp;E=2707130&amp;N=1227850&amp;layers=ch.kantone.cadastralwebmap-farbe,ch.swisstopo.amtliches-strassenverzeichnis,ch.bfs.gebaeude_wohnungs_register,KML||https://tinyurl.com/yy7ya4g9/SZ/1344_bdg_erw.kml" TargetMode="External"/><Relationship Id="rId122" Type="http://schemas.openxmlformats.org/officeDocument/2006/relationships/hyperlink" Target="https://map.geo.admin.ch/?zoom=13&amp;E=2714937&amp;N=1225388&amp;layers=ch.kantone.cadastralwebmap-farbe,ch.swisstopo.amtliches-strassenverzeichnis,ch.bfs.gebaeude_wohnungs_register,KML||https://tinyurl.com/yy7ya4g9/SZ/1346_bdg_erw.kml" TargetMode="External"/><Relationship Id="rId143" Type="http://schemas.openxmlformats.org/officeDocument/2006/relationships/hyperlink" Target="https://map.geo.admin.ch/?zoom=13&amp;E=2714369.072&amp;N=1225763.813&amp;layers=ch.kantone.cadastralwebmap-farbe,ch.swisstopo.amtliches-strassenverzeichnis,ch.bfs.gebaeude_wohnungs_register,KML||https://tinyurl.com/yy7ya4g9/SZ/1346_bdg_erw.kml" TargetMode="External"/><Relationship Id="rId164" Type="http://schemas.openxmlformats.org/officeDocument/2006/relationships/hyperlink" Target="https://map.geo.admin.ch/?zoom=13&amp;E=2711265&amp;N=1228380&amp;layers=ch.kantone.cadastralwebmap-farbe,ch.swisstopo.amtliches-strassenverzeichnis,ch.bfs.gebaeude_wohnungs_register,KML||https://tinyurl.com/yy7ya4g9/SZ/1349_bdg_erw.kml" TargetMode="External"/><Relationship Id="rId185" Type="http://schemas.openxmlformats.org/officeDocument/2006/relationships/hyperlink" Target="https://map.geo.admin.ch/?zoom=13&amp;E=2683361&amp;N=1211557&amp;layers=ch.kantone.cadastralwebmap-farbe,ch.swisstopo.amtliches-strassenverzeichnis,ch.bfs.gebaeude_wohnungs_register,KML||https://tinyurl.com/yy7ya4g9/SZ/1362_bdg_erw.kml" TargetMode="External"/><Relationship Id="rId350" Type="http://schemas.openxmlformats.org/officeDocument/2006/relationships/hyperlink" Target="https://map.geo.admin.ch/?zoom=13&amp;E=2686658.117&amp;N=1212653.936&amp;layers=ch.kantone.cadastralwebmap-farbe,ch.swisstopo.amtliches-strassenverzeichnis,ch.bfs.gebaeude_wohnungs_register,KML||https://tinyurl.com/yy7ya4g9/SZ/1374_bdg_erw.kml" TargetMode="External"/><Relationship Id="rId9" Type="http://schemas.openxmlformats.org/officeDocument/2006/relationships/hyperlink" Target="https://map.geo.admin.ch/?zoom=13&amp;E=2697419&amp;N=1217197&amp;layers=ch.kantone.cadastralwebmap-farbe,ch.swisstopo.amtliches-strassenverzeichnis,ch.bfs.gebaeude_wohnungs_register,KML||https://tinyurl.com/yy7ya4g9/SZ/1301_bdg_erw.kml" TargetMode="External"/><Relationship Id="rId210" Type="http://schemas.openxmlformats.org/officeDocument/2006/relationships/hyperlink" Target="https://map.geo.admin.ch/?zoom=13&amp;E=2687233.25&amp;N=1208475.5&amp;layers=ch.kantone.cadastralwebmap-farbe,ch.swisstopo.amtliches-strassenverzeichnis,ch.bfs.gebaeude_wohnungs_register,KML||https://tinyurl.com/yy7ya4g9/SZ/1365_bdg_erw.kml" TargetMode="External"/><Relationship Id="rId26" Type="http://schemas.openxmlformats.org/officeDocument/2006/relationships/hyperlink" Target="https://map.geo.admin.ch/?zoom=13&amp;E=2682807&amp;N=1205016&amp;layers=ch.kantone.cadastralwebmap-farbe,ch.swisstopo.amtliches-strassenverzeichnis,ch.bfs.gebaeude_wohnungs_register,KML||https://tinyurl.com/yy7ya4g9/SZ/1311_bdg_erw.kml" TargetMode="External"/><Relationship Id="rId231" Type="http://schemas.openxmlformats.org/officeDocument/2006/relationships/hyperlink" Target="https://map.geo.admin.ch/?zoom=13&amp;E=2701049.49&amp;N=1203187.605&amp;layers=ch.kantone.cadastralwebmap-farbe,ch.swisstopo.amtliches-strassenverzeichnis,ch.bfs.gebaeude_wohnungs_register,KML||https://tinyurl.com/yy7ya4g9/SZ/1367_bdg_erw.kml" TargetMode="External"/><Relationship Id="rId252" Type="http://schemas.openxmlformats.org/officeDocument/2006/relationships/hyperlink" Target="https://map.geo.admin.ch/?zoom=13&amp;E=2691858&amp;N=1213737&amp;layers=ch.kantone.cadastralwebmap-farbe,ch.swisstopo.amtliches-strassenverzeichnis,ch.bfs.gebaeude_wohnungs_register,KML||https://tinyurl.com/yy7ya4g9/SZ/1371_bdg_erw.kml" TargetMode="External"/><Relationship Id="rId273" Type="http://schemas.openxmlformats.org/officeDocument/2006/relationships/hyperlink" Target="https://map.geo.admin.ch/?zoom=13&amp;E=2691510.329&amp;N=1207377.299&amp;layers=ch.kantone.cadastralwebmap-farbe,ch.swisstopo.amtliches-strassenverzeichnis,ch.bfs.gebaeude_wohnungs_register,KML||https://tinyurl.com/yy7ya4g9/SZ/1372_bdg_erw.kml" TargetMode="External"/><Relationship Id="rId294" Type="http://schemas.openxmlformats.org/officeDocument/2006/relationships/hyperlink" Target="https://map.geo.admin.ch/?zoom=13&amp;E=2693055&amp;N=1209200&amp;layers=ch.kantone.cadastralwebmap-farbe,ch.swisstopo.amtliches-strassenverzeichnis,ch.bfs.gebaeude_wohnungs_register,KML||https://tinyurl.com/yy7ya4g9/SZ/1372_bdg_erw.kml" TargetMode="External"/><Relationship Id="rId308" Type="http://schemas.openxmlformats.org/officeDocument/2006/relationships/hyperlink" Target="https://map.geo.admin.ch/?zoom=13&amp;E=2689856.098&amp;N=1207501.903&amp;layers=ch.kantone.cadastralwebmap-farbe,ch.swisstopo.amtliches-strassenverzeichnis,ch.bfs.gebaeude_wohnungs_register,KML||https://tinyurl.com/yy7ya4g9/SZ/1372_bdg_erw.kml" TargetMode="External"/><Relationship Id="rId329" Type="http://schemas.openxmlformats.org/officeDocument/2006/relationships/hyperlink" Target="https://map.geo.admin.ch/?zoom=13&amp;E=2691690.583&amp;N=1205924.279&amp;layers=ch.kantone.cadastralwebmap-farbe,ch.swisstopo.amtliches-strassenverzeichnis,ch.bfs.gebaeude_wohnungs_register,KML||https://tinyurl.com/yy7ya4g9/SZ/1372_bdg_erw.kml" TargetMode="External"/><Relationship Id="rId47" Type="http://schemas.openxmlformats.org/officeDocument/2006/relationships/hyperlink" Target="https://map.geo.admin.ch/?zoom=13&amp;E=2697786&amp;N=1228129&amp;layers=ch.kantone.cadastralwebmap-farbe,ch.swisstopo.amtliches-strassenverzeichnis,ch.bfs.gebaeude_wohnungs_register,KML||https://tinyurl.com/yy7ya4g9/SZ/1322_bdg_erw.kml" TargetMode="External"/><Relationship Id="rId68" Type="http://schemas.openxmlformats.org/officeDocument/2006/relationships/hyperlink" Target="https://map.geo.admin.ch/?zoom=13&amp;E=2699532&amp;N=1228978&amp;layers=ch.kantone.cadastralwebmap-farbe,ch.swisstopo.amtliches-strassenverzeichnis,ch.bfs.gebaeude_wohnungs_register,KML||https://tinyurl.com/yy7ya4g9/SZ/1322_bdg_erw.kml" TargetMode="External"/><Relationship Id="rId89" Type="http://schemas.openxmlformats.org/officeDocument/2006/relationships/hyperlink" Target="https://map.geo.admin.ch/?zoom=13&amp;E=2705422&amp;N=1227223&amp;layers=ch.kantone.cadastralwebmap-farbe,ch.swisstopo.amtliches-strassenverzeichnis,ch.bfs.gebaeude_wohnungs_register,KML||https://tinyurl.com/yy7ya4g9/SZ/1341_bdg_erw.kml" TargetMode="External"/><Relationship Id="rId112" Type="http://schemas.openxmlformats.org/officeDocument/2006/relationships/hyperlink" Target="https://map.geo.admin.ch/?zoom=13&amp;E=2716089&amp;N=1225553&amp;layers=ch.kantone.cadastralwebmap-farbe,ch.swisstopo.amtliches-strassenverzeichnis,ch.bfs.gebaeude_wohnungs_register,KML||https://tinyurl.com/yy7ya4g9/SZ/1345_bdg_erw.kml" TargetMode="External"/><Relationship Id="rId133" Type="http://schemas.openxmlformats.org/officeDocument/2006/relationships/hyperlink" Target="https://map.geo.admin.ch/?zoom=13&amp;E=2711738&amp;N=1226148&amp;layers=ch.kantone.cadastralwebmap-farbe,ch.swisstopo.amtliches-strassenverzeichnis,ch.bfs.gebaeude_wohnungs_register,KML||https://tinyurl.com/yy7ya4g9/SZ/1346_bdg_erw.kml" TargetMode="External"/><Relationship Id="rId154" Type="http://schemas.openxmlformats.org/officeDocument/2006/relationships/hyperlink" Target="https://map.geo.admin.ch/?zoom=13&amp;E=2711705.535&amp;N=1219425.545&amp;layers=ch.kantone.cadastralwebmap-farbe,ch.swisstopo.amtliches-strassenverzeichnis,ch.bfs.gebaeude_wohnungs_register,KML||https://tinyurl.com/yy7ya4g9/SZ/1348_bdg_erw.kml" TargetMode="External"/><Relationship Id="rId175" Type="http://schemas.openxmlformats.org/officeDocument/2006/relationships/hyperlink" Target="https://map.geo.admin.ch/?zoom=13&amp;E=2710938.5&amp;N=1227202.375&amp;layers=ch.kantone.cadastralwebmap-farbe,ch.swisstopo.amtliches-strassenverzeichnis,ch.bfs.gebaeude_wohnungs_register,KML||https://tinyurl.com/yy7ya4g9/SZ/1349_bdg_erw.kml" TargetMode="External"/><Relationship Id="rId340" Type="http://schemas.openxmlformats.org/officeDocument/2006/relationships/hyperlink" Target="https://map.geo.admin.ch/?zoom=13&amp;E=2689053.388&amp;N=1211529.311&amp;layers=ch.kantone.cadastralwebmap-farbe,ch.swisstopo.amtliches-strassenverzeichnis,ch.bfs.gebaeude_wohnungs_register,KML||https://tinyurl.com/yy7ya4g9/SZ/1373_bdg_erw.kml" TargetMode="External"/><Relationship Id="rId361" Type="http://schemas.openxmlformats.org/officeDocument/2006/relationships/hyperlink" Target="https://map.geo.admin.ch/?zoom=13&amp;E=2706395&amp;N=1214438&amp;layers=ch.kantone.cadastralwebmap-farbe,ch.swisstopo.amtliches-strassenverzeichnis,ch.bfs.gebaeude_wohnungs_register,KML||https://tinyurl.com/yy7ya4g9/SZ/1375_bdg_erw.kml" TargetMode="External"/><Relationship Id="rId196" Type="http://schemas.openxmlformats.org/officeDocument/2006/relationships/hyperlink" Target="https://map.geo.admin.ch/?zoom=13&amp;E=2698140&amp;N=1205012&amp;layers=ch.kantone.cadastralwebmap-farbe,ch.swisstopo.amtliches-strassenverzeichnis,ch.bfs.gebaeude_wohnungs_register,KML||https://tinyurl.com/yy7ya4g9/SZ/1363_bdg_erw.kml" TargetMode="External"/><Relationship Id="rId200" Type="http://schemas.openxmlformats.org/officeDocument/2006/relationships/hyperlink" Target="https://map.geo.admin.ch/?zoom=13&amp;E=2688350&amp;N=1205790&amp;layers=ch.kantone.cadastralwebmap-farbe,ch.swisstopo.amtliches-strassenverzeichnis,ch.bfs.gebaeude_wohnungs_register,KML||https://tinyurl.com/yy7ya4g9/SZ/1364_bdg_erw.kml" TargetMode="External"/><Relationship Id="rId16" Type="http://schemas.openxmlformats.org/officeDocument/2006/relationships/hyperlink" Target="https://map.geo.admin.ch/?zoom=13&amp;E=2698975&amp;N=1222787&amp;layers=ch.kantone.cadastralwebmap-farbe,ch.swisstopo.amtliches-strassenverzeichnis,ch.bfs.gebaeude_wohnungs_register,KML||https://tinyurl.com/yy7ya4g9/SZ/1301_bdg_erw.kml" TargetMode="External"/><Relationship Id="rId221" Type="http://schemas.openxmlformats.org/officeDocument/2006/relationships/hyperlink" Target="https://map.geo.admin.ch/?zoom=13&amp;E=2702009.544&amp;N=1203145.551&amp;layers=ch.kantone.cadastralwebmap-farbe,ch.swisstopo.amtliches-strassenverzeichnis,ch.bfs.gebaeude_wohnungs_register,KML||https://tinyurl.com/yy7ya4g9/SZ/1367_bdg_erw.kml" TargetMode="External"/><Relationship Id="rId242" Type="http://schemas.openxmlformats.org/officeDocument/2006/relationships/hyperlink" Target="https://map.geo.admin.ch/?zoom=13&amp;E=2693799&amp;N=1217391.25&amp;layers=ch.kantone.cadastralwebmap-farbe,ch.swisstopo.amtliches-strassenverzeichnis,ch.bfs.gebaeude_wohnungs_register,KML||https://tinyurl.com/yy7ya4g9/SZ/1370_bdg_erw.kml" TargetMode="External"/><Relationship Id="rId263" Type="http://schemas.openxmlformats.org/officeDocument/2006/relationships/hyperlink" Target="https://map.geo.admin.ch/?zoom=13&amp;E=2692171.439&amp;N=1208388.418&amp;layers=ch.kantone.cadastralwebmap-farbe,ch.swisstopo.amtliches-strassenverzeichnis,ch.bfs.gebaeude_wohnungs_register,KML||https://tinyurl.com/yy7ya4g9/SZ/1372_bdg_erw.kml" TargetMode="External"/><Relationship Id="rId284" Type="http://schemas.openxmlformats.org/officeDocument/2006/relationships/hyperlink" Target="https://map.geo.admin.ch/?zoom=13&amp;E=2693622&amp;N=1207872&amp;layers=ch.kantone.cadastralwebmap-farbe,ch.swisstopo.amtliches-strassenverzeichnis,ch.bfs.gebaeude_wohnungs_register,KML||https://tinyurl.com/yy7ya4g9/SZ/1372_bdg_erw.kml" TargetMode="External"/><Relationship Id="rId319" Type="http://schemas.openxmlformats.org/officeDocument/2006/relationships/hyperlink" Target="https://map.geo.admin.ch/?zoom=13&amp;E=2692720.119&amp;N=1208066.95&amp;layers=ch.kantone.cadastralwebmap-farbe,ch.swisstopo.amtliches-strassenverzeichnis,ch.bfs.gebaeude_wohnungs_register,KML||https://tinyurl.com/yy7ya4g9/SZ/1372_bdg_erw.kml" TargetMode="External"/><Relationship Id="rId37" Type="http://schemas.openxmlformats.org/officeDocument/2006/relationships/hyperlink" Target="https://map.geo.admin.ch/?zoom=13&amp;E=2696433&amp;N=1225855&amp;layers=ch.kantone.cadastralwebmap-farbe,ch.swisstopo.amtliches-strassenverzeichnis,ch.bfs.gebaeude_wohnungs_register,KML||https://tinyurl.com/yy7ya4g9/SZ/1321_bdg_erw.kml" TargetMode="External"/><Relationship Id="rId58" Type="http://schemas.openxmlformats.org/officeDocument/2006/relationships/hyperlink" Target="https://map.geo.admin.ch/?zoom=13&amp;E=2700195&amp;N=1228031&amp;layers=ch.kantone.cadastralwebmap-farbe,ch.swisstopo.amtliches-strassenverzeichnis,ch.bfs.gebaeude_wohnungs_register,KML||https://tinyurl.com/yy7ya4g9/SZ/1322_bdg_erw.kml" TargetMode="External"/><Relationship Id="rId79" Type="http://schemas.openxmlformats.org/officeDocument/2006/relationships/hyperlink" Target="https://map.geo.admin.ch/?zoom=13&amp;E=2676247&amp;N=1215015&amp;layers=ch.kantone.cadastralwebmap-farbe,ch.swisstopo.amtliches-strassenverzeichnis,ch.bfs.gebaeude_wohnungs_register,KML||https://tinyurl.com/yy7ya4g9/SZ/1331_bdg_erw.kml" TargetMode="External"/><Relationship Id="rId102" Type="http://schemas.openxmlformats.org/officeDocument/2006/relationships/hyperlink" Target="https://map.geo.admin.ch/?zoom=13&amp;E=2707155.748&amp;N=1228051.482&amp;layers=ch.kantone.cadastralwebmap-farbe,ch.swisstopo.amtliches-strassenverzeichnis,ch.bfs.gebaeude_wohnungs_register,KML||https://tinyurl.com/yy7ya4g9/SZ/1344_bdg_erw.kml" TargetMode="External"/><Relationship Id="rId123" Type="http://schemas.openxmlformats.org/officeDocument/2006/relationships/hyperlink" Target="https://map.geo.admin.ch/?zoom=13&amp;E=2712356&amp;N=1226012&amp;layers=ch.kantone.cadastralwebmap-farbe,ch.swisstopo.amtliches-strassenverzeichnis,ch.bfs.gebaeude_wohnungs_register,KML||https://tinyurl.com/yy7ya4g9/SZ/1346_bdg_erw.kml" TargetMode="External"/><Relationship Id="rId144" Type="http://schemas.openxmlformats.org/officeDocument/2006/relationships/hyperlink" Target="https://map.geo.admin.ch/?zoom=13&amp;E=2712063&amp;N=1228760&amp;layers=ch.kantone.cadastralwebmap-farbe,ch.swisstopo.amtliches-strassenverzeichnis,ch.bfs.gebaeude_wohnungs_register,KML||https://tinyurl.com/yy7ya4g9/SZ/1347_bdg_erw.kml" TargetMode="External"/><Relationship Id="rId330" Type="http://schemas.openxmlformats.org/officeDocument/2006/relationships/hyperlink" Target="https://map.geo.admin.ch/?zoom=13&amp;E=2692307.456&amp;N=1205161.762&amp;layers=ch.kantone.cadastralwebmap-farbe,ch.swisstopo.amtliches-strassenverzeichnis,ch.bfs.gebaeude_wohnungs_register,KML||https://tinyurl.com/yy7ya4g9/SZ/1372_bdg_erw.kml" TargetMode="External"/><Relationship Id="rId90" Type="http://schemas.openxmlformats.org/officeDocument/2006/relationships/hyperlink" Target="https://map.geo.admin.ch/?zoom=13&amp;E=2705976&amp;N=1227512&amp;layers=ch.kantone.cadastralwebmap-farbe,ch.swisstopo.amtliches-strassenverzeichnis,ch.bfs.gebaeude_wohnungs_register,KML||https://tinyurl.com/yy7ya4g9/SZ/1341_bdg_erw.kml" TargetMode="External"/><Relationship Id="rId165" Type="http://schemas.openxmlformats.org/officeDocument/2006/relationships/hyperlink" Target="https://map.geo.admin.ch/?zoom=13&amp;E=2710290&amp;N=1227385&amp;layers=ch.kantone.cadastralwebmap-farbe,ch.swisstopo.amtliches-strassenverzeichnis,ch.bfs.gebaeude_wohnungs_register,KML||https://tinyurl.com/yy7ya4g9/SZ/1349_bdg_erw.kml" TargetMode="External"/><Relationship Id="rId186" Type="http://schemas.openxmlformats.org/officeDocument/2006/relationships/hyperlink" Target="https://map.geo.admin.ch/?zoom=13&amp;E=2683581&amp;N=1211965&amp;layers=ch.kantone.cadastralwebmap-farbe,ch.swisstopo.amtliches-strassenverzeichnis,ch.bfs.gebaeude_wohnungs_register,KML||https://tinyurl.com/yy7ya4g9/SZ/1362_bdg_erw.kml" TargetMode="External"/><Relationship Id="rId351" Type="http://schemas.openxmlformats.org/officeDocument/2006/relationships/hyperlink" Target="https://map.geo.admin.ch/?zoom=13&amp;E=2703648.73&amp;N=1212505.8&amp;layers=ch.kantone.cadastralwebmap-farbe,ch.swisstopo.amtliches-strassenverzeichnis,ch.bfs.gebaeude_wohnungs_register,KML||https://tinyurl.com/yy7ya4g9/SZ/1375_bdg_erw.kml" TargetMode="External"/><Relationship Id="rId211" Type="http://schemas.openxmlformats.org/officeDocument/2006/relationships/hyperlink" Target="https://map.geo.admin.ch/?zoom=13&amp;E=2687186&amp;N=1209511.25&amp;layers=ch.kantone.cadastralwebmap-farbe,ch.swisstopo.amtliches-strassenverzeichnis,ch.bfs.gebaeude_wohnungs_register,KML||https://tinyurl.com/yy7ya4g9/SZ/1365_bdg_erw.kml" TargetMode="External"/><Relationship Id="rId232" Type="http://schemas.openxmlformats.org/officeDocument/2006/relationships/hyperlink" Target="https://map.geo.admin.ch/?zoom=13&amp;E=2701079.953&amp;N=1203216.334&amp;layers=ch.kantone.cadastralwebmap-farbe,ch.swisstopo.amtliches-strassenverzeichnis,ch.bfs.gebaeude_wohnungs_register,KML||https://tinyurl.com/yy7ya4g9/SZ/1367_bdg_erw.kml" TargetMode="External"/><Relationship Id="rId253" Type="http://schemas.openxmlformats.org/officeDocument/2006/relationships/hyperlink" Target="https://map.geo.admin.ch/?zoom=13&amp;E=2690773&amp;N=1215200&amp;layers=ch.kantone.cadastralwebmap-farbe,ch.swisstopo.amtliches-strassenverzeichnis,ch.bfs.gebaeude_wohnungs_register,KML||https://tinyurl.com/yy7ya4g9/SZ/1371_bdg_erw.kml" TargetMode="External"/><Relationship Id="rId274" Type="http://schemas.openxmlformats.org/officeDocument/2006/relationships/hyperlink" Target="https://map.geo.admin.ch/?zoom=13&amp;E=2691363.566&amp;N=1208776.996&amp;layers=ch.kantone.cadastralwebmap-farbe,ch.swisstopo.amtliches-strassenverzeichnis,ch.bfs.gebaeude_wohnungs_register,KML||https://tinyurl.com/yy7ya4g9/SZ/1372_bdg_erw.kml" TargetMode="External"/><Relationship Id="rId295" Type="http://schemas.openxmlformats.org/officeDocument/2006/relationships/hyperlink" Target="https://map.geo.admin.ch/?zoom=13&amp;E=2691940&amp;N=1206865&amp;layers=ch.kantone.cadastralwebmap-farbe,ch.swisstopo.amtliches-strassenverzeichnis,ch.bfs.gebaeude_wohnungs_register,KML||https://tinyurl.com/yy7ya4g9/SZ/1372_bdg_erw.kml" TargetMode="External"/><Relationship Id="rId309" Type="http://schemas.openxmlformats.org/officeDocument/2006/relationships/hyperlink" Target="https://map.geo.admin.ch/?zoom=13&amp;E=2691140.785&amp;N=1210232.919&amp;layers=ch.kantone.cadastralwebmap-farbe,ch.swisstopo.amtliches-strassenverzeichnis,ch.bfs.gebaeude_wohnungs_register,KML||https://tinyurl.com/yy7ya4g9/SZ/1372_bdg_erw.kml" TargetMode="External"/><Relationship Id="rId27" Type="http://schemas.openxmlformats.org/officeDocument/2006/relationships/hyperlink" Target="https://map.geo.admin.ch/?zoom=13&amp;E=2682528.665&amp;N=1206134.802&amp;layers=ch.kantone.cadastralwebmap-farbe,ch.swisstopo.amtliches-strassenverzeichnis,ch.bfs.gebaeude_wohnungs_register,KML||https://tinyurl.com/yy7ya4g9/SZ/1311_bdg_erw.kml" TargetMode="External"/><Relationship Id="rId48" Type="http://schemas.openxmlformats.org/officeDocument/2006/relationships/hyperlink" Target="https://map.geo.admin.ch/?zoom=13&amp;E=2697613&amp;N=1228652&amp;layers=ch.kantone.cadastralwebmap-farbe,ch.swisstopo.amtliches-strassenverzeichnis,ch.bfs.gebaeude_wohnungs_register,KML||https://tinyurl.com/yy7ya4g9/SZ/1322_bdg_erw.kml" TargetMode="External"/><Relationship Id="rId69" Type="http://schemas.openxmlformats.org/officeDocument/2006/relationships/hyperlink" Target="https://map.geo.admin.ch/?zoom=13&amp;E=2696281&amp;N=1227773&amp;layers=ch.kantone.cadastralwebmap-farbe,ch.swisstopo.amtliches-strassenverzeichnis,ch.bfs.gebaeude_wohnungs_register,KML||https://tinyurl.com/yy7ya4g9/SZ/1323_bdg_erw.kml" TargetMode="External"/><Relationship Id="rId113" Type="http://schemas.openxmlformats.org/officeDocument/2006/relationships/hyperlink" Target="https://map.geo.admin.ch/?zoom=13&amp;E=2716861&amp;N=1225331&amp;layers=ch.kantone.cadastralwebmap-farbe,ch.swisstopo.amtliches-strassenverzeichnis,ch.bfs.gebaeude_wohnungs_register,KML||https://tinyurl.com/yy7ya4g9/SZ/1345_bdg_erw.kml" TargetMode="External"/><Relationship Id="rId134" Type="http://schemas.openxmlformats.org/officeDocument/2006/relationships/hyperlink" Target="https://map.geo.admin.ch/?zoom=13&amp;E=2711740&amp;N=1226151&amp;layers=ch.kantone.cadastralwebmap-farbe,ch.swisstopo.amtliches-strassenverzeichnis,ch.bfs.gebaeude_wohnungs_register,KML||https://tinyurl.com/yy7ya4g9/SZ/1346_bdg_erw.kml" TargetMode="External"/><Relationship Id="rId320" Type="http://schemas.openxmlformats.org/officeDocument/2006/relationships/hyperlink" Target="https://map.geo.admin.ch/?zoom=13&amp;E=2692434.476&amp;N=1211873.155&amp;layers=ch.kantone.cadastralwebmap-farbe,ch.swisstopo.amtliches-strassenverzeichnis,ch.bfs.gebaeude_wohnungs_register,KML||https://tinyurl.com/yy7ya4g9/SZ/1372_bdg_erw.kml" TargetMode="External"/><Relationship Id="rId80" Type="http://schemas.openxmlformats.org/officeDocument/2006/relationships/hyperlink" Target="https://map.geo.admin.ch/?zoom=13&amp;E=2674839&amp;N=1214338&amp;layers=ch.kantone.cadastralwebmap-farbe,ch.swisstopo.amtliches-strassenverzeichnis,ch.bfs.gebaeude_wohnungs_register,KML||https://tinyurl.com/yy7ya4g9/SZ/1331_bdg_erw.kml" TargetMode="External"/><Relationship Id="rId155" Type="http://schemas.openxmlformats.org/officeDocument/2006/relationships/hyperlink" Target="https://map.geo.admin.ch/?zoom=13&amp;E=2711273.099&amp;N=1219513.817&amp;layers=ch.kantone.cadastralwebmap-farbe,ch.swisstopo.amtliches-strassenverzeichnis,ch.bfs.gebaeude_wohnungs_register,KML||https://tinyurl.com/yy7ya4g9/SZ/1348_bdg_erw.kml" TargetMode="External"/><Relationship Id="rId176" Type="http://schemas.openxmlformats.org/officeDocument/2006/relationships/hyperlink" Target="https://map.geo.admin.ch/?zoom=13&amp;E=2697081.054&amp;N=1214932.463&amp;layers=ch.kantone.cadastralwebmap-farbe,ch.swisstopo.amtliches-strassenverzeichnis,ch.bfs.gebaeude_wohnungs_register,KML||https://tinyurl.com/yy7ya4g9/SZ/1361_bdg_erw.kml" TargetMode="External"/><Relationship Id="rId197" Type="http://schemas.openxmlformats.org/officeDocument/2006/relationships/hyperlink" Target="https://map.geo.admin.ch/?zoom=13&amp;E=2700498.409&amp;N=1207034.697&amp;layers=ch.kantone.cadastralwebmap-farbe,ch.swisstopo.amtliches-strassenverzeichnis,ch.bfs.gebaeude_wohnungs_register,KML||https://tinyurl.com/yy7ya4g9/SZ/1363_bdg_erw.kml" TargetMode="External"/><Relationship Id="rId341" Type="http://schemas.openxmlformats.org/officeDocument/2006/relationships/hyperlink" Target="https://map.geo.admin.ch/?zoom=13&amp;E=2689053.388&amp;N=1211529.311&amp;layers=ch.kantone.cadastralwebmap-farbe,ch.swisstopo.amtliches-strassenverzeichnis,ch.bfs.gebaeude_wohnungs_register,KML||https://tinyurl.com/yy7ya4g9/SZ/1373_bdg_erw.kml" TargetMode="External"/><Relationship Id="rId362" Type="http://schemas.openxmlformats.org/officeDocument/2006/relationships/hyperlink" Target="https://map.geo.admin.ch/?zoom=13&amp;E=2706335&amp;N=1214521&amp;layers=ch.kantone.cadastralwebmap-farbe,ch.swisstopo.amtliches-strassenverzeichnis,ch.bfs.gebaeude_wohnungs_register,KML||https://tinyurl.com/yy7ya4g9/SZ/1375_bdg_erw.kml" TargetMode="External"/><Relationship Id="rId201" Type="http://schemas.openxmlformats.org/officeDocument/2006/relationships/hyperlink" Target="https://map.geo.admin.ch/?zoom=13&amp;E=2688766.75&amp;N=1206279.625&amp;layers=ch.kantone.cadastralwebmap-farbe,ch.swisstopo.amtliches-strassenverzeichnis,ch.bfs.gebaeude_wohnungs_register,KML||https://tinyurl.com/yy7ya4g9/SZ/1364_bdg_erw.kml" TargetMode="External"/><Relationship Id="rId222" Type="http://schemas.openxmlformats.org/officeDocument/2006/relationships/hyperlink" Target="https://map.geo.admin.ch/?zoom=13&amp;E=2704841&amp;N=1204727&amp;layers=ch.kantone.cadastralwebmap-farbe,ch.swisstopo.amtliches-strassenverzeichnis,ch.bfs.gebaeude_wohnungs_register,KML||https://tinyurl.com/yy7ya4g9/SZ/1367_bdg_erw.kml" TargetMode="External"/><Relationship Id="rId243" Type="http://schemas.openxmlformats.org/officeDocument/2006/relationships/hyperlink" Target="https://map.geo.admin.ch/?zoom=13&amp;E=2694106&amp;N=1218248&amp;layers=ch.kantone.cadastralwebmap-farbe,ch.swisstopo.amtliches-strassenverzeichnis,ch.bfs.gebaeude_wohnungs_register,KML||https://tinyurl.com/yy7ya4g9/SZ/1370_bdg_erw.kml" TargetMode="External"/><Relationship Id="rId264" Type="http://schemas.openxmlformats.org/officeDocument/2006/relationships/hyperlink" Target="https://map.geo.admin.ch/?zoom=13&amp;E=2691689.97&amp;N=1207513.88&amp;layers=ch.kantone.cadastralwebmap-farbe,ch.swisstopo.amtliches-strassenverzeichnis,ch.bfs.gebaeude_wohnungs_register,KML||https://tinyurl.com/yy7ya4g9/SZ/1372_bdg_erw.kml" TargetMode="External"/><Relationship Id="rId285" Type="http://schemas.openxmlformats.org/officeDocument/2006/relationships/hyperlink" Target="https://map.geo.admin.ch/?zoom=13&amp;E=2691140&amp;N=1206905&amp;layers=ch.kantone.cadastralwebmap-farbe,ch.swisstopo.amtliches-strassenverzeichnis,ch.bfs.gebaeude_wohnungs_register,KML||https://tinyurl.com/yy7ya4g9/SZ/1372_bdg_erw.kml" TargetMode="External"/><Relationship Id="rId17" Type="http://schemas.openxmlformats.org/officeDocument/2006/relationships/hyperlink" Target="https://map.geo.admin.ch/?zoom=13&amp;E=2701555.431&amp;N=1218674.131&amp;layers=ch.kantone.cadastralwebmap-farbe,ch.swisstopo.amtliches-strassenverzeichnis,ch.bfs.gebaeude_wohnungs_register,KML||https://tinyurl.com/yy7ya4g9/SZ/1301_bdg_erw.kml" TargetMode="External"/><Relationship Id="rId38" Type="http://schemas.openxmlformats.org/officeDocument/2006/relationships/hyperlink" Target="https://map.geo.admin.ch/?zoom=13&amp;E=2697653.823&amp;N=1224903.689&amp;layers=ch.kantone.cadastralwebmap-farbe,ch.swisstopo.amtliches-strassenverzeichnis,ch.bfs.gebaeude_wohnungs_register,KML||https://tinyurl.com/yy7ya4g9/SZ/1321_bdg_erw.kml" TargetMode="External"/><Relationship Id="rId59" Type="http://schemas.openxmlformats.org/officeDocument/2006/relationships/hyperlink" Target="https://map.geo.admin.ch/?zoom=13&amp;E=2700779&amp;N=1228584&amp;layers=ch.kantone.cadastralwebmap-farbe,ch.swisstopo.amtliches-strassenverzeichnis,ch.bfs.gebaeude_wohnungs_register,KML||https://tinyurl.com/yy7ya4g9/SZ/1322_bdg_erw.kml" TargetMode="External"/><Relationship Id="rId103" Type="http://schemas.openxmlformats.org/officeDocument/2006/relationships/hyperlink" Target="https://map.geo.admin.ch/?zoom=13&amp;E=2707479.874&amp;N=1227667.349&amp;layers=ch.kantone.cadastralwebmap-farbe,ch.swisstopo.amtliches-strassenverzeichnis,ch.bfs.gebaeude_wohnungs_register,KML||https://tinyurl.com/yy7ya4g9/SZ/1344_bdg_erw.kml" TargetMode="External"/><Relationship Id="rId124" Type="http://schemas.openxmlformats.org/officeDocument/2006/relationships/hyperlink" Target="https://map.geo.admin.ch/?zoom=13&amp;E=2711285&amp;N=1225840&amp;layers=ch.kantone.cadastralwebmap-farbe,ch.swisstopo.amtliches-strassenverzeichnis,ch.bfs.gebaeude_wohnungs_register,KML||https://tinyurl.com/yy7ya4g9/SZ/1346_bdg_erw.kml" TargetMode="External"/><Relationship Id="rId310" Type="http://schemas.openxmlformats.org/officeDocument/2006/relationships/hyperlink" Target="https://map.geo.admin.ch/?zoom=13&amp;E=2691889.354&amp;N=1210080.711&amp;layers=ch.kantone.cadastralwebmap-farbe,ch.swisstopo.amtliches-strassenverzeichnis,ch.bfs.gebaeude_wohnungs_register,KML||https://tinyurl.com/yy7ya4g9/SZ/1372_bdg_erw.kml" TargetMode="External"/><Relationship Id="rId70" Type="http://schemas.openxmlformats.org/officeDocument/2006/relationships/hyperlink" Target="https://map.geo.admin.ch/?zoom=13&amp;E=2696758&amp;N=1228022&amp;layers=ch.kantone.cadastralwebmap-farbe,ch.swisstopo.amtliches-strassenverzeichnis,ch.bfs.gebaeude_wohnungs_register,KML||https://tinyurl.com/yy7ya4g9/SZ/1323_bdg_erw.kml" TargetMode="External"/><Relationship Id="rId91" Type="http://schemas.openxmlformats.org/officeDocument/2006/relationships/hyperlink" Target="https://map.geo.admin.ch/?zoom=13&amp;E=2705865.218&amp;N=1227500.464&amp;layers=ch.kantone.cadastralwebmap-farbe,ch.swisstopo.amtliches-strassenverzeichnis,ch.bfs.gebaeude_wohnungs_register,KML||https://tinyurl.com/yy7ya4g9/SZ/1341_bdg_erw.kml" TargetMode="External"/><Relationship Id="rId145" Type="http://schemas.openxmlformats.org/officeDocument/2006/relationships/hyperlink" Target="https://map.geo.admin.ch/?zoom=13&amp;E=2712904.75&amp;N=1227290.125&amp;layers=ch.kantone.cadastralwebmap-farbe,ch.swisstopo.amtliches-strassenverzeichnis,ch.bfs.gebaeude_wohnungs_register,KML||https://tinyurl.com/yy7ya4g9/SZ/1347_bdg_erw.kml" TargetMode="External"/><Relationship Id="rId166" Type="http://schemas.openxmlformats.org/officeDocument/2006/relationships/hyperlink" Target="https://map.geo.admin.ch/?zoom=13&amp;E=2710170&amp;N=1228195&amp;layers=ch.kantone.cadastralwebmap-farbe,ch.swisstopo.amtliches-strassenverzeichnis,ch.bfs.gebaeude_wohnungs_register,KML||https://tinyurl.com/yy7ya4g9/SZ/1349_bdg_erw.kml" TargetMode="External"/><Relationship Id="rId187" Type="http://schemas.openxmlformats.org/officeDocument/2006/relationships/hyperlink" Target="https://map.geo.admin.ch/?zoom=13&amp;E=2684900&amp;N=1211915&amp;layers=ch.kantone.cadastralwebmap-farbe,ch.swisstopo.amtliches-strassenverzeichnis,ch.bfs.gebaeude_wohnungs_register,KML||https://tinyurl.com/yy7ya4g9/SZ/1362_bdg_erw.kml" TargetMode="External"/><Relationship Id="rId331" Type="http://schemas.openxmlformats.org/officeDocument/2006/relationships/hyperlink" Target="https://map.geo.admin.ch/?zoom=13&amp;E=2692172.034&amp;N=1207595.71&amp;layers=ch.kantone.cadastralwebmap-farbe,ch.swisstopo.amtliches-strassenverzeichnis,ch.bfs.gebaeude_wohnungs_register,KML||https://tinyurl.com/yy7ya4g9/SZ/1372_bdg_erw.kml" TargetMode="External"/><Relationship Id="rId352" Type="http://schemas.openxmlformats.org/officeDocument/2006/relationships/hyperlink" Target="https://map.geo.admin.ch/?zoom=13&amp;E=2703482.751&amp;N=1211556.629&amp;layers=ch.kantone.cadastralwebmap-farbe,ch.swisstopo.amtliches-strassenverzeichnis,ch.bfs.gebaeude_wohnungs_register,KML||https://tinyurl.com/yy7ya4g9/SZ/1375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212" Type="http://schemas.openxmlformats.org/officeDocument/2006/relationships/hyperlink" Target="https://map.geo.admin.ch/?zoom=13&amp;E=2686684.5&amp;N=1210023.25&amp;layers=ch.kantone.cadastralwebmap-farbe,ch.swisstopo.amtliches-strassenverzeichnis,ch.bfs.gebaeude_wohnungs_register,KML||https://tinyurl.com/yy7ya4g9/SZ/1365_bdg_erw.kml" TargetMode="External"/><Relationship Id="rId233" Type="http://schemas.openxmlformats.org/officeDocument/2006/relationships/hyperlink" Target="https://map.geo.admin.ch/?zoom=13&amp;E=2702168.118&amp;N=1203161.925&amp;layers=ch.kantone.cadastralwebmap-farbe,ch.swisstopo.amtliches-strassenverzeichnis,ch.bfs.gebaeude_wohnungs_register,KML||https://tinyurl.com/yy7ya4g9/SZ/1367_bdg_erw.kml" TargetMode="External"/><Relationship Id="rId254" Type="http://schemas.openxmlformats.org/officeDocument/2006/relationships/hyperlink" Target="https://map.geo.admin.ch/?zoom=13&amp;E=2691011.727&amp;N=1207194.727&amp;layers=ch.kantone.cadastralwebmap-farbe,ch.swisstopo.amtliches-strassenverzeichnis,ch.bfs.gebaeude_wohnungs_register,KML||https://tinyurl.com/yy7ya4g9/SZ/1372_bdg_erw.kml" TargetMode="External"/><Relationship Id="rId28" Type="http://schemas.openxmlformats.org/officeDocument/2006/relationships/hyperlink" Target="https://map.geo.admin.ch/?zoom=13&amp;E=2683797&amp;N=1207410&amp;layers=ch.kantone.cadastralwebmap-farbe,ch.swisstopo.amtliches-strassenverzeichnis,ch.bfs.gebaeude_wohnungs_register,KML||https://tinyurl.com/yy7ya4g9/SZ/1311_bdg_erw.kml" TargetMode="External"/><Relationship Id="rId49" Type="http://schemas.openxmlformats.org/officeDocument/2006/relationships/hyperlink" Target="https://map.geo.admin.ch/?zoom=13&amp;E=2701394.812&amp;N=1228651.807&amp;layers=ch.kantone.cadastralwebmap-farbe,ch.swisstopo.amtliches-strassenverzeichnis,ch.bfs.gebaeude_wohnungs_register,KML||https://tinyurl.com/yy7ya4g9/SZ/1322_bdg_erw.kml" TargetMode="External"/><Relationship Id="rId114" Type="http://schemas.openxmlformats.org/officeDocument/2006/relationships/hyperlink" Target="https://map.geo.admin.ch/?zoom=13&amp;E=2716728.279&amp;N=1226354.322&amp;layers=ch.kantone.cadastralwebmap-farbe,ch.swisstopo.amtliches-strassenverzeichnis,ch.bfs.gebaeude_wohnungs_register,KML||https://tinyurl.com/yy7ya4g9/SZ/1345_bdg_erw.kml" TargetMode="External"/><Relationship Id="rId275" Type="http://schemas.openxmlformats.org/officeDocument/2006/relationships/hyperlink" Target="https://map.geo.admin.ch/?zoom=13&amp;E=2692034.484&amp;N=1208634.371&amp;layers=ch.kantone.cadastralwebmap-farbe,ch.swisstopo.amtliches-strassenverzeichnis,ch.bfs.gebaeude_wohnungs_register,KML||https://tinyurl.com/yy7ya4g9/SZ/1372_bdg_erw.kml" TargetMode="External"/><Relationship Id="rId296" Type="http://schemas.openxmlformats.org/officeDocument/2006/relationships/hyperlink" Target="https://map.geo.admin.ch/?zoom=13&amp;E=2691640&amp;N=1209985&amp;layers=ch.kantone.cadastralwebmap-farbe,ch.swisstopo.amtliches-strassenverzeichnis,ch.bfs.gebaeude_wohnungs_register,KML||https://tinyurl.com/yy7ya4g9/SZ/1372_bdg_erw.kml" TargetMode="External"/><Relationship Id="rId300" Type="http://schemas.openxmlformats.org/officeDocument/2006/relationships/hyperlink" Target="https://map.geo.admin.ch/?zoom=13&amp;E=2694345&amp;N=1205905&amp;layers=ch.kantone.cadastralwebmap-farbe,ch.swisstopo.amtliches-strassenverzeichnis,ch.bfs.gebaeude_wohnungs_register,KML||https://tinyurl.com/yy7ya4g9/SZ/1372_bdg_erw.kml" TargetMode="External"/><Relationship Id="rId60" Type="http://schemas.openxmlformats.org/officeDocument/2006/relationships/hyperlink" Target="https://map.geo.admin.ch/?zoom=13&amp;E=2697773&amp;N=1228358&amp;layers=ch.kantone.cadastralwebmap-farbe,ch.swisstopo.amtliches-strassenverzeichnis,ch.bfs.gebaeude_wohnungs_register,KML||https://tinyurl.com/yy7ya4g9/SZ/1322_bdg_erw.kml" TargetMode="External"/><Relationship Id="rId81" Type="http://schemas.openxmlformats.org/officeDocument/2006/relationships/hyperlink" Target="https://map.geo.admin.ch/?zoom=13&amp;E=2675985.467&amp;N=1214480.877&amp;layers=ch.kantone.cadastralwebmap-farbe,ch.swisstopo.amtliches-strassenverzeichnis,ch.bfs.gebaeude_wohnungs_register,KML||https://tinyurl.com/yy7ya4g9/SZ/1331_bdg_erw.kml" TargetMode="External"/><Relationship Id="rId135" Type="http://schemas.openxmlformats.org/officeDocument/2006/relationships/hyperlink" Target="https://map.geo.admin.ch/?zoom=13&amp;E=2711158.511&amp;N=1226005.462&amp;layers=ch.kantone.cadastralwebmap-farbe,ch.swisstopo.amtliches-strassenverzeichnis,ch.bfs.gebaeude_wohnungs_register,KML||https://tinyurl.com/yy7ya4g9/SZ/1346_bdg_erw.kml" TargetMode="External"/><Relationship Id="rId156" Type="http://schemas.openxmlformats.org/officeDocument/2006/relationships/hyperlink" Target="https://map.geo.admin.ch/?zoom=13&amp;E=2710566.541&amp;N=1221055.6&amp;layers=ch.kantone.cadastralwebmap-farbe,ch.swisstopo.amtliches-strassenverzeichnis,ch.bfs.gebaeude_wohnungs_register,KML||https://tinyurl.com/yy7ya4g9/SZ/1348_bdg_erw.kml" TargetMode="External"/><Relationship Id="rId177" Type="http://schemas.openxmlformats.org/officeDocument/2006/relationships/hyperlink" Target="https://map.geo.admin.ch/?zoom=13&amp;E=2696288&amp;N=1211701&amp;layers=ch.kantone.cadastralwebmap-farbe,ch.swisstopo.amtliches-strassenverzeichnis,ch.bfs.gebaeude_wohnungs_register,KML||https://tinyurl.com/yy7ya4g9/SZ/1361_bdg_erw.kml" TargetMode="External"/><Relationship Id="rId198" Type="http://schemas.openxmlformats.org/officeDocument/2006/relationships/hyperlink" Target="https://map.geo.admin.ch/?zoom=13&amp;E=2700509.698&amp;N=1207051.549&amp;layers=ch.kantone.cadastralwebmap-farbe,ch.swisstopo.amtliches-strassenverzeichnis,ch.bfs.gebaeude_wohnungs_register,KML||https://tinyurl.com/yy7ya4g9/SZ/1363_bdg_erw.kml" TargetMode="External"/><Relationship Id="rId321" Type="http://schemas.openxmlformats.org/officeDocument/2006/relationships/hyperlink" Target="https://map.geo.admin.ch/?zoom=13&amp;E=2692451.118&amp;N=1211875.67&amp;layers=ch.kantone.cadastralwebmap-farbe,ch.swisstopo.amtliches-strassenverzeichnis,ch.bfs.gebaeude_wohnungs_register,KML||https://tinyurl.com/yy7ya4g9/SZ/1372_bdg_erw.kml" TargetMode="External"/><Relationship Id="rId342" Type="http://schemas.openxmlformats.org/officeDocument/2006/relationships/hyperlink" Target="https://map.geo.admin.ch/?zoom=13&amp;E=2689399&amp;N=1212062&amp;layers=ch.kantone.cadastralwebmap-farbe,ch.swisstopo.amtliches-strassenverzeichnis,ch.bfs.gebaeude_wohnungs_register,KML||https://tinyurl.com/yy7ya4g9/SZ/1373_bdg_erw.kml" TargetMode="External"/><Relationship Id="rId363" Type="http://schemas.openxmlformats.org/officeDocument/2006/relationships/hyperlink" Target="https://map.geo.admin.ch/?zoom=13&amp;E=2703464&amp;N=1213048&amp;layers=ch.kantone.cadastralwebmap-farbe,ch.swisstopo.amtliches-strassenverzeichnis,ch.bfs.gebaeude_wohnungs_register,KML||https://tinyurl.com/yy7ya4g9/SZ/1375_bdg_erw.kml" TargetMode="External"/><Relationship Id="rId202" Type="http://schemas.openxmlformats.org/officeDocument/2006/relationships/hyperlink" Target="https://map.geo.admin.ch/?zoom=13&amp;E=2688588.75&amp;N=1205763.125&amp;layers=ch.kantone.cadastralwebmap-farbe,ch.swisstopo.amtliches-strassenverzeichnis,ch.bfs.gebaeude_wohnungs_register,KML||https://tinyurl.com/yy7ya4g9/SZ/1364_bdg_erw.kml" TargetMode="External"/><Relationship Id="rId223" Type="http://schemas.openxmlformats.org/officeDocument/2006/relationships/hyperlink" Target="https://map.geo.admin.ch/?zoom=13&amp;E=2695796&amp;N=1205040&amp;layers=ch.kantone.cadastralwebmap-farbe,ch.swisstopo.amtliches-strassenverzeichnis,ch.bfs.gebaeude_wohnungs_register,KML||https://tinyurl.com/yy7ya4g9/SZ/1367_bdg_erw.kml" TargetMode="External"/><Relationship Id="rId244" Type="http://schemas.openxmlformats.org/officeDocument/2006/relationships/hyperlink" Target="https://map.geo.admin.ch/?zoom=13&amp;E=2693984&amp;N=1218228&amp;layers=ch.kantone.cadastralwebmap-farbe,ch.swisstopo.amtliches-strassenverzeichnis,ch.bfs.gebaeude_wohnungs_register,KML||https://tinyurl.com/yy7ya4g9/SZ/1370_bdg_erw.kml" TargetMode="External"/><Relationship Id="rId18" Type="http://schemas.openxmlformats.org/officeDocument/2006/relationships/hyperlink" Target="https://map.geo.admin.ch/?zoom=13&amp;E=2698552.04&amp;N=1219905.707&amp;layers=ch.kantone.cadastralwebmap-farbe,ch.swisstopo.amtliches-strassenverzeichnis,ch.bfs.gebaeude_wohnungs_register,KML||https://tinyurl.com/yy7ya4g9/SZ/1301_bdg_erw.kml" TargetMode="External"/><Relationship Id="rId39" Type="http://schemas.openxmlformats.org/officeDocument/2006/relationships/hyperlink" Target="https://map.geo.admin.ch/?zoom=13&amp;E=2697501.757&amp;N=1223852.095&amp;layers=ch.kantone.cadastralwebmap-farbe,ch.swisstopo.amtliches-strassenverzeichnis,ch.bfs.gebaeude_wohnungs_register,KML||https://tinyurl.com/yy7ya4g9/SZ/1321_bdg_erw.kml" TargetMode="External"/><Relationship Id="rId265" Type="http://schemas.openxmlformats.org/officeDocument/2006/relationships/hyperlink" Target="https://map.geo.admin.ch/?zoom=13&amp;E=2692171.069&amp;N=1208394.676&amp;layers=ch.kantone.cadastralwebmap-farbe,ch.swisstopo.amtliches-strassenverzeichnis,ch.bfs.gebaeude_wohnungs_register,KML||https://tinyurl.com/yy7ya4g9/SZ/1372_bdg_erw.kml" TargetMode="External"/><Relationship Id="rId286" Type="http://schemas.openxmlformats.org/officeDocument/2006/relationships/hyperlink" Target="https://map.geo.admin.ch/?zoom=13&amp;E=2691980&amp;N=1206930&amp;layers=ch.kantone.cadastralwebmap-farbe,ch.swisstopo.amtliches-strassenverzeichnis,ch.bfs.gebaeude_wohnungs_register,KML||https://tinyurl.com/yy7ya4g9/SZ/1372_bdg_erw.kml" TargetMode="External"/><Relationship Id="rId50" Type="http://schemas.openxmlformats.org/officeDocument/2006/relationships/hyperlink" Target="https://map.geo.admin.ch/?zoom=13&amp;E=2697878.813&amp;N=1227399.852&amp;layers=ch.kantone.cadastralwebmap-farbe,ch.swisstopo.amtliches-strassenverzeichnis,ch.bfs.gebaeude_wohnungs_register,KML||https://tinyurl.com/yy7ya4g9/SZ/1322_bdg_erw.kml" TargetMode="External"/><Relationship Id="rId104" Type="http://schemas.openxmlformats.org/officeDocument/2006/relationships/hyperlink" Target="https://map.geo.admin.ch/?zoom=13&amp;E=2707463.361&amp;N=1227951.662&amp;layers=ch.kantone.cadastralwebmap-farbe,ch.swisstopo.amtliches-strassenverzeichnis,ch.bfs.gebaeude_wohnungs_register,KML||https://tinyurl.com/yy7ya4g9/SZ/1344_bdg_erw.kml" TargetMode="External"/><Relationship Id="rId125" Type="http://schemas.openxmlformats.org/officeDocument/2006/relationships/hyperlink" Target="https://map.geo.admin.ch/?zoom=13&amp;E=2710930&amp;N=1225735&amp;layers=ch.kantone.cadastralwebmap-farbe,ch.swisstopo.amtliches-strassenverzeichnis,ch.bfs.gebaeude_wohnungs_register,KML||https://tinyurl.com/yy7ya4g9/SZ/1346_bdg_erw.kml" TargetMode="External"/><Relationship Id="rId146" Type="http://schemas.openxmlformats.org/officeDocument/2006/relationships/hyperlink" Target="https://map.geo.admin.ch/?zoom=13&amp;E=2713720.089&amp;N=1229006.643&amp;layers=ch.kantone.cadastralwebmap-farbe,ch.swisstopo.amtliches-strassenverzeichnis,ch.bfs.gebaeude_wohnungs_register,KML||https://tinyurl.com/yy7ya4g9/SZ/1347_bdg_erw.kml" TargetMode="External"/><Relationship Id="rId167" Type="http://schemas.openxmlformats.org/officeDocument/2006/relationships/hyperlink" Target="https://map.geo.admin.ch/?zoom=13&amp;E=2709819&amp;N=1228104&amp;layers=ch.kantone.cadastralwebmap-farbe,ch.swisstopo.amtliches-strassenverzeichnis,ch.bfs.gebaeude_wohnungs_register,KML||https://tinyurl.com/yy7ya4g9/SZ/1349_bdg_erw.kml" TargetMode="External"/><Relationship Id="rId188" Type="http://schemas.openxmlformats.org/officeDocument/2006/relationships/hyperlink" Target="https://map.geo.admin.ch/?zoom=13&amp;E=2683980&amp;N=1210090&amp;layers=ch.kantone.cadastralwebmap-farbe,ch.swisstopo.amtliches-strassenverzeichnis,ch.bfs.gebaeude_wohnungs_register,KML||https://tinyurl.com/yy7ya4g9/SZ/1362_bdg_erw.kml" TargetMode="External"/><Relationship Id="rId311" Type="http://schemas.openxmlformats.org/officeDocument/2006/relationships/hyperlink" Target="https://map.geo.admin.ch/?zoom=13&amp;E=2690985.346&amp;N=1209727.707&amp;layers=ch.kantone.cadastralwebmap-farbe,ch.swisstopo.amtliches-strassenverzeichnis,ch.bfs.gebaeude_wohnungs_register,KML||https://tinyurl.com/yy7ya4g9/SZ/1372_bdg_erw.kml" TargetMode="External"/><Relationship Id="rId332" Type="http://schemas.openxmlformats.org/officeDocument/2006/relationships/hyperlink" Target="https://map.geo.admin.ch/?zoom=13&amp;E=2691490.403&amp;N=1207997.292&amp;layers=ch.kantone.cadastralwebmap-farbe,ch.swisstopo.amtliches-strassenverzeichnis,ch.bfs.gebaeude_wohnungs_register,KML||https://tinyurl.com/yy7ya4g9/SZ/1372_bdg_erw.kml" TargetMode="External"/><Relationship Id="rId353" Type="http://schemas.openxmlformats.org/officeDocument/2006/relationships/hyperlink" Target="https://map.geo.admin.ch/?zoom=13&amp;E=2703485&amp;N=1212935&amp;layers=ch.kantone.cadastralwebmap-farbe,ch.swisstopo.amtliches-strassenverzeichnis,ch.bfs.gebaeude_wohnungs_register,KML||https://tinyurl.com/yy7ya4g9/SZ/1375_bdg_erw.kml" TargetMode="External"/><Relationship Id="rId71" Type="http://schemas.openxmlformats.org/officeDocument/2006/relationships/hyperlink" Target="https://map.geo.admin.ch/?zoom=13&amp;E=2696275&amp;N=1227770&amp;layers=ch.kantone.cadastralwebmap-farbe,ch.swisstopo.amtliches-strassenverzeichnis,ch.bfs.gebaeude_wohnungs_register,KML||https://tinyurl.com/yy7ya4g9/SZ/1323_bdg_erw.kml" TargetMode="External"/><Relationship Id="rId92" Type="http://schemas.openxmlformats.org/officeDocument/2006/relationships/hyperlink" Target="https://map.geo.admin.ch/?zoom=13&amp;E=2708913&amp;N=1227014&amp;layers=ch.kantone.cadastralwebmap-farbe,ch.swisstopo.amtliches-strassenverzeichnis,ch.bfs.gebaeude_wohnungs_register,KML||https://tinyurl.com/yy7ya4g9/SZ/1342_bdg_erw.kml" TargetMode="External"/><Relationship Id="rId213" Type="http://schemas.openxmlformats.org/officeDocument/2006/relationships/hyperlink" Target="https://map.geo.admin.ch/?zoom=13&amp;E=2689437.395&amp;N=1203016.903&amp;layers=ch.kantone.cadastralwebmap-farbe,ch.swisstopo.amtliches-strassenverzeichnis,ch.bfs.gebaeude_wohnungs_register,KML||https://tinyurl.com/yy7ya4g9/SZ/1366_bdg_erw.kml" TargetMode="External"/><Relationship Id="rId234" Type="http://schemas.openxmlformats.org/officeDocument/2006/relationships/hyperlink" Target="https://map.geo.admin.ch/?zoom=13&amp;E=2708053.599&amp;N=1204011.083&amp;layers=ch.kantone.cadastralwebmap-farbe,ch.swisstopo.amtliches-strassenverzeichnis,ch.bfs.gebaeude_wohnungs_register,KML||https://tinyurl.com/yy7ya4g9/SZ/1367_bdg_erw.kml" TargetMode="External"/><Relationship Id="rId2" Type="http://schemas.openxmlformats.org/officeDocument/2006/relationships/hyperlink" Target="https://www.housing-stat.ch/files/Traitement_erreurs_DE.pdf" TargetMode="External"/><Relationship Id="rId29" Type="http://schemas.openxmlformats.org/officeDocument/2006/relationships/hyperlink" Target="https://map.geo.admin.ch/?zoom=13&amp;E=2682803&amp;N=1205285&amp;layers=ch.kantone.cadastralwebmap-farbe,ch.swisstopo.amtliches-strassenverzeichnis,ch.bfs.gebaeude_wohnungs_register,KML||https://tinyurl.com/yy7ya4g9/SZ/1311_bdg_erw.kml" TargetMode="External"/><Relationship Id="rId255" Type="http://schemas.openxmlformats.org/officeDocument/2006/relationships/hyperlink" Target="https://map.geo.admin.ch/?zoom=13&amp;E=2692174.07&amp;N=1207588.442&amp;layers=ch.kantone.cadastralwebmap-farbe,ch.swisstopo.amtliches-strassenverzeichnis,ch.bfs.gebaeude_wohnungs_register,KML||https://tinyurl.com/yy7ya4g9/SZ/1372_bdg_erw.kml" TargetMode="External"/><Relationship Id="rId276" Type="http://schemas.openxmlformats.org/officeDocument/2006/relationships/hyperlink" Target="https://map.geo.admin.ch/?zoom=13&amp;E=2692845.247&amp;N=1208545.725&amp;layers=ch.kantone.cadastralwebmap-farbe,ch.swisstopo.amtliches-strassenverzeichnis,ch.bfs.gebaeude_wohnungs_register,KML||https://tinyurl.com/yy7ya4g9/SZ/1372_bdg_erw.kml" TargetMode="External"/><Relationship Id="rId297" Type="http://schemas.openxmlformats.org/officeDocument/2006/relationships/hyperlink" Target="https://map.geo.admin.ch/?zoom=13&amp;E=2692310&amp;N=1209230&amp;layers=ch.kantone.cadastralwebmap-farbe,ch.swisstopo.amtliches-strassenverzeichnis,ch.bfs.gebaeude_wohnungs_register,KML||https://tinyurl.com/yy7ya4g9/SZ/1372_bdg_erw.kml" TargetMode="External"/><Relationship Id="rId40" Type="http://schemas.openxmlformats.org/officeDocument/2006/relationships/hyperlink" Target="https://map.geo.admin.ch/?zoom=13&amp;E=2697845&amp;N=1224740&amp;layers=ch.kantone.cadastralwebmap-farbe,ch.swisstopo.amtliches-strassenverzeichnis,ch.bfs.gebaeude_wohnungs_register,KML||https://tinyurl.com/yy7ya4g9/SZ/1321_bdg_erw.kml" TargetMode="External"/><Relationship Id="rId115" Type="http://schemas.openxmlformats.org/officeDocument/2006/relationships/hyperlink" Target="https://map.geo.admin.ch/?zoom=13&amp;E=2716535.262&amp;N=1225505.319&amp;layers=ch.kantone.cadastralwebmap-farbe,ch.swisstopo.amtliches-strassenverzeichnis,ch.bfs.gebaeude_wohnungs_register,KML||https://tinyurl.com/yy7ya4g9/SZ/1345_bdg_erw.kml" TargetMode="External"/><Relationship Id="rId136" Type="http://schemas.openxmlformats.org/officeDocument/2006/relationships/hyperlink" Target="https://map.geo.admin.ch/?zoom=13&amp;E=2711764.015&amp;N=1225662.848&amp;layers=ch.kantone.cadastralwebmap-farbe,ch.swisstopo.amtliches-strassenverzeichnis,ch.bfs.gebaeude_wohnungs_register,KML||https://tinyurl.com/yy7ya4g9/SZ/1346_bdg_erw.kml" TargetMode="External"/><Relationship Id="rId157" Type="http://schemas.openxmlformats.org/officeDocument/2006/relationships/hyperlink" Target="https://map.geo.admin.ch/?zoom=13&amp;E=2709953&amp;N=1228110&amp;layers=ch.kantone.cadastralwebmap-farbe,ch.swisstopo.amtliches-strassenverzeichnis,ch.bfs.gebaeude_wohnungs_register,KML||https://tinyurl.com/yy7ya4g9/SZ/1349_bdg_erw.kml" TargetMode="External"/><Relationship Id="rId178" Type="http://schemas.openxmlformats.org/officeDocument/2006/relationships/hyperlink" Target="https://map.geo.admin.ch/?zoom=13&amp;E=2696842&amp;N=1213400&amp;layers=ch.kantone.cadastralwebmap-farbe,ch.swisstopo.amtliches-strassenverzeichnis,ch.bfs.gebaeude_wohnungs_register,KML||https://tinyurl.com/yy7ya4g9/SZ/1361_bdg_erw.kml" TargetMode="External"/><Relationship Id="rId301" Type="http://schemas.openxmlformats.org/officeDocument/2006/relationships/hyperlink" Target="https://map.geo.admin.ch/?zoom=13&amp;E=2694340&amp;N=1205900&amp;layers=ch.kantone.cadastralwebmap-farbe,ch.swisstopo.amtliches-strassenverzeichnis,ch.bfs.gebaeude_wohnungs_register,KML||https://tinyurl.com/yy7ya4g9/SZ/1372_bdg_erw.kml" TargetMode="External"/><Relationship Id="rId322" Type="http://schemas.openxmlformats.org/officeDocument/2006/relationships/hyperlink" Target="https://map.geo.admin.ch/?zoom=13&amp;E=2692452.666&amp;N=1211865.165&amp;layers=ch.kantone.cadastralwebmap-farbe,ch.swisstopo.amtliches-strassenverzeichnis,ch.bfs.gebaeude_wohnungs_register,KML||https://tinyurl.com/yy7ya4g9/SZ/1372_bdg_erw.kml" TargetMode="External"/><Relationship Id="rId343" Type="http://schemas.openxmlformats.org/officeDocument/2006/relationships/hyperlink" Target="https://map.geo.admin.ch/?zoom=13&amp;E=2687822&amp;N=1211669&amp;layers=ch.kantone.cadastralwebmap-farbe,ch.swisstopo.amtliches-strassenverzeichnis,ch.bfs.gebaeude_wohnungs_register,KML||https://tinyurl.com/yy7ya4g9/SZ/1373_bdg_erw.kml" TargetMode="External"/><Relationship Id="rId364" Type="http://schemas.openxmlformats.org/officeDocument/2006/relationships/hyperlink" Target="https://map.geo.admin.ch/?zoom=13&amp;E=2703377&amp;N=1213007&amp;layers=ch.kantone.cadastralwebmap-farbe,ch.swisstopo.amtliches-strassenverzeichnis,ch.bfs.gebaeude_wohnungs_register,KML||https://tinyurl.com/yy7ya4g9/SZ/1375_bdg_erw.kml" TargetMode="External"/><Relationship Id="rId61" Type="http://schemas.openxmlformats.org/officeDocument/2006/relationships/hyperlink" Target="https://map.geo.admin.ch/?zoom=13&amp;E=2702814&amp;N=1228115&amp;layers=ch.kantone.cadastralwebmap-farbe,ch.swisstopo.amtliches-strassenverzeichnis,ch.bfs.gebaeude_wohnungs_register,KML||https://tinyurl.com/yy7ya4g9/SZ/1322_bdg_erw.kml" TargetMode="External"/><Relationship Id="rId82" Type="http://schemas.openxmlformats.org/officeDocument/2006/relationships/hyperlink" Target="https://map.geo.admin.ch/?zoom=13&amp;E=2676403.002&amp;N=1215067.819&amp;layers=ch.kantone.cadastralwebmap-farbe,ch.swisstopo.amtliches-strassenverzeichnis,ch.bfs.gebaeude_wohnungs_register,KML||https://tinyurl.com/yy7ya4g9/SZ/1331_bdg_erw.kml" TargetMode="External"/><Relationship Id="rId199" Type="http://schemas.openxmlformats.org/officeDocument/2006/relationships/hyperlink" Target="https://map.geo.admin.ch/?zoom=13&amp;E=2690849&amp;N=1206484&amp;layers=ch.kantone.cadastralwebmap-farbe,ch.swisstopo.amtliches-strassenverzeichnis,ch.bfs.gebaeude_wohnungs_register,KML||https://tinyurl.com/yy7ya4g9/SZ/1364_bdg_erw.kml" TargetMode="External"/><Relationship Id="rId203" Type="http://schemas.openxmlformats.org/officeDocument/2006/relationships/hyperlink" Target="https://map.geo.admin.ch/?zoom=13&amp;E=2688578&amp;N=1205513.875&amp;layers=ch.kantone.cadastralwebmap-farbe,ch.swisstopo.amtliches-strassenverzeichnis,ch.bfs.gebaeude_wohnungs_register,KML||https://tinyurl.com/yy7ya4g9/SZ/1364_bdg_erw.kml" TargetMode="External"/><Relationship Id="rId19" Type="http://schemas.openxmlformats.org/officeDocument/2006/relationships/hyperlink" Target="https://map.geo.admin.ch/?zoom=13&amp;E=2700813.192&amp;N=1220708.857&amp;layers=ch.kantone.cadastralwebmap-farbe,ch.swisstopo.amtliches-strassenverzeichnis,ch.bfs.gebaeude_wohnungs_register,KML||https://tinyurl.com/yy7ya4g9/SZ/1301_bdg_erw.kml" TargetMode="External"/><Relationship Id="rId224" Type="http://schemas.openxmlformats.org/officeDocument/2006/relationships/hyperlink" Target="https://map.geo.admin.ch/?zoom=13&amp;E=2709337&amp;N=1196999&amp;layers=ch.kantone.cadastralwebmap-farbe,ch.swisstopo.amtliches-strassenverzeichnis,ch.bfs.gebaeude_wohnungs_register,KML||https://tinyurl.com/yy7ya4g9/SZ/1367_bdg_erw.kml" TargetMode="External"/><Relationship Id="rId245" Type="http://schemas.openxmlformats.org/officeDocument/2006/relationships/hyperlink" Target="https://map.geo.admin.ch/?zoom=13&amp;E=2694162&amp;N=1217848&amp;layers=ch.kantone.cadastralwebmap-farbe,ch.swisstopo.amtliches-strassenverzeichnis,ch.bfs.gebaeude_wohnungs_register,KML||https://tinyurl.com/yy7ya4g9/SZ/1370_bdg_erw.kml" TargetMode="External"/><Relationship Id="rId266" Type="http://schemas.openxmlformats.org/officeDocument/2006/relationships/hyperlink" Target="https://map.geo.admin.ch/?zoom=13&amp;E=2692184&amp;N=1208362&amp;layers=ch.kantone.cadastralwebmap-farbe,ch.swisstopo.amtliches-strassenverzeichnis,ch.bfs.gebaeude_wohnungs_register,KML||https://tinyurl.com/yy7ya4g9/SZ/1372_bdg_erw.kml" TargetMode="External"/><Relationship Id="rId287" Type="http://schemas.openxmlformats.org/officeDocument/2006/relationships/hyperlink" Target="https://map.geo.admin.ch/?zoom=13&amp;E=2692190&amp;N=1209615&amp;layers=ch.kantone.cadastralwebmap-farbe,ch.swisstopo.amtliches-strassenverzeichnis,ch.bfs.gebaeude_wohnungs_register,KML||https://tinyurl.com/yy7ya4g9/SZ/1372_bdg_erw.kml" TargetMode="External"/><Relationship Id="rId30" Type="http://schemas.openxmlformats.org/officeDocument/2006/relationships/hyperlink" Target="https://map.geo.admin.ch/?zoom=13&amp;E=2682836&amp;N=1205400&amp;layers=ch.kantone.cadastralwebmap-farbe,ch.swisstopo.amtliches-strassenverzeichnis,ch.bfs.gebaeude_wohnungs_register,KML||https://tinyurl.com/yy7ya4g9/SZ/1311_bdg_erw.kml" TargetMode="External"/><Relationship Id="rId105" Type="http://schemas.openxmlformats.org/officeDocument/2006/relationships/hyperlink" Target="https://map.geo.admin.ch/?zoom=13&amp;E=2707463.361&amp;N=1227951.662&amp;layers=ch.kantone.cadastralwebmap-farbe,ch.swisstopo.amtliches-strassenverzeichnis,ch.bfs.gebaeude_wohnungs_register,KML||https://tinyurl.com/yy7ya4g9/SZ/1344_bdg_erw.kml" TargetMode="External"/><Relationship Id="rId126" Type="http://schemas.openxmlformats.org/officeDocument/2006/relationships/hyperlink" Target="https://map.geo.admin.ch/?zoom=13&amp;E=2714625&amp;N=1225830&amp;layers=ch.kantone.cadastralwebmap-farbe,ch.swisstopo.amtliches-strassenverzeichnis,ch.bfs.gebaeude_wohnungs_register,KML||https://tinyurl.com/yy7ya4g9/SZ/1346_bdg_erw.kml" TargetMode="External"/><Relationship Id="rId147" Type="http://schemas.openxmlformats.org/officeDocument/2006/relationships/hyperlink" Target="https://map.geo.admin.ch/?zoom=13&amp;E=2713874.938&amp;N=1229040.675&amp;layers=ch.kantone.cadastralwebmap-farbe,ch.swisstopo.amtliches-strassenverzeichnis,ch.bfs.gebaeude_wohnungs_register,KML||https://tinyurl.com/yy7ya4g9/SZ/1347_bdg_erw.kml" TargetMode="External"/><Relationship Id="rId168" Type="http://schemas.openxmlformats.org/officeDocument/2006/relationships/hyperlink" Target="https://map.geo.admin.ch/?zoom=13&amp;E=2709270&amp;N=1228270&amp;layers=ch.kantone.cadastralwebmap-farbe,ch.swisstopo.amtliches-strassenverzeichnis,ch.bfs.gebaeude_wohnungs_register,KML||https://tinyurl.com/yy7ya4g9/SZ/1349_bdg_erw.kml" TargetMode="External"/><Relationship Id="rId312" Type="http://schemas.openxmlformats.org/officeDocument/2006/relationships/hyperlink" Target="https://map.geo.admin.ch/?zoom=13&amp;E=2690885.764&amp;N=1211555.381&amp;layers=ch.kantone.cadastralwebmap-farbe,ch.swisstopo.amtliches-strassenverzeichnis,ch.bfs.gebaeude_wohnungs_register,KML||https://tinyurl.com/yy7ya4g9/SZ/1372_bdg_erw.kml" TargetMode="External"/><Relationship Id="rId333" Type="http://schemas.openxmlformats.org/officeDocument/2006/relationships/hyperlink" Target="https://map.geo.admin.ch/?zoom=13&amp;E=2692247.671&amp;N=1207342.071&amp;layers=ch.kantone.cadastralwebmap-farbe,ch.swisstopo.amtliches-strassenverzeichnis,ch.bfs.gebaeude_wohnungs_register,KML||https://tinyurl.com/yy7ya4g9/SZ/1372_bdg_erw.kml" TargetMode="External"/><Relationship Id="rId354" Type="http://schemas.openxmlformats.org/officeDocument/2006/relationships/hyperlink" Target="https://map.geo.admin.ch/?zoom=13&amp;E=2703510&amp;N=1212955&amp;layers=ch.kantone.cadastralwebmap-farbe,ch.swisstopo.amtliches-strassenverzeichnis,ch.bfs.gebaeude_wohnungs_register,KML||https://tinyurl.com/yy7ya4g9/SZ/1375_bdg_erw.kml" TargetMode="External"/><Relationship Id="rId51" Type="http://schemas.openxmlformats.org/officeDocument/2006/relationships/hyperlink" Target="https://map.geo.admin.ch/?zoom=13&amp;E=2702634&amp;N=1228692&amp;layers=ch.kantone.cadastralwebmap-farbe,ch.swisstopo.amtliches-strassenverzeichnis,ch.bfs.gebaeude_wohnungs_register,KML||https://tinyurl.com/yy7ya4g9/SZ/1322_bdg_erw.kml" TargetMode="External"/><Relationship Id="rId72" Type="http://schemas.openxmlformats.org/officeDocument/2006/relationships/hyperlink" Target="https://map.geo.admin.ch/?zoom=13&amp;E=2697382.769&amp;N=1228231.089&amp;layers=ch.kantone.cadastralwebmap-farbe,ch.swisstopo.amtliches-strassenverzeichnis,ch.bfs.gebaeude_wohnungs_register,KML||https://tinyurl.com/yy7ya4g9/SZ/1323_bdg_erw.kml" TargetMode="External"/><Relationship Id="rId93" Type="http://schemas.openxmlformats.org/officeDocument/2006/relationships/hyperlink" Target="https://map.geo.admin.ch/?zoom=13&amp;E=2707953&amp;N=1225139&amp;layers=ch.kantone.cadastralwebmap-farbe,ch.swisstopo.amtliches-strassenverzeichnis,ch.bfs.gebaeude_wohnungs_register,KML||https://tinyurl.com/yy7ya4g9/SZ/1342_bdg_erw.kml" TargetMode="External"/><Relationship Id="rId189" Type="http://schemas.openxmlformats.org/officeDocument/2006/relationships/hyperlink" Target="https://map.geo.admin.ch/?zoom=13&amp;E=2683390&amp;N=1214944&amp;layers=ch.kantone.cadastralwebmap-farbe,ch.swisstopo.amtliches-strassenverzeichnis,ch.bfs.gebaeude_wohnungs_register,KML||https://tinyurl.com/yy7ya4g9/SZ/1362_bdg_erw.kml" TargetMode="External"/><Relationship Id="rId3" Type="http://schemas.openxmlformats.org/officeDocument/2006/relationships/hyperlink" Target="https://map.geo.admin.ch/?zoom=13&amp;E=2699108.838&amp;N=1220230.414&amp;layers=ch.kantone.cadastralwebmap-farbe,ch.swisstopo.amtliches-strassenverzeichnis,ch.bfs.gebaeude_wohnungs_register,KML||https://tinyurl.com/yy7ya4g9/SZ/1301_bdg_erw.kml" TargetMode="External"/><Relationship Id="rId214" Type="http://schemas.openxmlformats.org/officeDocument/2006/relationships/hyperlink" Target="https://map.geo.admin.ch/?zoom=13&amp;E=2693473&amp;N=1202869&amp;layers=ch.kantone.cadastralwebmap-farbe,ch.swisstopo.amtliches-strassenverzeichnis,ch.bfs.gebaeude_wohnungs_register,KML||https://tinyurl.com/yy7ya4g9/SZ/1366_bdg_erw.kml" TargetMode="External"/><Relationship Id="rId235" Type="http://schemas.openxmlformats.org/officeDocument/2006/relationships/hyperlink" Target="https://map.geo.admin.ch/?zoom=13&amp;E=2706859.774&amp;N=1198951.023&amp;layers=ch.kantone.cadastralwebmap-farbe,ch.swisstopo.amtliches-strassenverzeichnis,ch.bfs.gebaeude_wohnungs_register,KML||https://tinyurl.com/yy7ya4g9/SZ/1367_bdg_erw.kml" TargetMode="External"/><Relationship Id="rId256" Type="http://schemas.openxmlformats.org/officeDocument/2006/relationships/hyperlink" Target="https://map.geo.admin.ch/?zoom=13&amp;E=2693490.654&amp;N=1211574.757&amp;layers=ch.kantone.cadastralwebmap-farbe,ch.swisstopo.amtliches-strassenverzeichnis,ch.bfs.gebaeude_wohnungs_register,KML||https://tinyurl.com/yy7ya4g9/SZ/1372_bdg_erw.kml" TargetMode="External"/><Relationship Id="rId277" Type="http://schemas.openxmlformats.org/officeDocument/2006/relationships/hyperlink" Target="https://map.geo.admin.ch/?zoom=13&amp;E=2696153&amp;N=1208532&amp;layers=ch.kantone.cadastralwebmap-farbe,ch.swisstopo.amtliches-strassenverzeichnis,ch.bfs.gebaeude_wohnungs_register,KML||https://tinyurl.com/yy7ya4g9/SZ/1372_bdg_erw.kml" TargetMode="External"/><Relationship Id="rId298" Type="http://schemas.openxmlformats.org/officeDocument/2006/relationships/hyperlink" Target="https://map.geo.admin.ch/?zoom=13&amp;E=2692405&amp;N=1209065&amp;layers=ch.kantone.cadastralwebmap-farbe,ch.swisstopo.amtliches-strassenverzeichnis,ch.bfs.gebaeude_wohnungs_register,KML||https://tinyurl.com/yy7ya4g9/SZ/1372_bdg_erw.kml" TargetMode="External"/><Relationship Id="rId116" Type="http://schemas.openxmlformats.org/officeDocument/2006/relationships/hyperlink" Target="https://map.geo.admin.ch/?zoom=13&amp;E=2710840&amp;N=1222840&amp;layers=ch.kantone.cadastralwebmap-farbe,ch.swisstopo.amtliches-strassenverzeichnis,ch.bfs.gebaeude_wohnungs_register,KML||https://tinyurl.com/yy7ya4g9/SZ/1346_bdg_erw.kml" TargetMode="External"/><Relationship Id="rId137" Type="http://schemas.openxmlformats.org/officeDocument/2006/relationships/hyperlink" Target="https://map.geo.admin.ch/?zoom=13&amp;E=2712069.022&amp;N=1227053.731&amp;layers=ch.kantone.cadastralwebmap-farbe,ch.swisstopo.amtliches-strassenverzeichnis,ch.bfs.gebaeude_wohnungs_register,KML||https://tinyurl.com/yy7ya4g9/SZ/1346_bdg_erw.kml" TargetMode="External"/><Relationship Id="rId158" Type="http://schemas.openxmlformats.org/officeDocument/2006/relationships/hyperlink" Target="https://map.geo.admin.ch/?zoom=13&amp;E=2709970&amp;N=1228110&amp;layers=ch.kantone.cadastralwebmap-farbe,ch.swisstopo.amtliches-strassenverzeichnis,ch.bfs.gebaeude_wohnungs_register,KML||https://tinyurl.com/yy7ya4g9/SZ/1349_bdg_erw.kml" TargetMode="External"/><Relationship Id="rId302" Type="http://schemas.openxmlformats.org/officeDocument/2006/relationships/hyperlink" Target="https://map.geo.admin.ch/?zoom=13&amp;E=2691660&amp;N=1209905&amp;layers=ch.kantone.cadastralwebmap-farbe,ch.swisstopo.amtliches-strassenverzeichnis,ch.bfs.gebaeude_wohnungs_register,KML||https://tinyurl.com/yy7ya4g9/SZ/1372_bdg_erw.kml" TargetMode="External"/><Relationship Id="rId323" Type="http://schemas.openxmlformats.org/officeDocument/2006/relationships/hyperlink" Target="https://map.geo.admin.ch/?zoom=13&amp;E=2697529.266&amp;N=1207730.219&amp;layers=ch.kantone.cadastralwebmap-farbe,ch.swisstopo.amtliches-strassenverzeichnis,ch.bfs.gebaeude_wohnungs_register,KML||https://tinyurl.com/yy7ya4g9/SZ/1372_bdg_erw.kml" TargetMode="External"/><Relationship Id="rId344" Type="http://schemas.openxmlformats.org/officeDocument/2006/relationships/hyperlink" Target="https://map.geo.admin.ch/?zoom=13&amp;E=2688885&amp;N=1211585&amp;layers=ch.kantone.cadastralwebmap-farbe,ch.swisstopo.amtliches-strassenverzeichnis,ch.bfs.gebaeude_wohnungs_register,KML||https://tinyurl.com/yy7ya4g9/SZ/1373_bdg_erw.kml" TargetMode="External"/><Relationship Id="rId20" Type="http://schemas.openxmlformats.org/officeDocument/2006/relationships/hyperlink" Target="https://map.geo.admin.ch/?zoom=13&amp;E=2697869.134&amp;N=1222443.662&amp;layers=ch.kantone.cadastralwebmap-farbe,ch.swisstopo.amtliches-strassenverzeichnis,ch.bfs.gebaeude_wohnungs_register,KML||https://tinyurl.com/yy7ya4g9/SZ/1301_bdg_erw.kml" TargetMode="External"/><Relationship Id="rId41" Type="http://schemas.openxmlformats.org/officeDocument/2006/relationships/hyperlink" Target="https://map.geo.admin.ch/?zoom=13&amp;E=2696747&amp;N=1226070&amp;layers=ch.kantone.cadastralwebmap-farbe,ch.swisstopo.amtliches-strassenverzeichnis,ch.bfs.gebaeude_wohnungs_register,KML||https://tinyurl.com/yy7ya4g9/SZ/1321_bdg_erw.kml" TargetMode="External"/><Relationship Id="rId62" Type="http://schemas.openxmlformats.org/officeDocument/2006/relationships/hyperlink" Target="https://map.geo.admin.ch/?zoom=13&amp;E=2701659&amp;N=1228732&amp;layers=ch.kantone.cadastralwebmap-farbe,ch.swisstopo.amtliches-strassenverzeichnis,ch.bfs.gebaeude_wohnungs_register,KML||https://tinyurl.com/yy7ya4g9/SZ/1322_bdg_erw.kml" TargetMode="External"/><Relationship Id="rId83" Type="http://schemas.openxmlformats.org/officeDocument/2006/relationships/hyperlink" Target="https://map.geo.admin.ch/?zoom=13&amp;E=2677475.025&amp;N=1214710.775&amp;layers=ch.kantone.cadastralwebmap-farbe,ch.swisstopo.amtliches-strassenverzeichnis,ch.bfs.gebaeude_wohnungs_register,KML||https://tinyurl.com/yy7ya4g9/SZ/1331_bdg_erw.kml" TargetMode="External"/><Relationship Id="rId179" Type="http://schemas.openxmlformats.org/officeDocument/2006/relationships/hyperlink" Target="https://map.geo.admin.ch/?zoom=13&amp;E=2695949&amp;N=1210479&amp;layers=ch.kantone.cadastralwebmap-farbe,ch.swisstopo.amtliches-strassenverzeichnis,ch.bfs.gebaeude_wohnungs_register,KML||https://tinyurl.com/yy7ya4g9/SZ/1361_bdg_erw.kml" TargetMode="External"/><Relationship Id="rId365" Type="http://schemas.openxmlformats.org/officeDocument/2006/relationships/hyperlink" Target="https://map.geo.admin.ch/?zoom=13&amp;E=2703675&amp;N=1213417.75&amp;layers=ch.kantone.cadastralwebmap-farbe,ch.swisstopo.amtliches-strassenverzeichnis,ch.bfs.gebaeude_wohnungs_register,KML||https://tinyurl.com/yy7ya4g9/SZ/1375_bdg_erw.kml" TargetMode="External"/><Relationship Id="rId190" Type="http://schemas.openxmlformats.org/officeDocument/2006/relationships/hyperlink" Target="https://map.geo.admin.ch/?zoom=13&amp;E=2684701&amp;N=1211998&amp;layers=ch.kantone.cadastralwebmap-farbe,ch.swisstopo.amtliches-strassenverzeichnis,ch.bfs.gebaeude_wohnungs_register,KML||https://tinyurl.com/yy7ya4g9/SZ/1362_bdg_erw.kml" TargetMode="External"/><Relationship Id="rId204" Type="http://schemas.openxmlformats.org/officeDocument/2006/relationships/hyperlink" Target="https://map.geo.admin.ch/?zoom=13&amp;E=2688566&amp;N=1205510.125&amp;layers=ch.kantone.cadastralwebmap-farbe,ch.swisstopo.amtliches-strassenverzeichnis,ch.bfs.gebaeude_wohnungs_register,KML||https://tinyurl.com/yy7ya4g9/SZ/1364_bdg_erw.kml" TargetMode="External"/><Relationship Id="rId225" Type="http://schemas.openxmlformats.org/officeDocument/2006/relationships/hyperlink" Target="https://map.geo.admin.ch/?zoom=13&amp;E=2701619&amp;N=1203235&amp;layers=ch.kantone.cadastralwebmap-farbe,ch.swisstopo.amtliches-strassenverzeichnis,ch.bfs.gebaeude_wohnungs_register,KML||https://tinyurl.com/yy7ya4g9/SZ/1367_bdg_erw.kml" TargetMode="External"/><Relationship Id="rId246" Type="http://schemas.openxmlformats.org/officeDocument/2006/relationships/hyperlink" Target="https://map.geo.admin.ch/?zoom=13&amp;E=2693662.5&amp;N=1217612.5&amp;layers=ch.kantone.cadastralwebmap-farbe,ch.swisstopo.amtliches-strassenverzeichnis,ch.bfs.gebaeude_wohnungs_register,KML||https://tinyurl.com/yy7ya4g9/SZ/1370_bdg_erw.kml" TargetMode="External"/><Relationship Id="rId267" Type="http://schemas.openxmlformats.org/officeDocument/2006/relationships/hyperlink" Target="https://map.geo.admin.ch/?zoom=13&amp;E=2692183&amp;N=1208342&amp;layers=ch.kantone.cadastralwebmap-farbe,ch.swisstopo.amtliches-strassenverzeichnis,ch.bfs.gebaeude_wohnungs_register,KML||https://tinyurl.com/yy7ya4g9/SZ/1372_bdg_erw.kml" TargetMode="External"/><Relationship Id="rId288" Type="http://schemas.openxmlformats.org/officeDocument/2006/relationships/hyperlink" Target="https://map.geo.admin.ch/?zoom=13&amp;E=2692816.444&amp;N=1208481.49&amp;layers=ch.kantone.cadastralwebmap-farbe,ch.swisstopo.amtliches-strassenverzeichnis,ch.bfs.gebaeude_wohnungs_register,KML||https://tinyurl.com/yy7ya4g9/SZ/1372_bdg_erw.kml" TargetMode="External"/><Relationship Id="rId106" Type="http://schemas.openxmlformats.org/officeDocument/2006/relationships/hyperlink" Target="https://map.geo.admin.ch/?zoom=13&amp;E=2707479.874&amp;N=1227667.349&amp;layers=ch.kantone.cadastralwebmap-farbe,ch.swisstopo.amtliches-strassenverzeichnis,ch.bfs.gebaeude_wohnungs_register,KML||https://tinyurl.com/yy7ya4g9/SZ/1344_bdg_erw.kml" TargetMode="External"/><Relationship Id="rId127" Type="http://schemas.openxmlformats.org/officeDocument/2006/relationships/hyperlink" Target="https://map.geo.admin.ch/?zoom=13&amp;E=2715158&amp;N=1226096&amp;layers=ch.kantone.cadastralwebmap-farbe,ch.swisstopo.amtliches-strassenverzeichnis,ch.bfs.gebaeude_wohnungs_register,KML||https://tinyurl.com/yy7ya4g9/SZ/1346_bdg_erw.kml" TargetMode="External"/><Relationship Id="rId313" Type="http://schemas.openxmlformats.org/officeDocument/2006/relationships/hyperlink" Target="https://map.geo.admin.ch/?zoom=13&amp;E=2692889.581&amp;N=1209733.649&amp;layers=ch.kantone.cadastralwebmap-farbe,ch.swisstopo.amtliches-strassenverzeichnis,ch.bfs.gebaeude_wohnungs_register,KML||https://tinyurl.com/yy7ya4g9/SZ/1372_bdg_erw.kml" TargetMode="External"/><Relationship Id="rId10" Type="http://schemas.openxmlformats.org/officeDocument/2006/relationships/hyperlink" Target="https://map.geo.admin.ch/?zoom=13&amp;E=2698786&amp;N=1222030&amp;layers=ch.kantone.cadastralwebmap-farbe,ch.swisstopo.amtliches-strassenverzeichnis,ch.bfs.gebaeude_wohnungs_register,KML||https://tinyurl.com/yy7ya4g9/SZ/1301_bdg_erw.kml" TargetMode="External"/><Relationship Id="rId31" Type="http://schemas.openxmlformats.org/officeDocument/2006/relationships/hyperlink" Target="https://map.geo.admin.ch/?zoom=13&amp;E=2683934&amp;N=1206972&amp;layers=ch.kantone.cadastralwebmap-farbe,ch.swisstopo.amtliches-strassenverzeichnis,ch.bfs.gebaeude_wohnungs_register,KML||https://tinyurl.com/yy7ya4g9/SZ/1311_bdg_erw.kml" TargetMode="External"/><Relationship Id="rId52" Type="http://schemas.openxmlformats.org/officeDocument/2006/relationships/hyperlink" Target="https://map.geo.admin.ch/?zoom=13&amp;E=2700531&amp;N=1228287&amp;layers=ch.kantone.cadastralwebmap-farbe,ch.swisstopo.amtliches-strassenverzeichnis,ch.bfs.gebaeude_wohnungs_register,KML||https://tinyurl.com/yy7ya4g9/SZ/1322_bdg_erw.kml" TargetMode="External"/><Relationship Id="rId73" Type="http://schemas.openxmlformats.org/officeDocument/2006/relationships/hyperlink" Target="https://map.geo.admin.ch/?zoom=13&amp;E=2696579.795&amp;N=1227998.546&amp;layers=ch.kantone.cadastralwebmap-farbe,ch.swisstopo.amtliches-strassenverzeichnis,ch.bfs.gebaeude_wohnungs_register,KML||https://tinyurl.com/yy7ya4g9/SZ/1323_bdg_erw.kml" TargetMode="External"/><Relationship Id="rId94" Type="http://schemas.openxmlformats.org/officeDocument/2006/relationships/hyperlink" Target="https://map.geo.admin.ch/?zoom=13&amp;E=2708694.206&amp;N=1226893.003&amp;layers=ch.kantone.cadastralwebmap-farbe,ch.swisstopo.amtliches-strassenverzeichnis,ch.bfs.gebaeude_wohnungs_register,KML||https://tinyurl.com/yy7ya4g9/SZ/1342_bdg_erw.kml" TargetMode="External"/><Relationship Id="rId148" Type="http://schemas.openxmlformats.org/officeDocument/2006/relationships/hyperlink" Target="https://map.geo.admin.ch/?zoom=13&amp;E=2713857.98&amp;N=1228785.877&amp;layers=ch.kantone.cadastralwebmap-farbe,ch.swisstopo.amtliches-strassenverzeichnis,ch.bfs.gebaeude_wohnungs_register,KML||https://tinyurl.com/yy7ya4g9/SZ/1347_bdg_erw.kml" TargetMode="External"/><Relationship Id="rId169" Type="http://schemas.openxmlformats.org/officeDocument/2006/relationships/hyperlink" Target="https://map.geo.admin.ch/?zoom=13&amp;E=2710373&amp;N=1227465&amp;layers=ch.kantone.cadastralwebmap-farbe,ch.swisstopo.amtliches-strassenverzeichnis,ch.bfs.gebaeude_wohnungs_register,KML||https://tinyurl.com/yy7ya4g9/SZ/1349_bdg_erw.kml" TargetMode="External"/><Relationship Id="rId334" Type="http://schemas.openxmlformats.org/officeDocument/2006/relationships/hyperlink" Target="https://map.geo.admin.ch/?zoom=13&amp;E=2691726.271&amp;N=1207683.43&amp;layers=ch.kantone.cadastralwebmap-farbe,ch.swisstopo.amtliches-strassenverzeichnis,ch.bfs.gebaeude_wohnungs_register,KML||https://tinyurl.com/yy7ya4g9/SZ/1372_bdg_erw.kml" TargetMode="External"/><Relationship Id="rId355" Type="http://schemas.openxmlformats.org/officeDocument/2006/relationships/hyperlink" Target="https://map.geo.admin.ch/?zoom=13&amp;E=2706135&amp;N=1214815&amp;layers=ch.kantone.cadastralwebmap-farbe,ch.swisstopo.amtliches-strassenverzeichnis,ch.bfs.gebaeude_wohnungs_register,KML||https://tinyurl.com/yy7ya4g9/SZ/1375_bdg_erw.kml" TargetMode="External"/><Relationship Id="rId4" Type="http://schemas.openxmlformats.org/officeDocument/2006/relationships/hyperlink" Target="https://map.geo.admin.ch/?zoom=13&amp;E=2697890.77&amp;N=1222748.87&amp;layers=ch.kantone.cadastralwebmap-farbe,ch.swisstopo.amtliches-strassenverzeichnis,ch.bfs.gebaeude_wohnungs_register,KML||https://tinyurl.com/yy7ya4g9/SZ/1301_bdg_erw.kml" TargetMode="External"/><Relationship Id="rId180" Type="http://schemas.openxmlformats.org/officeDocument/2006/relationships/hyperlink" Target="https://map.geo.admin.ch/?zoom=13&amp;E=2696885&amp;N=1213793&amp;layers=ch.kantone.cadastralwebmap-farbe,ch.swisstopo.amtliches-strassenverzeichnis,ch.bfs.gebaeude_wohnungs_register,KML||https://tinyurl.com/yy7ya4g9/SZ/1361_bdg_erw.kml" TargetMode="External"/><Relationship Id="rId215" Type="http://schemas.openxmlformats.org/officeDocument/2006/relationships/hyperlink" Target="https://map.geo.admin.ch/?zoom=13&amp;E=2692038.232&amp;N=1202446.77&amp;layers=ch.kantone.cadastralwebmap-farbe,ch.swisstopo.amtliches-strassenverzeichnis,ch.bfs.gebaeude_wohnungs_register,KML||https://tinyurl.com/yy7ya4g9/SZ/1366_bdg_erw.kml" TargetMode="External"/><Relationship Id="rId236" Type="http://schemas.openxmlformats.org/officeDocument/2006/relationships/hyperlink" Target="https://map.geo.admin.ch/?zoom=13&amp;E=2705131.888&amp;N=1201722.512&amp;layers=ch.kantone.cadastralwebmap-farbe,ch.swisstopo.amtliches-strassenverzeichnis,ch.bfs.gebaeude_wohnungs_register,KML||https://tinyurl.com/yy7ya4g9/SZ/1367_bdg_erw.kml" TargetMode="External"/><Relationship Id="rId257" Type="http://schemas.openxmlformats.org/officeDocument/2006/relationships/hyperlink" Target="https://map.geo.admin.ch/?zoom=13&amp;E=2692517.916&amp;N=1212025.626&amp;layers=ch.kantone.cadastralwebmap-farbe,ch.swisstopo.amtliches-strassenverzeichnis,ch.bfs.gebaeude_wohnungs_register,KML||https://tinyurl.com/yy7ya4g9/SZ/1372_bdg_erw.kml" TargetMode="External"/><Relationship Id="rId278" Type="http://schemas.openxmlformats.org/officeDocument/2006/relationships/hyperlink" Target="https://map.geo.admin.ch/?zoom=13&amp;E=2691994.075&amp;N=1209086.333&amp;layers=ch.kantone.cadastralwebmap-farbe,ch.swisstopo.amtliches-strassenverzeichnis,ch.bfs.gebaeude_wohnungs_register,KML||https://tinyurl.com/yy7ya4g9/SZ/1372_bdg_erw.kml" TargetMode="External"/><Relationship Id="rId303" Type="http://schemas.openxmlformats.org/officeDocument/2006/relationships/hyperlink" Target="https://map.geo.admin.ch/?zoom=13&amp;E=2692875&amp;N=1209705&amp;layers=ch.kantone.cadastralwebmap-farbe,ch.swisstopo.amtliches-strassenverzeichnis,ch.bfs.gebaeude_wohnungs_register,KML||https://tinyurl.com/yy7ya4g9/SZ/1372_bdg_erw.kml" TargetMode="External"/><Relationship Id="rId42" Type="http://schemas.openxmlformats.org/officeDocument/2006/relationships/hyperlink" Target="https://map.geo.admin.ch/?zoom=13&amp;E=2695828.219&amp;N=1226572.291&amp;layers=ch.kantone.cadastralwebmap-farbe,ch.swisstopo.amtliches-strassenverzeichnis,ch.bfs.gebaeude_wohnungs_register,KML||https://tinyurl.com/yy7ya4g9/SZ/1321_bdg_erw.kml" TargetMode="External"/><Relationship Id="rId84" Type="http://schemas.openxmlformats.org/officeDocument/2006/relationships/hyperlink" Target="https://map.geo.admin.ch/?zoom=13&amp;E=2674869.05&amp;N=1214359.515&amp;layers=ch.kantone.cadastralwebmap-farbe,ch.swisstopo.amtliches-strassenverzeichnis,ch.bfs.gebaeude_wohnungs_register,KML||https://tinyurl.com/yy7ya4g9/SZ/1331_bdg_erw.kml" TargetMode="External"/><Relationship Id="rId138" Type="http://schemas.openxmlformats.org/officeDocument/2006/relationships/hyperlink" Target="https://map.geo.admin.ch/?zoom=13&amp;E=2712602.735&amp;N=1226933.714&amp;layers=ch.kantone.cadastralwebmap-farbe,ch.swisstopo.amtliches-strassenverzeichnis,ch.bfs.gebaeude_wohnungs_register,KML||https://tinyurl.com/yy7ya4g9/SZ/1346_bdg_erw.kml" TargetMode="External"/><Relationship Id="rId345" Type="http://schemas.openxmlformats.org/officeDocument/2006/relationships/hyperlink" Target="https://map.geo.admin.ch/?zoom=13&amp;E=2689149.061&amp;N=1211915.659&amp;layers=ch.kantone.cadastralwebmap-farbe,ch.swisstopo.amtliches-strassenverzeichnis,ch.bfs.gebaeude_wohnungs_register,KML||https://tinyurl.com/yy7ya4g9/SZ/1373_bdg_erw.kml" TargetMode="External"/><Relationship Id="rId191" Type="http://schemas.openxmlformats.org/officeDocument/2006/relationships/hyperlink" Target="https://map.geo.admin.ch/?zoom=13&amp;E=2683553.812&amp;N=1211987.3&amp;layers=ch.kantone.cadastralwebmap-farbe,ch.swisstopo.amtliches-strassenverzeichnis,ch.bfs.gebaeude_wohnungs_register,KML||https://tinyurl.com/yy7ya4g9/SZ/1362_bdg_erw.kml" TargetMode="External"/><Relationship Id="rId205" Type="http://schemas.openxmlformats.org/officeDocument/2006/relationships/hyperlink" Target="https://map.geo.admin.ch/?zoom=13&amp;E=2688321.25&amp;N=1206543.625&amp;layers=ch.kantone.cadastralwebmap-farbe,ch.swisstopo.amtliches-strassenverzeichnis,ch.bfs.gebaeude_wohnungs_register,KML||https://tinyurl.com/yy7ya4g9/SZ/1364_bdg_erw.kml" TargetMode="External"/><Relationship Id="rId247" Type="http://schemas.openxmlformats.org/officeDocument/2006/relationships/hyperlink" Target="https://map.geo.admin.ch/?zoom=13&amp;E=2693837.75&amp;N=1217667.75&amp;layers=ch.kantone.cadastralwebmap-farbe,ch.swisstopo.amtliches-strassenverzeichnis,ch.bfs.gebaeude_wohnungs_register,KML||https://tinyurl.com/yy7ya4g9/SZ/1370_bdg_erw.kml" TargetMode="External"/><Relationship Id="rId107" Type="http://schemas.openxmlformats.org/officeDocument/2006/relationships/hyperlink" Target="https://map.geo.admin.ch/?zoom=13&amp;E=2707479.874&amp;N=1227667.349&amp;layers=ch.kantone.cadastralwebmap-farbe,ch.swisstopo.amtliches-strassenverzeichnis,ch.bfs.gebaeude_wohnungs_register,KML||https://tinyurl.com/yy7ya4g9/SZ/1344_bdg_erw.kml" TargetMode="External"/><Relationship Id="rId289" Type="http://schemas.openxmlformats.org/officeDocument/2006/relationships/hyperlink" Target="https://map.geo.admin.ch/?zoom=13&amp;E=2690822.015&amp;N=1209153.045&amp;layers=ch.kantone.cadastralwebmap-farbe,ch.swisstopo.amtliches-strassenverzeichnis,ch.bfs.gebaeude_wohnungs_register,KML||https://tinyurl.com/yy7ya4g9/SZ/1372_bdg_erw.kml" TargetMode="External"/><Relationship Id="rId11" Type="http://schemas.openxmlformats.org/officeDocument/2006/relationships/hyperlink" Target="https://map.geo.admin.ch/?zoom=13&amp;E=2705118&amp;N=1217408&amp;layers=ch.kantone.cadastralwebmap-farbe,ch.swisstopo.amtliches-strassenverzeichnis,ch.bfs.gebaeude_wohnungs_register,KML||https://tinyurl.com/yy7ya4g9/SZ/1301_bdg_erw.kml" TargetMode="External"/><Relationship Id="rId53" Type="http://schemas.openxmlformats.org/officeDocument/2006/relationships/hyperlink" Target="https://map.geo.admin.ch/?zoom=13&amp;E=2701599&amp;N=1228662&amp;layers=ch.kantone.cadastralwebmap-farbe,ch.swisstopo.amtliches-strassenverzeichnis,ch.bfs.gebaeude_wohnungs_register,KML||https://tinyurl.com/yy7ya4g9/SZ/1322_bdg_erw.kml" TargetMode="External"/><Relationship Id="rId149" Type="http://schemas.openxmlformats.org/officeDocument/2006/relationships/hyperlink" Target="https://map.geo.admin.ch/?zoom=13&amp;E=2711329&amp;N=1220433.875&amp;layers=ch.kantone.cadastralwebmap-farbe,ch.swisstopo.amtliches-strassenverzeichnis,ch.bfs.gebaeude_wohnungs_register,KML||https://tinyurl.com/yy7ya4g9/SZ/1348_bdg_erw.kml" TargetMode="External"/><Relationship Id="rId314" Type="http://schemas.openxmlformats.org/officeDocument/2006/relationships/hyperlink" Target="https://map.geo.admin.ch/?zoom=13&amp;E=2692422.034&amp;N=1209251.646&amp;layers=ch.kantone.cadastralwebmap-farbe,ch.swisstopo.amtliches-strassenverzeichnis,ch.bfs.gebaeude_wohnungs_register,KML||https://tinyurl.com/yy7ya4g9/SZ/1372_bdg_erw.kml" TargetMode="External"/><Relationship Id="rId356" Type="http://schemas.openxmlformats.org/officeDocument/2006/relationships/hyperlink" Target="https://map.geo.admin.ch/?zoom=13&amp;E=2707699&amp;N=1213180&amp;layers=ch.kantone.cadastralwebmap-farbe,ch.swisstopo.amtliches-strassenverzeichnis,ch.bfs.gebaeude_wohnungs_register,KML||https://tinyurl.com/yy7ya4g9/SZ/1375_bdg_erw.kml" TargetMode="External"/><Relationship Id="rId95" Type="http://schemas.openxmlformats.org/officeDocument/2006/relationships/hyperlink" Target="https://map.geo.admin.ch/?zoom=13&amp;E=2709075.517&amp;N=1225803.107&amp;layers=ch.kantone.cadastralwebmap-farbe,ch.swisstopo.amtliches-strassenverzeichnis,ch.bfs.gebaeude_wohnungs_register,KML||https://tinyurl.com/yy7ya4g9/SZ/1342_bdg_erw.kml" TargetMode="External"/><Relationship Id="rId160" Type="http://schemas.openxmlformats.org/officeDocument/2006/relationships/hyperlink" Target="https://map.geo.admin.ch/?zoom=13&amp;E=2710915&amp;N=1227440&amp;layers=ch.kantone.cadastralwebmap-farbe,ch.swisstopo.amtliches-strassenverzeichnis,ch.bfs.gebaeude_wohnungs_register,KML||https://tinyurl.com/yy7ya4g9/SZ/1349_bdg_erw.kml" TargetMode="External"/><Relationship Id="rId216" Type="http://schemas.openxmlformats.org/officeDocument/2006/relationships/hyperlink" Target="https://map.geo.admin.ch/?zoom=13&amp;E=2693715.932&amp;N=1203403.966&amp;layers=ch.kantone.cadastralwebmap-farbe,ch.swisstopo.amtliches-strassenverzeichnis,ch.bfs.gebaeude_wohnungs_register,KML||https://tinyurl.com/yy7ya4g9/SZ/1366_bdg_erw.kml" TargetMode="External"/><Relationship Id="rId258" Type="http://schemas.openxmlformats.org/officeDocument/2006/relationships/hyperlink" Target="https://map.geo.admin.ch/?zoom=13&amp;E=2691408.09&amp;N=1209117.019&amp;layers=ch.kantone.cadastralwebmap-farbe,ch.swisstopo.amtliches-strassenverzeichnis,ch.bfs.gebaeude_wohnungs_register,KML||https://tinyurl.com/yy7ya4g9/SZ/1372_bdg_erw.kml" TargetMode="External"/><Relationship Id="rId22" Type="http://schemas.openxmlformats.org/officeDocument/2006/relationships/hyperlink" Target="https://map.geo.admin.ch/?zoom=13&amp;E=2682611.976&amp;N=1205283.188&amp;layers=ch.kantone.cadastralwebmap-farbe,ch.swisstopo.amtliches-strassenverzeichnis,ch.bfs.gebaeude_wohnungs_register,KML||https://tinyurl.com/yy7ya4g9/SZ/1311_bdg_erw.kml" TargetMode="External"/><Relationship Id="rId64" Type="http://schemas.openxmlformats.org/officeDocument/2006/relationships/hyperlink" Target="https://map.geo.admin.ch/?zoom=13&amp;E=2701511&amp;N=1228454&amp;layers=ch.kantone.cadastralwebmap-farbe,ch.swisstopo.amtliches-strassenverzeichnis,ch.bfs.gebaeude_wohnungs_register,KML||https://tinyurl.com/yy7ya4g9/SZ/1322_bdg_erw.kml" TargetMode="External"/><Relationship Id="rId118" Type="http://schemas.openxmlformats.org/officeDocument/2006/relationships/hyperlink" Target="https://map.geo.admin.ch/?zoom=13&amp;E=2712334&amp;N=1226014&amp;layers=ch.kantone.cadastralwebmap-farbe,ch.swisstopo.amtliches-strassenverzeichnis,ch.bfs.gebaeude_wohnungs_register,KML||https://tinyurl.com/yy7ya4g9/SZ/1346_bdg_erw.kml" TargetMode="External"/><Relationship Id="rId325" Type="http://schemas.openxmlformats.org/officeDocument/2006/relationships/hyperlink" Target="https://map.geo.admin.ch/?zoom=13&amp;E=2698719.937&amp;N=1207235.145&amp;layers=ch.kantone.cadastralwebmap-farbe,ch.swisstopo.amtliches-strassenverzeichnis,ch.bfs.gebaeude_wohnungs_register,KML||https://tinyurl.com/yy7ya4g9/SZ/1372_bdg_erw.kml" TargetMode="External"/><Relationship Id="rId367" Type="http://schemas.openxmlformats.org/officeDocument/2006/relationships/printerSettings" Target="../printerSettings/printerSettings7.bin"/><Relationship Id="rId171" Type="http://schemas.openxmlformats.org/officeDocument/2006/relationships/hyperlink" Target="https://map.geo.admin.ch/?zoom=13&amp;E=2709915&amp;N=1228950&amp;layers=ch.kantone.cadastralwebmap-farbe,ch.swisstopo.amtliches-strassenverzeichnis,ch.bfs.gebaeude_wohnungs_register,KML||https://tinyurl.com/yy7ya4g9/SZ/1349_bdg_erw.kml" TargetMode="External"/><Relationship Id="rId227" Type="http://schemas.openxmlformats.org/officeDocument/2006/relationships/hyperlink" Target="https://map.geo.admin.ch/?zoom=13&amp;E=2696721.25&amp;N=1205143.5&amp;layers=ch.kantone.cadastralwebmap-farbe,ch.swisstopo.amtliches-strassenverzeichnis,ch.bfs.gebaeude_wohnungs_register,KML||https://tinyurl.com/yy7ya4g9/SZ/1367_bdg_erw.kml" TargetMode="External"/><Relationship Id="rId269" Type="http://schemas.openxmlformats.org/officeDocument/2006/relationships/hyperlink" Target="https://map.geo.admin.ch/?zoom=13&amp;E=2692502.573&amp;N=1208299.472&amp;layers=ch.kantone.cadastralwebmap-farbe,ch.swisstopo.amtliches-strassenverzeichnis,ch.bfs.gebaeude_wohnungs_register,KML||https://tinyurl.com/yy7ya4g9/SZ/1372_bdg_erw.kml" TargetMode="External"/><Relationship Id="rId33" Type="http://schemas.openxmlformats.org/officeDocument/2006/relationships/hyperlink" Target="https://map.geo.admin.ch/?zoom=13&amp;E=2683797.612&amp;N=1207410.728&amp;layers=ch.kantone.cadastralwebmap-farbe,ch.swisstopo.amtliches-strassenverzeichnis,ch.bfs.gebaeude_wohnungs_register,KML||https://tinyurl.com/yy7ya4g9/SZ/1311_bdg_erw.kml" TargetMode="External"/><Relationship Id="rId129" Type="http://schemas.openxmlformats.org/officeDocument/2006/relationships/hyperlink" Target="https://map.geo.admin.ch/?zoom=13&amp;E=2711163.181&amp;N=1225986.951&amp;layers=ch.kantone.cadastralwebmap-farbe,ch.swisstopo.amtliches-strassenverzeichnis,ch.bfs.gebaeude_wohnungs_register,KML||https://tinyurl.com/yy7ya4g9/SZ/1346_bdg_erw.kml" TargetMode="External"/><Relationship Id="rId280" Type="http://schemas.openxmlformats.org/officeDocument/2006/relationships/hyperlink" Target="https://map.geo.admin.ch/?zoom=13&amp;E=2691635&amp;N=1209985&amp;layers=ch.kantone.cadastralwebmap-farbe,ch.swisstopo.amtliches-strassenverzeichnis,ch.bfs.gebaeude_wohnungs_register,KML||https://tinyurl.com/yy7ya4g9/SZ/1372_bdg_erw.kml" TargetMode="External"/><Relationship Id="rId336" Type="http://schemas.openxmlformats.org/officeDocument/2006/relationships/hyperlink" Target="https://map.geo.admin.ch/?zoom=13&amp;E=2689053.388&amp;N=1211529.311&amp;layers=ch.kantone.cadastralwebmap-farbe,ch.swisstopo.amtliches-strassenverzeichnis,ch.bfs.gebaeude_wohnungs_register,KML||https://tinyurl.com/yy7ya4g9/SZ/1373_bdg_erw.kml" TargetMode="External"/><Relationship Id="rId75" Type="http://schemas.openxmlformats.org/officeDocument/2006/relationships/hyperlink" Target="https://map.geo.admin.ch/?zoom=13&amp;E=2696979&amp;N=1228259&amp;layers=ch.kantone.cadastralwebmap-farbe,ch.swisstopo.amtliches-strassenverzeichnis,ch.bfs.gebaeude_wohnungs_register,KML||https://tinyurl.com/yy7ya4g9/SZ/1323_bdg_erw.kml" TargetMode="External"/><Relationship Id="rId140" Type="http://schemas.openxmlformats.org/officeDocument/2006/relationships/hyperlink" Target="https://map.geo.admin.ch/?zoom=13&amp;E=2713855.179&amp;N=1226123.522&amp;layers=ch.kantone.cadastralwebmap-farbe,ch.swisstopo.amtliches-strassenverzeichnis,ch.bfs.gebaeude_wohnungs_register,KML||https://tinyurl.com/yy7ya4g9/SZ/1346_bdg_erw.kml" TargetMode="External"/><Relationship Id="rId182" Type="http://schemas.openxmlformats.org/officeDocument/2006/relationships/hyperlink" Target="https://map.geo.admin.ch/?zoom=13&amp;E=2678838.821&amp;N=1210725.945&amp;layers=ch.kantone.cadastralwebmap-farbe,ch.swisstopo.amtliches-strassenverzeichnis,ch.bfs.gebaeude_wohnungs_register,KML||https://tinyurl.com/yy7ya4g9/SZ/1362_bdg_erw.kml" TargetMode="External"/><Relationship Id="rId6" Type="http://schemas.openxmlformats.org/officeDocument/2006/relationships/hyperlink" Target="https://map.geo.admin.ch/?zoom=13&amp;E=2699175&amp;N=1220287&amp;layers=ch.kantone.cadastralwebmap-farbe,ch.swisstopo.amtliches-strassenverzeichnis,ch.bfs.gebaeude_wohnungs_register,KML||https://tinyurl.com/yy7ya4g9/SZ/1301_bdg_erw.kml" TargetMode="External"/><Relationship Id="rId238" Type="http://schemas.openxmlformats.org/officeDocument/2006/relationships/hyperlink" Target="https://map.geo.admin.ch/?zoom=13&amp;E=2702263.333&amp;N=1212092.332&amp;layers=ch.kantone.cadastralwebmap-farbe,ch.swisstopo.amtliches-strassenverzeichnis,ch.bfs.gebaeude_wohnungs_register,KML||https://tinyurl.com/yy7ya4g9/SZ/1368_bdg_erw.kml" TargetMode="External"/><Relationship Id="rId291" Type="http://schemas.openxmlformats.org/officeDocument/2006/relationships/hyperlink" Target="https://map.geo.admin.ch/?zoom=13&amp;E=2691755&amp;N=1207285&amp;layers=ch.kantone.cadastralwebmap-farbe,ch.swisstopo.amtliches-strassenverzeichnis,ch.bfs.gebaeude_wohnungs_register,KML||https://tinyurl.com/yy7ya4g9/SZ/1372_bdg_erw.kml" TargetMode="External"/><Relationship Id="rId305" Type="http://schemas.openxmlformats.org/officeDocument/2006/relationships/hyperlink" Target="https://map.geo.admin.ch/?zoom=13&amp;E=2691716.036&amp;N=1210497.822&amp;layers=ch.kantone.cadastralwebmap-farbe,ch.swisstopo.amtliches-strassenverzeichnis,ch.bfs.gebaeude_wohnungs_register,KML||https://tinyurl.com/yy7ya4g9/SZ/1372_bdg_erw.kml" TargetMode="External"/><Relationship Id="rId347" Type="http://schemas.openxmlformats.org/officeDocument/2006/relationships/hyperlink" Target="https://map.geo.admin.ch/?zoom=13&amp;E=2689124.034&amp;N=1211893.488&amp;layers=ch.kantone.cadastralwebmap-farbe,ch.swisstopo.amtliches-strassenverzeichnis,ch.bfs.gebaeude_wohnungs_register,KML||https://tinyurl.com/yy7ya4g9/SZ/1373_bdg_erw.kml" TargetMode="External"/><Relationship Id="rId44" Type="http://schemas.openxmlformats.org/officeDocument/2006/relationships/hyperlink" Target="https://map.geo.admin.ch/?zoom=13&amp;E=2698859&amp;N=1229009&amp;layers=ch.kantone.cadastralwebmap-farbe,ch.swisstopo.amtliches-strassenverzeichnis,ch.bfs.gebaeude_wohnungs_register,KML||https://tinyurl.com/yy7ya4g9/SZ/1322_bdg_erw.kml" TargetMode="External"/><Relationship Id="rId86" Type="http://schemas.openxmlformats.org/officeDocument/2006/relationships/hyperlink" Target="https://map.geo.admin.ch/?zoom=13&amp;E=2675746.612&amp;N=1215177.359&amp;layers=ch.kantone.cadastralwebmap-farbe,ch.swisstopo.amtliches-strassenverzeichnis,ch.bfs.gebaeude_wohnungs_register,KML||https://tinyurl.com/yy7ya4g9/SZ/1331_bdg_erw.kml" TargetMode="External"/><Relationship Id="rId151" Type="http://schemas.openxmlformats.org/officeDocument/2006/relationships/hyperlink" Target="https://map.geo.admin.ch/?zoom=13&amp;E=2709962.25&amp;N=1220963.125&amp;layers=ch.kantone.cadastralwebmap-farbe,ch.swisstopo.amtliches-strassenverzeichnis,ch.bfs.gebaeude_wohnungs_register,KML||https://tinyurl.com/yy7ya4g9/SZ/1348_bdg_erw.kml" TargetMode="External"/><Relationship Id="rId193" Type="http://schemas.openxmlformats.org/officeDocument/2006/relationships/hyperlink" Target="https://map.geo.admin.ch/?zoom=13&amp;E=2682157.976&amp;N=1211117.298&amp;layers=ch.kantone.cadastralwebmap-farbe,ch.swisstopo.amtliches-strassenverzeichnis,ch.bfs.gebaeude_wohnungs_register,KML||https://tinyurl.com/yy7ya4g9/SZ/1362_bdg_erw.kml" TargetMode="External"/><Relationship Id="rId207" Type="http://schemas.openxmlformats.org/officeDocument/2006/relationships/hyperlink" Target="https://map.geo.admin.ch/?zoom=13&amp;E=2688310.024&amp;N=1206540.731&amp;layers=ch.kantone.cadastralwebmap-farbe,ch.swisstopo.amtliches-strassenverzeichnis,ch.bfs.gebaeude_wohnungs_register,KML||https://tinyurl.com/yy7ya4g9/SZ/1364_bdg_erw.kml" TargetMode="External"/><Relationship Id="rId249" Type="http://schemas.openxmlformats.org/officeDocument/2006/relationships/hyperlink" Target="https://map.geo.admin.ch/?zoom=13&amp;E=2690757&amp;N=1214582&amp;layers=ch.kantone.cadastralwebmap-farbe,ch.swisstopo.amtliches-strassenverzeichnis,ch.bfs.gebaeude_wohnungs_register,KML||https://tinyurl.com/yy7ya4g9/SZ/1371_bdg_erw.kml" TargetMode="External"/><Relationship Id="rId13" Type="http://schemas.openxmlformats.org/officeDocument/2006/relationships/hyperlink" Target="https://map.geo.admin.ch/?zoom=13&amp;E=2705300.574&amp;N=1217336.243&amp;layers=ch.kantone.cadastralwebmap-farbe,ch.swisstopo.amtliches-strassenverzeichnis,ch.bfs.gebaeude_wohnungs_register,KML||https://tinyurl.com/yy7ya4g9/SZ/1301_bdg_erw.kml" TargetMode="External"/><Relationship Id="rId109" Type="http://schemas.openxmlformats.org/officeDocument/2006/relationships/hyperlink" Target="https://map.geo.admin.ch/?zoom=13&amp;E=2707667.923&amp;N=1228882.83&amp;layers=ch.kantone.cadastralwebmap-farbe,ch.swisstopo.amtliches-strassenverzeichnis,ch.bfs.gebaeude_wohnungs_register,KML||https://tinyurl.com/yy7ya4g9/SZ/1344_bdg_erw.kml" TargetMode="External"/><Relationship Id="rId260" Type="http://schemas.openxmlformats.org/officeDocument/2006/relationships/hyperlink" Target="https://map.geo.admin.ch/?zoom=13&amp;E=2692760.823&amp;N=1208154.093&amp;layers=ch.kantone.cadastralwebmap-farbe,ch.swisstopo.amtliches-strassenverzeichnis,ch.bfs.gebaeude_wohnungs_register,KML||https://tinyurl.com/yy7ya4g9/SZ/1372_bdg_erw.kml" TargetMode="External"/><Relationship Id="rId316" Type="http://schemas.openxmlformats.org/officeDocument/2006/relationships/hyperlink" Target="https://map.geo.admin.ch/?zoom=13&amp;E=2692778.367&amp;N=1210229.773&amp;layers=ch.kantone.cadastralwebmap-farbe,ch.swisstopo.amtliches-strassenverzeichnis,ch.bfs.gebaeude_wohnungs_register,KML||https://tinyurl.com/yy7ya4g9/SZ/1372_bdg_erw.kml" TargetMode="External"/><Relationship Id="rId55" Type="http://schemas.openxmlformats.org/officeDocument/2006/relationships/hyperlink" Target="https://map.geo.admin.ch/?zoom=13&amp;E=2701620&amp;N=1228664&amp;layers=ch.kantone.cadastralwebmap-farbe,ch.swisstopo.amtliches-strassenverzeichnis,ch.bfs.gebaeude_wohnungs_register,KML||https://tinyurl.com/yy7ya4g9/SZ/1322_bdg_erw.kml" TargetMode="External"/><Relationship Id="rId97" Type="http://schemas.openxmlformats.org/officeDocument/2006/relationships/hyperlink" Target="https://map.geo.admin.ch/?zoom=13&amp;E=2707305.241&amp;N=1224996.417&amp;layers=ch.kantone.cadastralwebmap-farbe,ch.swisstopo.amtliches-strassenverzeichnis,ch.bfs.gebaeude_wohnungs_register,KML||https://tinyurl.com/yy7ya4g9/SZ/1342_bdg_erw.kml" TargetMode="External"/><Relationship Id="rId120" Type="http://schemas.openxmlformats.org/officeDocument/2006/relationships/hyperlink" Target="https://map.geo.admin.ch/?zoom=13&amp;E=2710731.806&amp;N=1225652.801&amp;layers=ch.kantone.cadastralwebmap-farbe,ch.swisstopo.amtliches-strassenverzeichnis,ch.bfs.gebaeude_wohnungs_register,KML||https://tinyurl.com/yy7ya4g9/SZ/1346_bdg_erw.kml" TargetMode="External"/><Relationship Id="rId358" Type="http://schemas.openxmlformats.org/officeDocument/2006/relationships/hyperlink" Target="https://map.geo.admin.ch/?zoom=13&amp;E=2703830&amp;N=1213765&amp;layers=ch.kantone.cadastralwebmap-farbe,ch.swisstopo.amtliches-strassenverzeichnis,ch.bfs.gebaeude_wohnungs_register,KML||https://tinyurl.com/yy7ya4g9/SZ/1375_bdg_erw.kml" TargetMode="External"/><Relationship Id="rId162" Type="http://schemas.openxmlformats.org/officeDocument/2006/relationships/hyperlink" Target="https://map.geo.admin.ch/?zoom=13&amp;E=2709965&amp;N=1228560&amp;layers=ch.kantone.cadastralwebmap-farbe,ch.swisstopo.amtliches-strassenverzeichnis,ch.bfs.gebaeude_wohnungs_register,KML||https://tinyurl.com/yy7ya4g9/SZ/1349_bdg_erw.kml" TargetMode="External"/><Relationship Id="rId218" Type="http://schemas.openxmlformats.org/officeDocument/2006/relationships/hyperlink" Target="https://map.geo.admin.ch/?zoom=13&amp;E=2693094.25&amp;N=1203443.75&amp;layers=ch.kantone.cadastralwebmap-farbe,ch.swisstopo.amtliches-strassenverzeichnis,ch.bfs.gebaeude_wohnungs_register,KML||https://tinyurl.com/yy7ya4g9/SZ/1366_bdg_erw.kml" TargetMode="External"/><Relationship Id="rId271" Type="http://schemas.openxmlformats.org/officeDocument/2006/relationships/hyperlink" Target="https://map.geo.admin.ch/?zoom=13&amp;E=2692858.369&amp;N=1207893.631&amp;layers=ch.kantone.cadastralwebmap-farbe,ch.swisstopo.amtliches-strassenverzeichnis,ch.bfs.gebaeude_wohnungs_register,KML||https://tinyurl.com/yy7ya4g9/SZ/1372_bdg_erw.kml" TargetMode="External"/><Relationship Id="rId24" Type="http://schemas.openxmlformats.org/officeDocument/2006/relationships/hyperlink" Target="https://map.geo.admin.ch/?zoom=13&amp;E=2682815.936&amp;N=1206653.117&amp;layers=ch.kantone.cadastralwebmap-farbe,ch.swisstopo.amtliches-strassenverzeichnis,ch.bfs.gebaeude_wohnungs_register,KML||https://tinyurl.com/yy7ya4g9/SZ/1311_bdg_erw.kml" TargetMode="External"/><Relationship Id="rId66" Type="http://schemas.openxmlformats.org/officeDocument/2006/relationships/hyperlink" Target="https://map.geo.admin.ch/?zoom=13&amp;E=2702898&amp;N=1229230&amp;layers=ch.kantone.cadastralwebmap-farbe,ch.swisstopo.amtliches-strassenverzeichnis,ch.bfs.gebaeude_wohnungs_register,KML||https://tinyurl.com/yy7ya4g9/SZ/1322_bdg_erw.kml" TargetMode="External"/><Relationship Id="rId131" Type="http://schemas.openxmlformats.org/officeDocument/2006/relationships/hyperlink" Target="https://map.geo.admin.ch/?zoom=13&amp;E=2713775&amp;N=1225680&amp;layers=ch.kantone.cadastralwebmap-farbe,ch.swisstopo.amtliches-strassenverzeichnis,ch.bfs.gebaeude_wohnungs_register,KML||https://tinyurl.com/yy7ya4g9/SZ/1346_bdg_erw.kml" TargetMode="External"/><Relationship Id="rId327" Type="http://schemas.openxmlformats.org/officeDocument/2006/relationships/hyperlink" Target="https://map.geo.admin.ch/?zoom=13&amp;E=2691748.523&amp;N=1205854.014&amp;layers=ch.kantone.cadastralwebmap-farbe,ch.swisstopo.amtliches-strassenverzeichnis,ch.bfs.gebaeude_wohnungs_register,KML||https://tinyurl.com/yy7ya4g9/SZ/1372_bdg_erw.kml" TargetMode="External"/><Relationship Id="rId173" Type="http://schemas.openxmlformats.org/officeDocument/2006/relationships/hyperlink" Target="https://map.geo.admin.ch/?zoom=13&amp;E=2709412.625&amp;N=1228426.458&amp;layers=ch.kantone.cadastralwebmap-farbe,ch.swisstopo.amtliches-strassenverzeichnis,ch.bfs.gebaeude_wohnungs_register,KML||https://tinyurl.com/yy7ya4g9/SZ/1349_bdg_erw.kml" TargetMode="External"/><Relationship Id="rId229" Type="http://schemas.openxmlformats.org/officeDocument/2006/relationships/hyperlink" Target="https://map.geo.admin.ch/?zoom=13&amp;E=2701421.25&amp;N=1203375&amp;layers=ch.kantone.cadastralwebmap-farbe,ch.swisstopo.amtliches-strassenverzeichnis,ch.bfs.gebaeude_wohnungs_register,KML||https://tinyurl.com/yy7ya4g9/SZ/1367_bdg_erw.kml" TargetMode="External"/><Relationship Id="rId240" Type="http://schemas.openxmlformats.org/officeDocument/2006/relationships/hyperlink" Target="https://map.geo.admin.ch/?zoom=13&amp;E=2692242.25&amp;N=1200348.875&amp;layers=ch.kantone.cadastralwebmap-farbe,ch.swisstopo.amtliches-strassenverzeichnis,ch.bfs.gebaeude_wohnungs_register,KML||https://tinyurl.com/yy7ya4g9/SZ/1369_bdg_erw.kml" TargetMode="External"/><Relationship Id="rId35" Type="http://schemas.openxmlformats.org/officeDocument/2006/relationships/hyperlink" Target="https://map.geo.admin.ch/?zoom=13&amp;E=2697990.089&amp;N=1225456.092&amp;layers=ch.kantone.cadastralwebmap-farbe,ch.swisstopo.amtliches-strassenverzeichnis,ch.bfs.gebaeude_wohnungs_register,KML||https://tinyurl.com/yy7ya4g9/SZ/1321_bdg_erw.kml" TargetMode="External"/><Relationship Id="rId77" Type="http://schemas.openxmlformats.org/officeDocument/2006/relationships/hyperlink" Target="https://map.geo.admin.ch/?zoom=13&amp;E=2676641.296&amp;N=1218146.241&amp;layers=ch.kantone.cadastralwebmap-farbe,ch.swisstopo.amtliches-strassenverzeichnis,ch.bfs.gebaeude_wohnungs_register,KML||https://tinyurl.com/yy7ya4g9/SZ/1331_bdg_erw.kml" TargetMode="External"/><Relationship Id="rId100" Type="http://schemas.openxmlformats.org/officeDocument/2006/relationships/hyperlink" Target="https://map.geo.admin.ch/?zoom=13&amp;E=2707126&amp;N=1227839&amp;layers=ch.kantone.cadastralwebmap-farbe,ch.swisstopo.amtliches-strassenverzeichnis,ch.bfs.gebaeude_wohnungs_register,KML||https://tinyurl.com/yy7ya4g9/SZ/1344_bdg_erw.kml" TargetMode="External"/><Relationship Id="rId282" Type="http://schemas.openxmlformats.org/officeDocument/2006/relationships/hyperlink" Target="https://map.geo.admin.ch/?zoom=13&amp;E=2691180&amp;N=1209145&amp;layers=ch.kantone.cadastralwebmap-farbe,ch.swisstopo.amtliches-strassenverzeichnis,ch.bfs.gebaeude_wohnungs_register,KML||https://tinyurl.com/yy7ya4g9/SZ/1372_bdg_erw.kml" TargetMode="External"/><Relationship Id="rId338" Type="http://schemas.openxmlformats.org/officeDocument/2006/relationships/hyperlink" Target="https://map.geo.admin.ch/?zoom=13&amp;E=2689053.388&amp;N=1211529.311&amp;layers=ch.kantone.cadastralwebmap-farbe,ch.swisstopo.amtliches-strassenverzeichnis,ch.bfs.gebaeude_wohnungs_register,KML||https://tinyurl.com/yy7ya4g9/SZ/1373_bdg_erw.kml" TargetMode="External"/><Relationship Id="rId8" Type="http://schemas.openxmlformats.org/officeDocument/2006/relationships/hyperlink" Target="https://map.geo.admin.ch/?zoom=13&amp;E=2699798&amp;N=1221247&amp;layers=ch.kantone.cadastralwebmap-farbe,ch.swisstopo.amtliches-strassenverzeichnis,ch.bfs.gebaeude_wohnungs_register,KML||https://tinyurl.com/yy7ya4g9/SZ/1301_bdg_erw.kml" TargetMode="External"/><Relationship Id="rId142" Type="http://schemas.openxmlformats.org/officeDocument/2006/relationships/hyperlink" Target="https://map.geo.admin.ch/?zoom=13&amp;E=2714474.525&amp;N=1225914.106&amp;layers=ch.kantone.cadastralwebmap-farbe,ch.swisstopo.amtliches-strassenverzeichnis,ch.bfs.gebaeude_wohnungs_register,KML||https://tinyurl.com/yy7ya4g9/SZ/1346_bdg_erw.kml" TargetMode="External"/><Relationship Id="rId184" Type="http://schemas.openxmlformats.org/officeDocument/2006/relationships/hyperlink" Target="https://map.geo.admin.ch/?zoom=13&amp;E=2684360&amp;N=1211690&amp;layers=ch.kantone.cadastralwebmap-farbe,ch.swisstopo.amtliches-strassenverzeichnis,ch.bfs.gebaeude_wohnungs_register,KML||https://tinyurl.com/yy7ya4g9/SZ/1362_bdg_erw.kml" TargetMode="External"/><Relationship Id="rId251" Type="http://schemas.openxmlformats.org/officeDocument/2006/relationships/hyperlink" Target="https://map.geo.admin.ch/?zoom=13&amp;E=2691862&amp;N=1213740.5&amp;layers=ch.kantone.cadastralwebmap-farbe,ch.swisstopo.amtliches-strassenverzeichnis,ch.bfs.gebaeude_wohnungs_register,KML||https://tinyurl.com/yy7ya4g9/SZ/1371_bdg_erw.kml" TargetMode="External"/><Relationship Id="rId46" Type="http://schemas.openxmlformats.org/officeDocument/2006/relationships/hyperlink" Target="https://map.geo.admin.ch/?zoom=13&amp;E=2698119&amp;N=1228451&amp;layers=ch.kantone.cadastralwebmap-farbe,ch.swisstopo.amtliches-strassenverzeichnis,ch.bfs.gebaeude_wohnungs_register,KML||https://tinyurl.com/yy7ya4g9/SZ/1322_bdg_erw.kml" TargetMode="External"/><Relationship Id="rId293" Type="http://schemas.openxmlformats.org/officeDocument/2006/relationships/hyperlink" Target="https://map.geo.admin.ch/?zoom=13&amp;E=2693450&amp;N=1208990&amp;layers=ch.kantone.cadastralwebmap-farbe,ch.swisstopo.amtliches-strassenverzeichnis,ch.bfs.gebaeude_wohnungs_register,KML||https://tinyurl.com/yy7ya4g9/SZ/1372_bdg_erw.kml" TargetMode="External"/><Relationship Id="rId307" Type="http://schemas.openxmlformats.org/officeDocument/2006/relationships/hyperlink" Target="https://map.geo.admin.ch/?zoom=13&amp;E=2689849.65&amp;N=1207489.456&amp;layers=ch.kantone.cadastralwebmap-farbe,ch.swisstopo.amtliches-strassenverzeichnis,ch.bfs.gebaeude_wohnungs_register,KML||https://tinyurl.com/yy7ya4g9/SZ/1372_bdg_erw.kml" TargetMode="External"/><Relationship Id="rId349" Type="http://schemas.openxmlformats.org/officeDocument/2006/relationships/hyperlink" Target="https://map.geo.admin.ch/?zoom=13&amp;E=2688653.195&amp;N=1211068.521&amp;layers=ch.kantone.cadastralwebmap-farbe,ch.swisstopo.amtliches-strassenverzeichnis,ch.bfs.gebaeude_wohnungs_register,KML||https://tinyurl.com/yy7ya4g9/SZ/1373_bdg_erw.kml" TargetMode="External"/><Relationship Id="rId88" Type="http://schemas.openxmlformats.org/officeDocument/2006/relationships/hyperlink" Target="https://map.geo.admin.ch/?zoom=13&amp;E=2676159.574&amp;N=1215143.471&amp;layers=ch.kantone.cadastralwebmap-farbe,ch.swisstopo.amtliches-strassenverzeichnis,ch.bfs.gebaeude_wohnungs_register,KML||https://tinyurl.com/yy7ya4g9/SZ/1331_bdg_erw.kml" TargetMode="External"/><Relationship Id="rId111" Type="http://schemas.openxmlformats.org/officeDocument/2006/relationships/hyperlink" Target="https://map.geo.admin.ch/?zoom=13&amp;E=2718128&amp;N=1226131&amp;layers=ch.kantone.cadastralwebmap-farbe,ch.swisstopo.amtliches-strassenverzeichnis,ch.bfs.gebaeude_wohnungs_register,KML||https://tinyurl.com/yy7ya4g9/SZ/1345_bdg_erw.kml" TargetMode="External"/><Relationship Id="rId153" Type="http://schemas.openxmlformats.org/officeDocument/2006/relationships/hyperlink" Target="https://map.geo.admin.ch/?zoom=13&amp;E=2711708.532&amp;N=1219421.084&amp;layers=ch.kantone.cadastralwebmap-farbe,ch.swisstopo.amtliches-strassenverzeichnis,ch.bfs.gebaeude_wohnungs_register,KML||https://tinyurl.com/yy7ya4g9/SZ/1348_bdg_erw.kml" TargetMode="External"/><Relationship Id="rId195" Type="http://schemas.openxmlformats.org/officeDocument/2006/relationships/hyperlink" Target="https://map.geo.admin.ch/?zoom=13&amp;E=2684855.281&amp;N=1210730.646&amp;layers=ch.kantone.cadastralwebmap-farbe,ch.swisstopo.amtliches-strassenverzeichnis,ch.bfs.gebaeude_wohnungs_register,KML||https://tinyurl.com/yy7ya4g9/SZ/1362_bdg_erw.kml" TargetMode="External"/><Relationship Id="rId209" Type="http://schemas.openxmlformats.org/officeDocument/2006/relationships/hyperlink" Target="https://map.geo.admin.ch/?zoom=13&amp;E=2686880&amp;N=1207417&amp;layers=ch.kantone.cadastralwebmap-farbe,ch.swisstopo.amtliches-strassenverzeichnis,ch.bfs.gebaeude_wohnungs_register,KML||https://tinyurl.com/yy7ya4g9/SZ/1365_bdg_erw.kml" TargetMode="External"/><Relationship Id="rId360" Type="http://schemas.openxmlformats.org/officeDocument/2006/relationships/hyperlink" Target="https://map.geo.admin.ch/?zoom=13&amp;E=2703775&amp;N=1213327&amp;layers=ch.kantone.cadastralwebmap-farbe,ch.swisstopo.amtliches-strassenverzeichnis,ch.bfs.gebaeude_wohnungs_register,KML||https://tinyurl.com/yy7ya4g9/SZ/1375_bdg_erw.kml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.geo.admin.ch/?zoom=13&amp;E=2713843.851&amp;N=1228828.503&amp;layers=ch.kantone.cadastralwebmap-farbe,ch.swisstopo.amtliches-strassenverzeichnis,ch.bfs.gebaeude_wohnungs_register,KML||https://tinyurl.com/yy7ya4g9/SZ/1347_bdg_erw.kml" TargetMode="External"/><Relationship Id="rId21" Type="http://schemas.openxmlformats.org/officeDocument/2006/relationships/hyperlink" Target="https://map.geo.admin.ch/?zoom=13&amp;E=2698778.175&amp;N=1220681.689&amp;layers=ch.kantone.cadastralwebmap-farbe,ch.swisstopo.amtliches-strassenverzeichnis,ch.bfs.gebaeude_wohnungs_register,KML||https://tinyurl.com/yy7ya4g9/SZ/1301_bdg_erw.kml" TargetMode="External"/><Relationship Id="rId42" Type="http://schemas.openxmlformats.org/officeDocument/2006/relationships/hyperlink" Target="https://map.geo.admin.ch/?zoom=13&amp;E=2702881.764&amp;N=1228781.966&amp;layers=ch.kantone.cadastralwebmap-farbe,ch.swisstopo.amtliches-strassenverzeichnis,ch.bfs.gebaeude_wohnungs_register,KML||https://tinyurl.com/yy7ya4g9/SZ/1322_bdg_erw.kml" TargetMode="External"/><Relationship Id="rId63" Type="http://schemas.openxmlformats.org/officeDocument/2006/relationships/hyperlink" Target="https://map.geo.admin.ch/?zoom=13&amp;E=2677820.541&amp;N=1216803.54&amp;layers=ch.kantone.cadastralwebmap-farbe,ch.swisstopo.amtliches-strassenverzeichnis,ch.bfs.gebaeude_wohnungs_register,KML||https://tinyurl.com/yy7ya4g9/SZ/1331_bdg_erw.kml" TargetMode="External"/><Relationship Id="rId84" Type="http://schemas.openxmlformats.org/officeDocument/2006/relationships/hyperlink" Target="https://map.geo.admin.ch/?zoom=13&amp;E=2703633.967&amp;N=1227751.124&amp;layers=ch.kantone.cadastralwebmap-farbe,ch.swisstopo.amtliches-strassenverzeichnis,ch.bfs.gebaeude_wohnungs_register,KML||https://tinyurl.com/yy7ya4g9/SZ/1341_bdg_erw.kml" TargetMode="External"/><Relationship Id="rId138" Type="http://schemas.openxmlformats.org/officeDocument/2006/relationships/hyperlink" Target="https://map.geo.admin.ch/?zoom=13&amp;E=2697369.111&amp;N=1206314.431&amp;layers=ch.kantone.cadastralwebmap-farbe,ch.swisstopo.amtliches-strassenverzeichnis,ch.bfs.gebaeude_wohnungs_register,KML||https://tinyurl.com/yy7ya4g9/SZ/1363_bdg_erw.kml" TargetMode="External"/><Relationship Id="rId159" Type="http://schemas.openxmlformats.org/officeDocument/2006/relationships/hyperlink" Target="https://map.geo.admin.ch/?zoom=13&amp;E=2688331.216&amp;N=1206546.083&amp;layers=ch.kantone.cadastralwebmap-farbe,ch.swisstopo.amtliches-strassenverzeichnis,ch.bfs.gebaeude_wohnungs_register,KML||https://tinyurl.com/yy7ya4g9/SZ/1364_bdg_erw.kml" TargetMode="External"/><Relationship Id="rId170" Type="http://schemas.openxmlformats.org/officeDocument/2006/relationships/hyperlink" Target="https://map.geo.admin.ch/?zoom=13&amp;E=2694393.217&amp;N=1216013.722&amp;layers=ch.kantone.cadastralwebmap-farbe,ch.swisstopo.amtliches-strassenverzeichnis,ch.bfs.gebaeude_wohnungs_register,KML||https://tinyurl.com/yy7ya4g9/SZ/1370_bdg_erw.kml" TargetMode="External"/><Relationship Id="rId191" Type="http://schemas.openxmlformats.org/officeDocument/2006/relationships/hyperlink" Target="https://map.geo.admin.ch/?zoom=13&amp;E=2688557.963&amp;N=1211104.146&amp;layers=ch.kantone.cadastralwebmap-farbe,ch.swisstopo.amtliches-strassenverzeichnis,ch.bfs.gebaeude_wohnungs_register,KML||https://tinyurl.com/yy7ya4g9/SZ/1373_bdg_erw.kml" TargetMode="External"/><Relationship Id="rId107" Type="http://schemas.openxmlformats.org/officeDocument/2006/relationships/hyperlink" Target="https://map.geo.admin.ch/?zoom=13&amp;E=2712731.058&amp;N=1222435.002&amp;layers=ch.kantone.cadastralwebmap-farbe,ch.swisstopo.amtliches-strassenverzeichnis,ch.bfs.gebaeude_wohnungs_register,KML||https://tinyurl.com/yy7ya4g9/SZ/1346_bdg_erw.kml" TargetMode="External"/><Relationship Id="rId11" Type="http://schemas.openxmlformats.org/officeDocument/2006/relationships/hyperlink" Target="https://map.geo.admin.ch/?zoom=13&amp;E=2698874.836&amp;N=1221524.553&amp;layers=ch.kantone.cadastralwebmap-farbe,ch.swisstopo.amtliches-strassenverzeichnis,ch.bfs.gebaeude_wohnungs_register,KML||https://tinyurl.com/yy7ya4g9/SZ/1301_bdg_erw.kml" TargetMode="External"/><Relationship Id="rId32" Type="http://schemas.openxmlformats.org/officeDocument/2006/relationships/hyperlink" Target="https://map.geo.admin.ch/?zoom=13&amp;E=2696672.272&amp;N=1225332.304&amp;layers=ch.kantone.cadastralwebmap-farbe,ch.swisstopo.amtliches-strassenverzeichnis,ch.bfs.gebaeude_wohnungs_register,KML||https://tinyurl.com/yy7ya4g9/SZ/1321_bdg_erw.kml" TargetMode="External"/><Relationship Id="rId53" Type="http://schemas.openxmlformats.org/officeDocument/2006/relationships/hyperlink" Target="https://map.geo.admin.ch/?zoom=13&amp;E=2702833.776&amp;N=1228830.539&amp;layers=ch.kantone.cadastralwebmap-farbe,ch.swisstopo.amtliches-strassenverzeichnis,ch.bfs.gebaeude_wohnungs_register,KML||https://tinyurl.com/yy7ya4g9/SZ/1322_bdg_erw.kml" TargetMode="External"/><Relationship Id="rId74" Type="http://schemas.openxmlformats.org/officeDocument/2006/relationships/hyperlink" Target="https://map.geo.admin.ch/?zoom=13&amp;E=2674710.199&amp;N=1213731.733&amp;layers=ch.kantone.cadastralwebmap-farbe,ch.swisstopo.amtliches-strassenverzeichnis,ch.bfs.gebaeude_wohnungs_register,KML||https://tinyurl.com/yy7ya4g9/SZ/1331_bdg_erw.kml" TargetMode="External"/><Relationship Id="rId128" Type="http://schemas.openxmlformats.org/officeDocument/2006/relationships/hyperlink" Target="https://map.geo.admin.ch/?zoom=13&amp;E=2683576.11&amp;N=1211943.429&amp;layers=ch.kantone.cadastralwebmap-farbe,ch.swisstopo.amtliches-strassenverzeichnis,ch.bfs.gebaeude_wohnungs_register,KML||https://tinyurl.com/yy7ya4g9/SZ/1362_bdg_erw.kml" TargetMode="External"/><Relationship Id="rId149" Type="http://schemas.openxmlformats.org/officeDocument/2006/relationships/hyperlink" Target="https://map.geo.admin.ch/?zoom=13&amp;E=2688561.322&amp;N=1205511.261&amp;layers=ch.kantone.cadastralwebmap-farbe,ch.swisstopo.amtliches-strassenverzeichnis,ch.bfs.gebaeude_wohnungs_register,KML||https://tinyurl.com/yy7ya4g9/SZ/1364_bdg_erw.kml" TargetMode="External"/><Relationship Id="rId5" Type="http://schemas.openxmlformats.org/officeDocument/2006/relationships/hyperlink" Target="https://map.geo.admin.ch/?zoom=13&amp;E=2702977.494&amp;N=1220765.468&amp;layers=ch.kantone.cadastralwebmap-farbe,ch.swisstopo.amtliches-strassenverzeichnis,ch.bfs.gebaeude_wohnungs_register,KML||https://tinyurl.com/yy7ya4g9/SZ/1301_bdg_erw.kml" TargetMode="External"/><Relationship Id="rId95" Type="http://schemas.openxmlformats.org/officeDocument/2006/relationships/hyperlink" Target="https://map.geo.admin.ch/?zoom=13&amp;E=2714554.733&amp;N=1226039.385&amp;layers=ch.kantone.cadastralwebmap-farbe,ch.swisstopo.amtliches-strassenverzeichnis,ch.bfs.gebaeude_wohnungs_register,KML||https://tinyurl.com/yy7ya4g9/SZ/1346_bdg_erw.kml" TargetMode="External"/><Relationship Id="rId160" Type="http://schemas.openxmlformats.org/officeDocument/2006/relationships/hyperlink" Target="https://map.geo.admin.ch/?zoom=13&amp;E=2688331.216&amp;N=1206546.083&amp;layers=ch.kantone.cadastralwebmap-farbe,ch.swisstopo.amtliches-strassenverzeichnis,ch.bfs.gebaeude_wohnungs_register,KML||https://tinyurl.com/yy7ya4g9/SZ/1364_bdg_erw.kml" TargetMode="External"/><Relationship Id="rId181" Type="http://schemas.openxmlformats.org/officeDocument/2006/relationships/hyperlink" Target="https://map.geo.admin.ch/?zoom=13&amp;E=2691644.424&amp;N=1209977.439&amp;layers=ch.kantone.cadastralwebmap-farbe,ch.swisstopo.amtliches-strassenverzeichnis,ch.bfs.gebaeude_wohnungs_register,KML||https://tinyurl.com/yy7ya4g9/SZ/1372_bdg_erw.kml" TargetMode="External"/><Relationship Id="rId22" Type="http://schemas.openxmlformats.org/officeDocument/2006/relationships/hyperlink" Target="https://map.geo.admin.ch/?zoom=13&amp;E=2701213.222&amp;N=1220264.248&amp;layers=ch.kantone.cadastralwebmap-farbe,ch.swisstopo.amtliches-strassenverzeichnis,ch.bfs.gebaeude_wohnungs_register,KML||https://tinyurl.com/yy7ya4g9/SZ/1301_bdg_erw.kml" TargetMode="External"/><Relationship Id="rId43" Type="http://schemas.openxmlformats.org/officeDocument/2006/relationships/hyperlink" Target="https://map.geo.admin.ch/?zoom=13&amp;E=2699687.576&amp;N=1228868.514&amp;layers=ch.kantone.cadastralwebmap-farbe,ch.swisstopo.amtliches-strassenverzeichnis,ch.bfs.gebaeude_wohnungs_register,KML||https://tinyurl.com/yy7ya4g9/SZ/1322_bdg_erw.kml" TargetMode="External"/><Relationship Id="rId64" Type="http://schemas.openxmlformats.org/officeDocument/2006/relationships/hyperlink" Target="https://map.geo.admin.ch/?zoom=13&amp;E=2675944.728&amp;N=1214083.748&amp;layers=ch.kantone.cadastralwebmap-farbe,ch.swisstopo.amtliches-strassenverzeichnis,ch.bfs.gebaeude_wohnungs_register,KML||https://tinyurl.com/yy7ya4g9/SZ/1331_bdg_erw.kml" TargetMode="External"/><Relationship Id="rId118" Type="http://schemas.openxmlformats.org/officeDocument/2006/relationships/hyperlink" Target="https://map.geo.admin.ch/?zoom=13&amp;E=2710396.367&amp;N=1228620.023&amp;layers=ch.kantone.cadastralwebmap-farbe,ch.swisstopo.amtliches-strassenverzeichnis,ch.bfs.gebaeude_wohnungs_register,KML||https://tinyurl.com/yy7ya4g9/SZ/1349_bdg_erw.kml" TargetMode="External"/><Relationship Id="rId139" Type="http://schemas.openxmlformats.org/officeDocument/2006/relationships/hyperlink" Target="https://map.geo.admin.ch/?zoom=13&amp;E=2687690.237&amp;N=1206133.782&amp;layers=ch.kantone.cadastralwebmap-farbe,ch.swisstopo.amtliches-strassenverzeichnis,ch.bfs.gebaeude_wohnungs_register,KML||https://tinyurl.com/yy7ya4g9/SZ/1364_bdg_erw.kml" TargetMode="External"/><Relationship Id="rId85" Type="http://schemas.openxmlformats.org/officeDocument/2006/relationships/hyperlink" Target="https://map.geo.admin.ch/?zoom=13&amp;E=2705447.819&amp;N=1226947.789&amp;layers=ch.kantone.cadastralwebmap-farbe,ch.swisstopo.amtliches-strassenverzeichnis,ch.bfs.gebaeude_wohnungs_register,KML||https://tinyurl.com/yy7ya4g9/SZ/1341_bdg_erw.kml" TargetMode="External"/><Relationship Id="rId150" Type="http://schemas.openxmlformats.org/officeDocument/2006/relationships/hyperlink" Target="https://map.geo.admin.ch/?zoom=13&amp;E=2688331.216&amp;N=1206546.083&amp;layers=ch.kantone.cadastralwebmap-farbe,ch.swisstopo.amtliches-strassenverzeichnis,ch.bfs.gebaeude_wohnungs_register,KML||https://tinyurl.com/yy7ya4g9/SZ/1364_bdg_erw.kml" TargetMode="External"/><Relationship Id="rId171" Type="http://schemas.openxmlformats.org/officeDocument/2006/relationships/hyperlink" Target="https://map.geo.admin.ch/?zoom=13&amp;E=2690868.895&amp;N=1214948.329&amp;layers=ch.kantone.cadastralwebmap-farbe,ch.swisstopo.amtliches-strassenverzeichnis,ch.bfs.gebaeude_wohnungs_register,KML||https://tinyurl.com/yy7ya4g9/SZ/1371_bdg_erw.kml" TargetMode="External"/><Relationship Id="rId192" Type="http://schemas.openxmlformats.org/officeDocument/2006/relationships/hyperlink" Target="https://map.geo.admin.ch/?zoom=13&amp;E=2688878.888&amp;N=1213261.245&amp;layers=ch.kantone.cadastralwebmap-farbe,ch.swisstopo.amtliches-strassenverzeichnis,ch.bfs.gebaeude_wohnungs_register,KML||https://tinyurl.com/yy7ya4g9/SZ/1373_bdg_erw.kml" TargetMode="External"/><Relationship Id="rId12" Type="http://schemas.openxmlformats.org/officeDocument/2006/relationships/hyperlink" Target="https://map.geo.admin.ch/?zoom=13&amp;E=2703753.315&amp;N=1220929.582&amp;layers=ch.kantone.cadastralwebmap-farbe,ch.swisstopo.amtliches-strassenverzeichnis,ch.bfs.gebaeude_wohnungs_register,KML||https://tinyurl.com/yy7ya4g9/SZ/1301_bdg_erw.kml" TargetMode="External"/><Relationship Id="rId33" Type="http://schemas.openxmlformats.org/officeDocument/2006/relationships/hyperlink" Target="https://map.geo.admin.ch/?zoom=13&amp;E=2699222.071&amp;N=1226084.009&amp;layers=ch.kantone.cadastralwebmap-farbe,ch.swisstopo.amtliches-strassenverzeichnis,ch.bfs.gebaeude_wohnungs_register,KML||https://tinyurl.com/yy7ya4g9/SZ/1321_bdg_erw.kml" TargetMode="External"/><Relationship Id="rId108" Type="http://schemas.openxmlformats.org/officeDocument/2006/relationships/hyperlink" Target="https://map.geo.admin.ch/?zoom=13&amp;E=2710812.027&amp;N=1226022.572&amp;layers=ch.kantone.cadastralwebmap-farbe,ch.swisstopo.amtliches-strassenverzeichnis,ch.bfs.gebaeude_wohnungs_register,KML||https://tinyurl.com/yy7ya4g9/SZ/1346_bdg_erw.kml" TargetMode="External"/><Relationship Id="rId129" Type="http://schemas.openxmlformats.org/officeDocument/2006/relationships/hyperlink" Target="https://map.geo.admin.ch/?zoom=13&amp;E=2684297.465&amp;N=1211622.379&amp;layers=ch.kantone.cadastralwebmap-farbe,ch.swisstopo.amtliches-strassenverzeichnis,ch.bfs.gebaeude_wohnungs_register,KML||https://tinyurl.com/yy7ya4g9/SZ/1362_bdg_erw.kml" TargetMode="External"/><Relationship Id="rId54" Type="http://schemas.openxmlformats.org/officeDocument/2006/relationships/hyperlink" Target="https://map.geo.admin.ch/?zoom=13&amp;E=2698643.093&amp;N=1228454.97&amp;layers=ch.kantone.cadastralwebmap-farbe,ch.swisstopo.amtliches-strassenverzeichnis,ch.bfs.gebaeude_wohnungs_register,KML||https://tinyurl.com/yy7ya4g9/SZ/1322_bdg_erw.kml" TargetMode="External"/><Relationship Id="rId75" Type="http://schemas.openxmlformats.org/officeDocument/2006/relationships/hyperlink" Target="https://map.geo.admin.ch/?zoom=13&amp;E=2676293.101&amp;N=1215424.055&amp;layers=ch.kantone.cadastralwebmap-farbe,ch.swisstopo.amtliches-strassenverzeichnis,ch.bfs.gebaeude_wohnungs_register,KML||https://tinyurl.com/yy7ya4g9/SZ/1331_bdg_erw.kml" TargetMode="External"/><Relationship Id="rId96" Type="http://schemas.openxmlformats.org/officeDocument/2006/relationships/hyperlink" Target="https://map.geo.admin.ch/?zoom=13&amp;E=2712578.013&amp;N=1226951.613&amp;layers=ch.kantone.cadastralwebmap-farbe,ch.swisstopo.amtliches-strassenverzeichnis,ch.bfs.gebaeude_wohnungs_register,KML||https://tinyurl.com/yy7ya4g9/SZ/1346_bdg_erw.kml" TargetMode="External"/><Relationship Id="rId140" Type="http://schemas.openxmlformats.org/officeDocument/2006/relationships/hyperlink" Target="https://map.geo.admin.ch/?zoom=13&amp;E=2686256.66&amp;N=1206889.452&amp;layers=ch.kantone.cadastralwebmap-farbe,ch.swisstopo.amtliches-strassenverzeichnis,ch.bfs.gebaeude_wohnungs_register,KML||https://tinyurl.com/yy7ya4g9/SZ/1364_bdg_erw.kml" TargetMode="External"/><Relationship Id="rId161" Type="http://schemas.openxmlformats.org/officeDocument/2006/relationships/hyperlink" Target="https://map.geo.admin.ch/?zoom=13&amp;E=2689133.153&amp;N=1206027.366&amp;layers=ch.kantone.cadastralwebmap-farbe,ch.swisstopo.amtliches-strassenverzeichnis,ch.bfs.gebaeude_wohnungs_register,KML||https://tinyurl.com/yy7ya4g9/SZ/1364_bdg_erw.kml" TargetMode="External"/><Relationship Id="rId182" Type="http://schemas.openxmlformats.org/officeDocument/2006/relationships/hyperlink" Target="https://map.geo.admin.ch/?zoom=13&amp;E=2692021.158&amp;N=1208810.848&amp;layers=ch.kantone.cadastralwebmap-farbe,ch.swisstopo.amtliches-strassenverzeichnis,ch.bfs.gebaeude_wohnungs_register,KML||https://tinyurl.com/yy7ya4g9/SZ/1372_bdg_erw.kml" TargetMode="External"/><Relationship Id="rId6" Type="http://schemas.openxmlformats.org/officeDocument/2006/relationships/hyperlink" Target="https://map.geo.admin.ch/?zoom=13&amp;E=2697177.351&amp;N=1217204.404&amp;layers=ch.kantone.cadastralwebmap-farbe,ch.swisstopo.amtliches-strassenverzeichnis,ch.bfs.gebaeude_wohnungs_register,KML||https://tinyurl.com/yy7ya4g9/SZ/1301_bdg_erw.kml" TargetMode="External"/><Relationship Id="rId23" Type="http://schemas.openxmlformats.org/officeDocument/2006/relationships/hyperlink" Target="https://map.geo.admin.ch/?zoom=13&amp;E=2699020.829&amp;N=1220241.157&amp;layers=ch.kantone.cadastralwebmap-farbe,ch.swisstopo.amtliches-strassenverzeichnis,ch.bfs.gebaeude_wohnungs_register,KML||https://tinyurl.com/yy7ya4g9/SZ/1301_bdg_erw.kml" TargetMode="External"/><Relationship Id="rId119" Type="http://schemas.openxmlformats.org/officeDocument/2006/relationships/hyperlink" Target="https://map.geo.admin.ch/?zoom=13&amp;E=2710635.858&amp;N=1228400.628&amp;layers=ch.kantone.cadastralwebmap-farbe,ch.swisstopo.amtliches-strassenverzeichnis,ch.bfs.gebaeude_wohnungs_register,KML||https://tinyurl.com/yy7ya4g9/SZ/1349_bdg_erw.kml" TargetMode="External"/><Relationship Id="rId44" Type="http://schemas.openxmlformats.org/officeDocument/2006/relationships/hyperlink" Target="https://map.geo.admin.ch/?zoom=13&amp;E=2697985.229&amp;N=1227889.801&amp;layers=ch.kantone.cadastralwebmap-farbe,ch.swisstopo.amtliches-strassenverzeichnis,ch.bfs.gebaeude_wohnungs_register,KML||https://tinyurl.com/yy7ya4g9/SZ/1322_bdg_erw.kml" TargetMode="External"/><Relationship Id="rId65" Type="http://schemas.openxmlformats.org/officeDocument/2006/relationships/hyperlink" Target="https://map.geo.admin.ch/?zoom=13&amp;E=2676469.239&amp;N=1215282.201&amp;layers=ch.kantone.cadastralwebmap-farbe,ch.swisstopo.amtliches-strassenverzeichnis,ch.bfs.gebaeude_wohnungs_register,KML||https://tinyurl.com/yy7ya4g9/SZ/1331_bdg_erw.kml" TargetMode="External"/><Relationship Id="rId86" Type="http://schemas.openxmlformats.org/officeDocument/2006/relationships/hyperlink" Target="https://map.geo.admin.ch/?zoom=13&amp;E=2710113.169&amp;N=1226081.035&amp;layers=ch.kantone.cadastralwebmap-farbe,ch.swisstopo.amtliches-strassenverzeichnis,ch.bfs.gebaeude_wohnungs_register,KML||https://tinyurl.com/yy7ya4g9/SZ/1342_bdg_erw.kml" TargetMode="External"/><Relationship Id="rId130" Type="http://schemas.openxmlformats.org/officeDocument/2006/relationships/hyperlink" Target="https://map.geo.admin.ch/?zoom=13&amp;E=2682721.312&amp;N=1213753.351&amp;layers=ch.kantone.cadastralwebmap-farbe,ch.swisstopo.amtliches-strassenverzeichnis,ch.bfs.gebaeude_wohnungs_register,KML||https://tinyurl.com/yy7ya4g9/SZ/1362_bdg_erw.kml" TargetMode="External"/><Relationship Id="rId151" Type="http://schemas.openxmlformats.org/officeDocument/2006/relationships/hyperlink" Target="https://map.geo.admin.ch/?zoom=13&amp;E=2688988.758&amp;N=1206345.899&amp;layers=ch.kantone.cadastralwebmap-farbe,ch.swisstopo.amtliches-strassenverzeichnis,ch.bfs.gebaeude_wohnungs_register,KML||https://tinyurl.com/yy7ya4g9/SZ/1364_bdg_erw.kml" TargetMode="External"/><Relationship Id="rId172" Type="http://schemas.openxmlformats.org/officeDocument/2006/relationships/hyperlink" Target="https://map.geo.admin.ch/?zoom=13&amp;E=2691861.969&amp;N=1213736.726&amp;layers=ch.kantone.cadastralwebmap-farbe,ch.swisstopo.amtliches-strassenverzeichnis,ch.bfs.gebaeude_wohnungs_register,KML||https://tinyurl.com/yy7ya4g9/SZ/1371_bdg_erw.kml" TargetMode="External"/><Relationship Id="rId193" Type="http://schemas.openxmlformats.org/officeDocument/2006/relationships/hyperlink" Target="https://map.geo.admin.ch/?zoom=13&amp;E=2688464.181&amp;N=1211018.305&amp;layers=ch.kantone.cadastralwebmap-farbe,ch.swisstopo.amtliches-strassenverzeichnis,ch.bfs.gebaeude_wohnungs_register,KML||https://tinyurl.com/yy7ya4g9/SZ/1373_bdg_erw.kml" TargetMode="External"/><Relationship Id="rId13" Type="http://schemas.openxmlformats.org/officeDocument/2006/relationships/hyperlink" Target="https://map.geo.admin.ch/?zoom=13&amp;E=2702068.067&amp;N=1217763.211&amp;layers=ch.kantone.cadastralwebmap-farbe,ch.swisstopo.amtliches-strassenverzeichnis,ch.bfs.gebaeude_wohnungs_register,KML||https://tinyurl.com/yy7ya4g9/SZ/1301_bdg_erw.kml" TargetMode="External"/><Relationship Id="rId109" Type="http://schemas.openxmlformats.org/officeDocument/2006/relationships/hyperlink" Target="https://map.geo.admin.ch/?zoom=13&amp;E=2712190.933&amp;N=1226959.548&amp;layers=ch.kantone.cadastralwebmap-farbe,ch.swisstopo.amtliches-strassenverzeichnis,ch.bfs.gebaeude_wohnungs_register,KML||https://tinyurl.com/yy7ya4g9/SZ/1346_bdg_erw.kml" TargetMode="External"/><Relationship Id="rId34" Type="http://schemas.openxmlformats.org/officeDocument/2006/relationships/hyperlink" Target="https://map.geo.admin.ch/?zoom=13&amp;E=2697646.17&amp;N=1226108.746&amp;layers=ch.kantone.cadastralwebmap-farbe,ch.swisstopo.amtliches-strassenverzeichnis,ch.bfs.gebaeude_wohnungs_register,KML||https://tinyurl.com/yy7ya4g9/SZ/1321_bdg_erw.kml" TargetMode="External"/><Relationship Id="rId55" Type="http://schemas.openxmlformats.org/officeDocument/2006/relationships/hyperlink" Target="https://map.geo.admin.ch/?zoom=13&amp;E=2698209.197&amp;N=1228409.293&amp;layers=ch.kantone.cadastralwebmap-farbe,ch.swisstopo.amtliches-strassenverzeichnis,ch.bfs.gebaeude_wohnungs_register,KML||https://tinyurl.com/yy7ya4g9/SZ/1322_bdg_erw.kml" TargetMode="External"/><Relationship Id="rId76" Type="http://schemas.openxmlformats.org/officeDocument/2006/relationships/hyperlink" Target="https://map.geo.admin.ch/?zoom=13&amp;E=2676263.817&amp;N=1215378.447&amp;layers=ch.kantone.cadastralwebmap-farbe,ch.swisstopo.amtliches-strassenverzeichnis,ch.bfs.gebaeude_wohnungs_register,KML||https://tinyurl.com/yy7ya4g9/SZ/1331_bdg_erw.kml" TargetMode="External"/><Relationship Id="rId97" Type="http://schemas.openxmlformats.org/officeDocument/2006/relationships/hyperlink" Target="https://map.geo.admin.ch/?zoom=13&amp;E=2712581.253&amp;N=1226951.058&amp;layers=ch.kantone.cadastralwebmap-farbe,ch.swisstopo.amtliches-strassenverzeichnis,ch.bfs.gebaeude_wohnungs_register,KML||https://tinyurl.com/yy7ya4g9/SZ/1346_bdg_erw.kml" TargetMode="External"/><Relationship Id="rId120" Type="http://schemas.openxmlformats.org/officeDocument/2006/relationships/hyperlink" Target="https://map.geo.admin.ch/?zoom=13&amp;E=2709274.899&amp;N=1228273.399&amp;layers=ch.kantone.cadastralwebmap-farbe,ch.swisstopo.amtliches-strassenverzeichnis,ch.bfs.gebaeude_wohnungs_register,KML||https://tinyurl.com/yy7ya4g9/SZ/1349_bdg_erw.kml" TargetMode="External"/><Relationship Id="rId141" Type="http://schemas.openxmlformats.org/officeDocument/2006/relationships/hyperlink" Target="https://map.geo.admin.ch/?zoom=13&amp;E=2688582.439&amp;N=1205815.314&amp;layers=ch.kantone.cadastralwebmap-farbe,ch.swisstopo.amtliches-strassenverzeichnis,ch.bfs.gebaeude_wohnungs_register,KML||https://tinyurl.com/yy7ya4g9/SZ/1364_bdg_erw.kml" TargetMode="External"/><Relationship Id="rId7" Type="http://schemas.openxmlformats.org/officeDocument/2006/relationships/hyperlink" Target="https://map.geo.admin.ch/?zoom=13&amp;E=2700714.74&amp;N=1220878.697&amp;layers=ch.kantone.cadastralwebmap-farbe,ch.swisstopo.amtliches-strassenverzeichnis,ch.bfs.gebaeude_wohnungs_register,KML||https://tinyurl.com/yy7ya4g9/SZ/1301_bdg_erw.kml" TargetMode="External"/><Relationship Id="rId71" Type="http://schemas.openxmlformats.org/officeDocument/2006/relationships/hyperlink" Target="https://map.geo.admin.ch/?zoom=13&amp;E=2678707.09&amp;N=1215253.044&amp;layers=ch.kantone.cadastralwebmap-farbe,ch.swisstopo.amtliches-strassenverzeichnis,ch.bfs.gebaeude_wohnungs_register,KML||https://tinyurl.com/yy7ya4g9/SZ/1331_bdg_erw.kml" TargetMode="External"/><Relationship Id="rId92" Type="http://schemas.openxmlformats.org/officeDocument/2006/relationships/hyperlink" Target="https://map.geo.admin.ch/?zoom=13&amp;E=2717394.764&amp;N=1224888.473&amp;layers=ch.kantone.cadastralwebmap-farbe,ch.swisstopo.amtliches-strassenverzeichnis,ch.bfs.gebaeude_wohnungs_register,KML||https://tinyurl.com/yy7ya4g9/SZ/1345_bdg_erw.kml" TargetMode="External"/><Relationship Id="rId162" Type="http://schemas.openxmlformats.org/officeDocument/2006/relationships/hyperlink" Target="https://map.geo.admin.ch/?zoom=13&amp;E=2706285.662&amp;N=1199561.885&amp;layers=ch.kantone.cadastralwebmap-farbe,ch.swisstopo.amtliches-strassenverzeichnis,ch.bfs.gebaeude_wohnungs_register,KML||https://tinyurl.com/yy7ya4g9/SZ/1367_bdg_erw.kml" TargetMode="External"/><Relationship Id="rId183" Type="http://schemas.openxmlformats.org/officeDocument/2006/relationships/hyperlink" Target="https://map.geo.admin.ch/?zoom=13&amp;E=2689054.556&amp;N=1211527.445&amp;layers=ch.kantone.cadastralwebmap-farbe,ch.swisstopo.amtliches-strassenverzeichnis,ch.bfs.gebaeude_wohnungs_register,KML||https://tinyurl.com/yy7ya4g9/SZ/1373_bdg_erw.kml" TargetMode="External"/><Relationship Id="rId2" Type="http://schemas.openxmlformats.org/officeDocument/2006/relationships/hyperlink" Target="https://www.housing-stat.ch/files/Traitement_erreurs_DE.pdf" TargetMode="External"/><Relationship Id="rId29" Type="http://schemas.openxmlformats.org/officeDocument/2006/relationships/hyperlink" Target="https://map.geo.admin.ch/?zoom=13&amp;E=2683431.277&amp;N=1207237.051&amp;layers=ch.kantone.cadastralwebmap-farbe,ch.swisstopo.amtliches-strassenverzeichnis,ch.bfs.gebaeude_wohnungs_register,KML||https://tinyurl.com/yy7ya4g9/SZ/1311_bdg_erw.kml" TargetMode="External"/><Relationship Id="rId24" Type="http://schemas.openxmlformats.org/officeDocument/2006/relationships/hyperlink" Target="https://map.geo.admin.ch/?zoom=13&amp;E=2703013.271&amp;N=1224837.973&amp;layers=ch.kantone.cadastralwebmap-farbe,ch.swisstopo.amtliches-strassenverzeichnis,ch.bfs.gebaeude_wohnungs_register,KML||https://tinyurl.com/yy7ya4g9/SZ/1301_bdg_erw.kml" TargetMode="External"/><Relationship Id="rId40" Type="http://schemas.openxmlformats.org/officeDocument/2006/relationships/hyperlink" Target="https://map.geo.admin.ch/?zoom=13&amp;E=2702436.454&amp;N=1228981.834&amp;layers=ch.kantone.cadastralwebmap-farbe,ch.swisstopo.amtliches-strassenverzeichnis,ch.bfs.gebaeude_wohnungs_register,KML||https://tinyurl.com/yy7ya4g9/SZ/1322_bdg_erw.kml" TargetMode="External"/><Relationship Id="rId45" Type="http://schemas.openxmlformats.org/officeDocument/2006/relationships/hyperlink" Target="https://map.geo.admin.ch/?zoom=13&amp;E=2703423.824&amp;N=1230119.965&amp;layers=ch.kantone.cadastralwebmap-farbe,ch.swisstopo.amtliches-strassenverzeichnis,ch.bfs.gebaeude_wohnungs_register,KML||https://tinyurl.com/yy7ya4g9/SZ/1322_bdg_erw.kml" TargetMode="External"/><Relationship Id="rId66" Type="http://schemas.openxmlformats.org/officeDocument/2006/relationships/hyperlink" Target="https://map.geo.admin.ch/?zoom=13&amp;E=2677527.438&amp;N=1215950.653&amp;layers=ch.kantone.cadastralwebmap-farbe,ch.swisstopo.amtliches-strassenverzeichnis,ch.bfs.gebaeude_wohnungs_register,KML||https://tinyurl.com/yy7ya4g9/SZ/1331_bdg_erw.kml" TargetMode="External"/><Relationship Id="rId87" Type="http://schemas.openxmlformats.org/officeDocument/2006/relationships/hyperlink" Target="https://map.geo.admin.ch/?zoom=13&amp;E=2707804.826&amp;N=1225261.081&amp;layers=ch.kantone.cadastralwebmap-farbe,ch.swisstopo.amtliches-strassenverzeichnis,ch.bfs.gebaeude_wohnungs_register,KML||https://tinyurl.com/yy7ya4g9/SZ/1342_bdg_erw.kml" TargetMode="External"/><Relationship Id="rId110" Type="http://schemas.openxmlformats.org/officeDocument/2006/relationships/hyperlink" Target="https://map.geo.admin.ch/?zoom=13&amp;E=2713102.081&amp;N=1224193.5&amp;layers=ch.kantone.cadastralwebmap-farbe,ch.swisstopo.amtliches-strassenverzeichnis,ch.bfs.gebaeude_wohnungs_register,KML||https://tinyurl.com/yy7ya4g9/SZ/1346_bdg_erw.kml" TargetMode="External"/><Relationship Id="rId115" Type="http://schemas.openxmlformats.org/officeDocument/2006/relationships/hyperlink" Target="https://map.geo.admin.ch/?zoom=13&amp;E=2713891.612&amp;N=1229045.98&amp;layers=ch.kantone.cadastralwebmap-farbe,ch.swisstopo.amtliches-strassenverzeichnis,ch.bfs.gebaeude_wohnungs_register,KML||https://tinyurl.com/yy7ya4g9/SZ/1347_bdg_erw.kml" TargetMode="External"/><Relationship Id="rId131" Type="http://schemas.openxmlformats.org/officeDocument/2006/relationships/hyperlink" Target="https://map.geo.admin.ch/?zoom=13&amp;E=2682342.502&amp;N=1212894.645&amp;layers=ch.kantone.cadastralwebmap-farbe,ch.swisstopo.amtliches-strassenverzeichnis,ch.bfs.gebaeude_wohnungs_register,KML||https://tinyurl.com/yy7ya4g9/SZ/1362_bdg_erw.kml" TargetMode="External"/><Relationship Id="rId136" Type="http://schemas.openxmlformats.org/officeDocument/2006/relationships/hyperlink" Target="https://map.geo.admin.ch/?zoom=13&amp;E=2684310.934&amp;N=1210951.903&amp;layers=ch.kantone.cadastralwebmap-farbe,ch.swisstopo.amtliches-strassenverzeichnis,ch.bfs.gebaeude_wohnungs_register,KML||https://tinyurl.com/yy7ya4g9/SZ/1362_bdg_erw.kml" TargetMode="External"/><Relationship Id="rId157" Type="http://schemas.openxmlformats.org/officeDocument/2006/relationships/hyperlink" Target="https://map.geo.admin.ch/?zoom=13&amp;E=2688754.023&amp;N=1205617.038&amp;layers=ch.kantone.cadastralwebmap-farbe,ch.swisstopo.amtliches-strassenverzeichnis,ch.bfs.gebaeude_wohnungs_register,KML||https://tinyurl.com/yy7ya4g9/SZ/1364_bdg_erw.kml" TargetMode="External"/><Relationship Id="rId178" Type="http://schemas.openxmlformats.org/officeDocument/2006/relationships/hyperlink" Target="https://map.geo.admin.ch/?zoom=13&amp;E=2691644.424&amp;N=1209977.439&amp;layers=ch.kantone.cadastralwebmap-farbe,ch.swisstopo.amtliches-strassenverzeichnis,ch.bfs.gebaeude_wohnungs_register,KML||https://tinyurl.com/yy7ya4g9/SZ/1372_bdg_erw.kml" TargetMode="External"/><Relationship Id="rId61" Type="http://schemas.openxmlformats.org/officeDocument/2006/relationships/hyperlink" Target="https://map.geo.admin.ch/?zoom=13&amp;E=2698409.39&amp;N=1228145.743&amp;layers=ch.kantone.cadastralwebmap-farbe,ch.swisstopo.amtliches-strassenverzeichnis,ch.bfs.gebaeude_wohnungs_register,KML||https://tinyurl.com/yy7ya4g9/SZ/1322_bdg_erw.kml" TargetMode="External"/><Relationship Id="rId82" Type="http://schemas.openxmlformats.org/officeDocument/2006/relationships/hyperlink" Target="https://map.geo.admin.ch/?zoom=13&amp;E=2677128.44&amp;N=1216039.273&amp;layers=ch.kantone.cadastralwebmap-farbe,ch.swisstopo.amtliches-strassenverzeichnis,ch.bfs.gebaeude_wohnungs_register,KML||https://tinyurl.com/yy7ya4g9/SZ/1331_bdg_erw.kml" TargetMode="External"/><Relationship Id="rId152" Type="http://schemas.openxmlformats.org/officeDocument/2006/relationships/hyperlink" Target="https://map.geo.admin.ch/?zoom=13&amp;E=2688598.902&amp;N=1205759.092&amp;layers=ch.kantone.cadastralwebmap-farbe,ch.swisstopo.amtliches-strassenverzeichnis,ch.bfs.gebaeude_wohnungs_register,KML||https://tinyurl.com/yy7ya4g9/SZ/1364_bdg_erw.kml" TargetMode="External"/><Relationship Id="rId173" Type="http://schemas.openxmlformats.org/officeDocument/2006/relationships/hyperlink" Target="https://map.geo.admin.ch/?zoom=13&amp;E=2691861.969&amp;N=1213736.726&amp;layers=ch.kantone.cadastralwebmap-farbe,ch.swisstopo.amtliches-strassenverzeichnis,ch.bfs.gebaeude_wohnungs_register,KML||https://tinyurl.com/yy7ya4g9/SZ/1371_bdg_erw.kml" TargetMode="External"/><Relationship Id="rId194" Type="http://schemas.openxmlformats.org/officeDocument/2006/relationships/hyperlink" Target="https://map.geo.admin.ch/?zoom=13&amp;E=2689025.337&amp;N=1211993.239&amp;layers=ch.kantone.cadastralwebmap-farbe,ch.swisstopo.amtliches-strassenverzeichnis,ch.bfs.gebaeude_wohnungs_register,KML||https://tinyurl.com/yy7ya4g9/SZ/1373_bdg_erw.kml" TargetMode="External"/><Relationship Id="rId199" Type="http://schemas.openxmlformats.org/officeDocument/2006/relationships/hyperlink" Target="https://map.geo.admin.ch/?zoom=13&amp;E=2706310.218&amp;N=1214491.326&amp;layers=ch.kantone.cadastralwebmap-farbe,ch.swisstopo.amtliches-strassenverzeichnis,ch.bfs.gebaeude_wohnungs_register,KML||https://tinyurl.com/yy7ya4g9/SZ/1375_bdg_erw.kml" TargetMode="External"/><Relationship Id="rId19" Type="http://schemas.openxmlformats.org/officeDocument/2006/relationships/hyperlink" Target="https://map.geo.admin.ch/?zoom=13&amp;E=2696775.198&amp;N=1222094.441&amp;layers=ch.kantone.cadastralwebmap-farbe,ch.swisstopo.amtliches-strassenverzeichnis,ch.bfs.gebaeude_wohnungs_register,KML||https://tinyurl.com/yy7ya4g9/SZ/1301_bdg_erw.kml" TargetMode="External"/><Relationship Id="rId14" Type="http://schemas.openxmlformats.org/officeDocument/2006/relationships/hyperlink" Target="https://map.geo.admin.ch/?zoom=13&amp;E=2698368.532&amp;N=1219786.444&amp;layers=ch.kantone.cadastralwebmap-farbe,ch.swisstopo.amtliches-strassenverzeichnis,ch.bfs.gebaeude_wohnungs_register,KML||https://tinyurl.com/yy7ya4g9/SZ/1301_bdg_erw.kml" TargetMode="External"/><Relationship Id="rId30" Type="http://schemas.openxmlformats.org/officeDocument/2006/relationships/hyperlink" Target="https://map.geo.admin.ch/?zoom=13&amp;E=2683797.612&amp;N=1207410.728&amp;layers=ch.kantone.cadastralwebmap-farbe,ch.swisstopo.amtliches-strassenverzeichnis,ch.bfs.gebaeude_wohnungs_register,KML||https://tinyurl.com/yy7ya4g9/SZ/1311_bdg_erw.kml" TargetMode="External"/><Relationship Id="rId35" Type="http://schemas.openxmlformats.org/officeDocument/2006/relationships/hyperlink" Target="https://map.geo.admin.ch/?zoom=13&amp;E=2697274.84&amp;N=1223462.017&amp;layers=ch.kantone.cadastralwebmap-farbe,ch.swisstopo.amtliches-strassenverzeichnis,ch.bfs.gebaeude_wohnungs_register,KML||https://tinyurl.com/yy7ya4g9/SZ/1321_bdg_erw.kml" TargetMode="External"/><Relationship Id="rId56" Type="http://schemas.openxmlformats.org/officeDocument/2006/relationships/hyperlink" Target="https://map.geo.admin.ch/?zoom=13&amp;E=2703156.81&amp;N=1228871.952&amp;layers=ch.kantone.cadastralwebmap-farbe,ch.swisstopo.amtliches-strassenverzeichnis,ch.bfs.gebaeude_wohnungs_register,KML||https://tinyurl.com/yy7ya4g9/SZ/1322_bdg_erw.kml" TargetMode="External"/><Relationship Id="rId77" Type="http://schemas.openxmlformats.org/officeDocument/2006/relationships/hyperlink" Target="https://map.geo.admin.ch/?zoom=13&amp;E=2675540.386&amp;N=1215274.963&amp;layers=ch.kantone.cadastralwebmap-farbe,ch.swisstopo.amtliches-strassenverzeichnis,ch.bfs.gebaeude_wohnungs_register,KML||https://tinyurl.com/yy7ya4g9/SZ/1331_bdg_erw.kml" TargetMode="External"/><Relationship Id="rId100" Type="http://schemas.openxmlformats.org/officeDocument/2006/relationships/hyperlink" Target="https://map.geo.admin.ch/?zoom=13&amp;E=2710883.519&amp;N=1224981.305&amp;layers=ch.kantone.cadastralwebmap-farbe,ch.swisstopo.amtliches-strassenverzeichnis,ch.bfs.gebaeude_wohnungs_register,KML||https://tinyurl.com/yy7ya4g9/SZ/1346_bdg_erw.kml" TargetMode="External"/><Relationship Id="rId105" Type="http://schemas.openxmlformats.org/officeDocument/2006/relationships/hyperlink" Target="https://map.geo.admin.ch/?zoom=13&amp;E=2714837.121&amp;N=1225926.056&amp;layers=ch.kantone.cadastralwebmap-farbe,ch.swisstopo.amtliches-strassenverzeichnis,ch.bfs.gebaeude_wohnungs_register,KML||https://tinyurl.com/yy7ya4g9/SZ/1346_bdg_erw.kml" TargetMode="External"/><Relationship Id="rId126" Type="http://schemas.openxmlformats.org/officeDocument/2006/relationships/hyperlink" Target="https://map.geo.admin.ch/?zoom=13&amp;E=2685293.544&amp;N=1210255.696&amp;layers=ch.kantone.cadastralwebmap-farbe,ch.swisstopo.amtliches-strassenverzeichnis,ch.bfs.gebaeude_wohnungs_register,KML||https://tinyurl.com/yy7ya4g9/SZ/1362_bdg_erw.kml" TargetMode="External"/><Relationship Id="rId147" Type="http://schemas.openxmlformats.org/officeDocument/2006/relationships/hyperlink" Target="https://map.geo.admin.ch/?zoom=13&amp;E=2687306.144&amp;N=1206535.717&amp;layers=ch.kantone.cadastralwebmap-farbe,ch.swisstopo.amtliches-strassenverzeichnis,ch.bfs.gebaeude_wohnungs_register,KML||https://tinyurl.com/yy7ya4g9/SZ/1364_bdg_erw.kml" TargetMode="External"/><Relationship Id="rId168" Type="http://schemas.openxmlformats.org/officeDocument/2006/relationships/hyperlink" Target="https://map.geo.admin.ch/?zoom=13&amp;E=2697006.531&amp;N=1201991.18&amp;layers=ch.kantone.cadastralwebmap-farbe,ch.swisstopo.amtliches-strassenverzeichnis,ch.bfs.gebaeude_wohnungs_register,KML||https://tinyurl.com/yy7ya4g9/SZ/1367_bdg_erw.kml" TargetMode="External"/><Relationship Id="rId8" Type="http://schemas.openxmlformats.org/officeDocument/2006/relationships/hyperlink" Target="https://map.geo.admin.ch/?zoom=13&amp;E=2705311.768&amp;N=1217332.762&amp;layers=ch.kantone.cadastralwebmap-farbe,ch.swisstopo.amtliches-strassenverzeichnis,ch.bfs.gebaeude_wohnungs_register,KML||https://tinyurl.com/yy7ya4g9/SZ/1301_bdg_erw.kml" TargetMode="External"/><Relationship Id="rId51" Type="http://schemas.openxmlformats.org/officeDocument/2006/relationships/hyperlink" Target="https://map.geo.admin.ch/?zoom=13&amp;E=2702799.737&amp;N=1228833.917&amp;layers=ch.kantone.cadastralwebmap-farbe,ch.swisstopo.amtliches-strassenverzeichnis,ch.bfs.gebaeude_wohnungs_register,KML||https://tinyurl.com/yy7ya4g9/SZ/1322_bdg_erw.kml" TargetMode="External"/><Relationship Id="rId72" Type="http://schemas.openxmlformats.org/officeDocument/2006/relationships/hyperlink" Target="https://map.geo.admin.ch/?zoom=13&amp;E=2675449.517&amp;N=1213547.796&amp;layers=ch.kantone.cadastralwebmap-farbe,ch.swisstopo.amtliches-strassenverzeichnis,ch.bfs.gebaeude_wohnungs_register,KML||https://tinyurl.com/yy7ya4g9/SZ/1331_bdg_erw.kml" TargetMode="External"/><Relationship Id="rId93" Type="http://schemas.openxmlformats.org/officeDocument/2006/relationships/hyperlink" Target="https://map.geo.admin.ch/?zoom=13&amp;E=2715113.777&amp;N=1226079.6&amp;layers=ch.kantone.cadastralwebmap-farbe,ch.swisstopo.amtliches-strassenverzeichnis,ch.bfs.gebaeude_wohnungs_register,KML||https://tinyurl.com/yy7ya4g9/SZ/1346_bdg_erw.kml" TargetMode="External"/><Relationship Id="rId98" Type="http://schemas.openxmlformats.org/officeDocument/2006/relationships/hyperlink" Target="https://map.geo.admin.ch/?zoom=13&amp;E=2712585.133&amp;N=1226950.688&amp;layers=ch.kantone.cadastralwebmap-farbe,ch.swisstopo.amtliches-strassenverzeichnis,ch.bfs.gebaeude_wohnungs_register,KML||https://tinyurl.com/yy7ya4g9/SZ/1346_bdg_erw.kml" TargetMode="External"/><Relationship Id="rId121" Type="http://schemas.openxmlformats.org/officeDocument/2006/relationships/hyperlink" Target="https://map.geo.admin.ch/?zoom=13&amp;E=2710493.859&amp;N=1227397.783&amp;layers=ch.kantone.cadastralwebmap-farbe,ch.swisstopo.amtliches-strassenverzeichnis,ch.bfs.gebaeude_wohnungs_register,KML||https://tinyurl.com/yy7ya4g9/SZ/1349_bdg_erw.kml" TargetMode="External"/><Relationship Id="rId142" Type="http://schemas.openxmlformats.org/officeDocument/2006/relationships/hyperlink" Target="https://map.geo.admin.ch/?zoom=13&amp;E=2688605.106&amp;N=1205740.885&amp;layers=ch.kantone.cadastralwebmap-farbe,ch.swisstopo.amtliches-strassenverzeichnis,ch.bfs.gebaeude_wohnungs_register,KML||https://tinyurl.com/yy7ya4g9/SZ/1364_bdg_erw.kml" TargetMode="External"/><Relationship Id="rId163" Type="http://schemas.openxmlformats.org/officeDocument/2006/relationships/hyperlink" Target="https://map.geo.admin.ch/?zoom=13&amp;E=2700728.054&amp;N=1203239.334&amp;layers=ch.kantone.cadastralwebmap-farbe,ch.swisstopo.amtliches-strassenverzeichnis,ch.bfs.gebaeude_wohnungs_register,KML||https://tinyurl.com/yy7ya4g9/SZ/1367_bdg_erw.kml" TargetMode="External"/><Relationship Id="rId184" Type="http://schemas.openxmlformats.org/officeDocument/2006/relationships/hyperlink" Target="https://map.geo.admin.ch/?zoom=13&amp;E=2689054.556&amp;N=1211527.445&amp;layers=ch.kantone.cadastralwebmap-farbe,ch.swisstopo.amtliches-strassenverzeichnis,ch.bfs.gebaeude_wohnungs_register,KML||https://tinyurl.com/yy7ya4g9/SZ/1373_bdg_erw.kml" TargetMode="External"/><Relationship Id="rId189" Type="http://schemas.openxmlformats.org/officeDocument/2006/relationships/hyperlink" Target="https://map.geo.admin.ch/?zoom=13&amp;E=2688609.418&amp;N=1211099.945&amp;layers=ch.kantone.cadastralwebmap-farbe,ch.swisstopo.amtliches-strassenverzeichnis,ch.bfs.gebaeude_wohnungs_register,KML||https://tinyurl.com/yy7ya4g9/SZ/1373_bdg_erw.kml" TargetMode="External"/><Relationship Id="rId3" Type="http://schemas.openxmlformats.org/officeDocument/2006/relationships/hyperlink" Target="https://www.housing-stat.ch/de/benutzerhilfen/41.html" TargetMode="External"/><Relationship Id="rId25" Type="http://schemas.openxmlformats.org/officeDocument/2006/relationships/hyperlink" Target="https://map.geo.admin.ch/?zoom=13&amp;E=2703641.783&amp;N=1216314.373&amp;layers=ch.kantone.cadastralwebmap-farbe,ch.swisstopo.amtliches-strassenverzeichnis,ch.bfs.gebaeude_wohnungs_register,KML||https://tinyurl.com/yy7ya4g9/SZ/1301_bdg_erw.kml" TargetMode="External"/><Relationship Id="rId46" Type="http://schemas.openxmlformats.org/officeDocument/2006/relationships/hyperlink" Target="https://map.geo.admin.ch/?zoom=13&amp;E=2699730.134&amp;N=1228764.86&amp;layers=ch.kantone.cadastralwebmap-farbe,ch.swisstopo.amtliches-strassenverzeichnis,ch.bfs.gebaeude_wohnungs_register,KML||https://tinyurl.com/yy7ya4g9/SZ/1322_bdg_erw.kml" TargetMode="External"/><Relationship Id="rId67" Type="http://schemas.openxmlformats.org/officeDocument/2006/relationships/hyperlink" Target="https://map.geo.admin.ch/?zoom=13&amp;E=2677902.966&amp;N=1215920.205&amp;layers=ch.kantone.cadastralwebmap-farbe,ch.swisstopo.amtliches-strassenverzeichnis,ch.bfs.gebaeude_wohnungs_register,KML||https://tinyurl.com/yy7ya4g9/SZ/1331_bdg_erw.kml" TargetMode="External"/><Relationship Id="rId116" Type="http://schemas.openxmlformats.org/officeDocument/2006/relationships/hyperlink" Target="https://map.geo.admin.ch/?zoom=13&amp;E=2713870.539&amp;N=1228778.103&amp;layers=ch.kantone.cadastralwebmap-farbe,ch.swisstopo.amtliches-strassenverzeichnis,ch.bfs.gebaeude_wohnungs_register,KML||https://tinyurl.com/yy7ya4g9/SZ/1347_bdg_erw.kml" TargetMode="External"/><Relationship Id="rId137" Type="http://schemas.openxmlformats.org/officeDocument/2006/relationships/hyperlink" Target="https://map.geo.admin.ch/?zoom=13&amp;E=2683029.659&amp;N=1212687.045&amp;layers=ch.kantone.cadastralwebmap-farbe,ch.swisstopo.amtliches-strassenverzeichnis,ch.bfs.gebaeude_wohnungs_register,KML||https://tinyurl.com/yy7ya4g9/SZ/1362_bdg_erw.kml" TargetMode="External"/><Relationship Id="rId158" Type="http://schemas.openxmlformats.org/officeDocument/2006/relationships/hyperlink" Target="https://map.geo.admin.ch/?zoom=13&amp;E=2688455.182&amp;N=1205760.349&amp;layers=ch.kantone.cadastralwebmap-farbe,ch.swisstopo.amtliches-strassenverzeichnis,ch.bfs.gebaeude_wohnungs_register,KML||https://tinyurl.com/yy7ya4g9/SZ/1364_bdg_erw.kml" TargetMode="External"/><Relationship Id="rId20" Type="http://schemas.openxmlformats.org/officeDocument/2006/relationships/hyperlink" Target="https://map.geo.admin.ch/?zoom=13&amp;E=2698756.103&amp;N=1222052.079&amp;layers=ch.kantone.cadastralwebmap-farbe,ch.swisstopo.amtliches-strassenverzeichnis,ch.bfs.gebaeude_wohnungs_register,KML||https://tinyurl.com/yy7ya4g9/SZ/1301_bdg_erw.kml" TargetMode="External"/><Relationship Id="rId41" Type="http://schemas.openxmlformats.org/officeDocument/2006/relationships/hyperlink" Target="https://map.geo.admin.ch/?zoom=13&amp;E=2697992.746&amp;N=1228898.396&amp;layers=ch.kantone.cadastralwebmap-farbe,ch.swisstopo.amtliches-strassenverzeichnis,ch.bfs.gebaeude_wohnungs_register,KML||https://tinyurl.com/yy7ya4g9/SZ/1322_bdg_erw.kml" TargetMode="External"/><Relationship Id="rId62" Type="http://schemas.openxmlformats.org/officeDocument/2006/relationships/hyperlink" Target="https://map.geo.admin.ch/?zoom=13&amp;E=2700605.878&amp;N=1228245.767&amp;layers=ch.kantone.cadastralwebmap-farbe,ch.swisstopo.amtliches-strassenverzeichnis,ch.bfs.gebaeude_wohnungs_register,KML||https://tinyurl.com/yy7ya4g9/SZ/1322_bdg_erw.kml" TargetMode="External"/><Relationship Id="rId83" Type="http://schemas.openxmlformats.org/officeDocument/2006/relationships/hyperlink" Target="https://map.geo.admin.ch/?zoom=13&amp;E=2677512.144&amp;N=1216613.112&amp;layers=ch.kantone.cadastralwebmap-farbe,ch.swisstopo.amtliches-strassenverzeichnis,ch.bfs.gebaeude_wohnungs_register,KML||https://tinyurl.com/yy7ya4g9/SZ/1331_bdg_erw.kml" TargetMode="External"/><Relationship Id="rId88" Type="http://schemas.openxmlformats.org/officeDocument/2006/relationships/hyperlink" Target="https://map.geo.admin.ch/?zoom=13&amp;E=2707554.103&amp;N=1228063.24&amp;layers=ch.kantone.cadastralwebmap-farbe,ch.swisstopo.amtliches-strassenverzeichnis,ch.bfs.gebaeude_wohnungs_register,KML||https://tinyurl.com/yy7ya4g9/SZ/1344_bdg_erw.kml" TargetMode="External"/><Relationship Id="rId111" Type="http://schemas.openxmlformats.org/officeDocument/2006/relationships/hyperlink" Target="https://map.geo.admin.ch/?zoom=13&amp;E=2712033.962&amp;N=1224928.582&amp;layers=ch.kantone.cadastralwebmap-farbe,ch.swisstopo.amtliches-strassenverzeichnis,ch.bfs.gebaeude_wohnungs_register,KML||https://tinyurl.com/yy7ya4g9/SZ/1346_bdg_erw.kml" TargetMode="External"/><Relationship Id="rId132" Type="http://schemas.openxmlformats.org/officeDocument/2006/relationships/hyperlink" Target="https://map.geo.admin.ch/?zoom=13&amp;E=2684297.867&amp;N=1211661.21&amp;layers=ch.kantone.cadastralwebmap-farbe,ch.swisstopo.amtliches-strassenverzeichnis,ch.bfs.gebaeude_wohnungs_register,KML||https://tinyurl.com/yy7ya4g9/SZ/1362_bdg_erw.kml" TargetMode="External"/><Relationship Id="rId153" Type="http://schemas.openxmlformats.org/officeDocument/2006/relationships/hyperlink" Target="https://map.geo.admin.ch/?zoom=13&amp;E=2688618.372&amp;N=1205772.17&amp;layers=ch.kantone.cadastralwebmap-farbe,ch.swisstopo.amtliches-strassenverzeichnis,ch.bfs.gebaeude_wohnungs_register,KML||https://tinyurl.com/yy7ya4g9/SZ/1364_bdg_erw.kml" TargetMode="External"/><Relationship Id="rId174" Type="http://schemas.openxmlformats.org/officeDocument/2006/relationships/hyperlink" Target="https://map.geo.admin.ch/?zoom=13&amp;E=2691986.229&amp;N=1206901.772&amp;layers=ch.kantone.cadastralwebmap-farbe,ch.swisstopo.amtliches-strassenverzeichnis,ch.bfs.gebaeude_wohnungs_register,KML||https://tinyurl.com/yy7ya4g9/SZ/1372_bdg_erw.kml" TargetMode="External"/><Relationship Id="rId179" Type="http://schemas.openxmlformats.org/officeDocument/2006/relationships/hyperlink" Target="https://map.geo.admin.ch/?zoom=13&amp;E=2690889.12&amp;N=1207071.614&amp;layers=ch.kantone.cadastralwebmap-farbe,ch.swisstopo.amtliches-strassenverzeichnis,ch.bfs.gebaeude_wohnungs_register,KML||https://tinyurl.com/yy7ya4g9/SZ/1372_bdg_erw.kml" TargetMode="External"/><Relationship Id="rId195" Type="http://schemas.openxmlformats.org/officeDocument/2006/relationships/hyperlink" Target="https://map.geo.admin.ch/?zoom=13&amp;E=2687232.791&amp;N=1212055.737&amp;layers=ch.kantone.cadastralwebmap-farbe,ch.swisstopo.amtliches-strassenverzeichnis,ch.bfs.gebaeude_wohnungs_register,KML||https://tinyurl.com/yy7ya4g9/SZ/1374_bdg_erw.kml" TargetMode="External"/><Relationship Id="rId190" Type="http://schemas.openxmlformats.org/officeDocument/2006/relationships/hyperlink" Target="https://map.geo.admin.ch/?zoom=13&amp;E=2688559.835&amp;N=1211101.835&amp;layers=ch.kantone.cadastralwebmap-farbe,ch.swisstopo.amtliches-strassenverzeichnis,ch.bfs.gebaeude_wohnungs_register,KML||https://tinyurl.com/yy7ya4g9/SZ/1373_bdg_erw.kml" TargetMode="External"/><Relationship Id="rId15" Type="http://schemas.openxmlformats.org/officeDocument/2006/relationships/hyperlink" Target="https://map.geo.admin.ch/?zoom=13&amp;E=2699677.262&amp;N=1220967.888&amp;layers=ch.kantone.cadastralwebmap-farbe,ch.swisstopo.amtliches-strassenverzeichnis,ch.bfs.gebaeude_wohnungs_register,KML||https://tinyurl.com/yy7ya4g9/SZ/1301_bdg_erw.kml" TargetMode="External"/><Relationship Id="rId36" Type="http://schemas.openxmlformats.org/officeDocument/2006/relationships/hyperlink" Target="https://map.geo.admin.ch/?zoom=13&amp;E=2698628.309&amp;N=1227440.322&amp;layers=ch.kantone.cadastralwebmap-farbe,ch.swisstopo.amtliches-strassenverzeichnis,ch.bfs.gebaeude_wohnungs_register,KML||https://tinyurl.com/yy7ya4g9/SZ/1321_bdg_erw.kml" TargetMode="External"/><Relationship Id="rId57" Type="http://schemas.openxmlformats.org/officeDocument/2006/relationships/hyperlink" Target="https://map.geo.admin.ch/?zoom=13&amp;E=2697838.439&amp;N=1228368.817&amp;layers=ch.kantone.cadastralwebmap-farbe,ch.swisstopo.amtliches-strassenverzeichnis,ch.bfs.gebaeude_wohnungs_register,KML||https://tinyurl.com/yy7ya4g9/SZ/1322_bdg_erw.kml" TargetMode="External"/><Relationship Id="rId106" Type="http://schemas.openxmlformats.org/officeDocument/2006/relationships/hyperlink" Target="https://map.geo.admin.ch/?zoom=13&amp;E=2710976.339&amp;N=1225506.185&amp;layers=ch.kantone.cadastralwebmap-farbe,ch.swisstopo.amtliches-strassenverzeichnis,ch.bfs.gebaeude_wohnungs_register,KML||https://tinyurl.com/yy7ya4g9/SZ/1346_bdg_erw.kml" TargetMode="External"/><Relationship Id="rId127" Type="http://schemas.openxmlformats.org/officeDocument/2006/relationships/hyperlink" Target="https://map.geo.admin.ch/?zoom=13&amp;E=2682361.103&amp;N=1215999.129&amp;layers=ch.kantone.cadastralwebmap-farbe,ch.swisstopo.amtliches-strassenverzeichnis,ch.bfs.gebaeude_wohnungs_register,KML||https://tinyurl.com/yy7ya4g9/SZ/1362_bdg_erw.kml" TargetMode="External"/><Relationship Id="rId10" Type="http://schemas.openxmlformats.org/officeDocument/2006/relationships/hyperlink" Target="https://map.geo.admin.ch/?zoom=13&amp;E=2698255.201&amp;N=1219098.592&amp;layers=ch.kantone.cadastralwebmap-farbe,ch.swisstopo.amtliches-strassenverzeichnis,ch.bfs.gebaeude_wohnungs_register,KML||https://tinyurl.com/yy7ya4g9/SZ/1301_bdg_erw.kml" TargetMode="External"/><Relationship Id="rId31" Type="http://schemas.openxmlformats.org/officeDocument/2006/relationships/hyperlink" Target="https://map.geo.admin.ch/?zoom=13&amp;E=2697372.381&amp;N=1223656.328&amp;layers=ch.kantone.cadastralwebmap-farbe,ch.swisstopo.amtliches-strassenverzeichnis,ch.bfs.gebaeude_wohnungs_register,KML||https://tinyurl.com/yy7ya4g9/SZ/1321_bdg_erw.kml" TargetMode="External"/><Relationship Id="rId52" Type="http://schemas.openxmlformats.org/officeDocument/2006/relationships/hyperlink" Target="https://map.geo.admin.ch/?zoom=13&amp;E=2698162.726&amp;N=1228388.284&amp;layers=ch.kantone.cadastralwebmap-farbe,ch.swisstopo.amtliches-strassenverzeichnis,ch.bfs.gebaeude_wohnungs_register,KML||https://tinyurl.com/yy7ya4g9/SZ/1322_bdg_erw.kml" TargetMode="External"/><Relationship Id="rId73" Type="http://schemas.openxmlformats.org/officeDocument/2006/relationships/hyperlink" Target="https://map.geo.admin.ch/?zoom=13&amp;E=2676194.358&amp;N=1214483.174&amp;layers=ch.kantone.cadastralwebmap-farbe,ch.swisstopo.amtliches-strassenverzeichnis,ch.bfs.gebaeude_wohnungs_register,KML||https://tinyurl.com/yy7ya4g9/SZ/1331_bdg_erw.kml" TargetMode="External"/><Relationship Id="rId78" Type="http://schemas.openxmlformats.org/officeDocument/2006/relationships/hyperlink" Target="https://map.geo.admin.ch/?zoom=13&amp;E=2674112.017&amp;N=1215768.22&amp;layers=ch.kantone.cadastralwebmap-farbe,ch.swisstopo.amtliches-strassenverzeichnis,ch.bfs.gebaeude_wohnungs_register,KML||https://tinyurl.com/yy7ya4g9/SZ/1331_bdg_erw.kml" TargetMode="External"/><Relationship Id="rId94" Type="http://schemas.openxmlformats.org/officeDocument/2006/relationships/hyperlink" Target="https://map.geo.admin.ch/?zoom=13&amp;E=2714730.759&amp;N=1225970.254&amp;layers=ch.kantone.cadastralwebmap-farbe,ch.swisstopo.amtliches-strassenverzeichnis,ch.bfs.gebaeude_wohnungs_register,KML||https://tinyurl.com/yy7ya4g9/SZ/1346_bdg_erw.kml" TargetMode="External"/><Relationship Id="rId99" Type="http://schemas.openxmlformats.org/officeDocument/2006/relationships/hyperlink" Target="https://map.geo.admin.ch/?zoom=13&amp;E=2712588.967&amp;N=1226950.32&amp;layers=ch.kantone.cadastralwebmap-farbe,ch.swisstopo.amtliches-strassenverzeichnis,ch.bfs.gebaeude_wohnungs_register,KML||https://tinyurl.com/yy7ya4g9/SZ/1346_bdg_erw.kml" TargetMode="External"/><Relationship Id="rId101" Type="http://schemas.openxmlformats.org/officeDocument/2006/relationships/hyperlink" Target="https://map.geo.admin.ch/?zoom=13&amp;E=2712831.194&amp;N=1226445.696&amp;layers=ch.kantone.cadastralwebmap-farbe,ch.swisstopo.amtliches-strassenverzeichnis,ch.bfs.gebaeude_wohnungs_register,KML||https://tinyurl.com/yy7ya4g9/SZ/1346_bdg_erw.kml" TargetMode="External"/><Relationship Id="rId122" Type="http://schemas.openxmlformats.org/officeDocument/2006/relationships/hyperlink" Target="https://map.geo.admin.ch/?zoom=13&amp;E=2710698.813&amp;N=1226329.753&amp;layers=ch.kantone.cadastralwebmap-farbe,ch.swisstopo.amtliches-strassenverzeichnis,ch.bfs.gebaeude_wohnungs_register,KML||https://tinyurl.com/yy7ya4g9/SZ/1349_bdg_erw.kml" TargetMode="External"/><Relationship Id="rId143" Type="http://schemas.openxmlformats.org/officeDocument/2006/relationships/hyperlink" Target="https://map.geo.admin.ch/?zoom=13&amp;E=2688598.902&amp;N=1205759.092&amp;layers=ch.kantone.cadastralwebmap-farbe,ch.swisstopo.amtliches-strassenverzeichnis,ch.bfs.gebaeude_wohnungs_register,KML||https://tinyurl.com/yy7ya4g9/SZ/1364_bdg_erw.kml" TargetMode="External"/><Relationship Id="rId148" Type="http://schemas.openxmlformats.org/officeDocument/2006/relationships/hyperlink" Target="https://map.geo.admin.ch/?zoom=13&amp;E=2688561.322&amp;N=1205511.261&amp;layers=ch.kantone.cadastralwebmap-farbe,ch.swisstopo.amtliches-strassenverzeichnis,ch.bfs.gebaeude_wohnungs_register,KML||https://tinyurl.com/yy7ya4g9/SZ/1364_bdg_erw.kml" TargetMode="External"/><Relationship Id="rId164" Type="http://schemas.openxmlformats.org/officeDocument/2006/relationships/hyperlink" Target="https://map.geo.admin.ch/?zoom=13&amp;E=2696842.477&amp;N=1204685.536&amp;layers=ch.kantone.cadastralwebmap-farbe,ch.swisstopo.amtliches-strassenverzeichnis,ch.bfs.gebaeude_wohnungs_register,KML||https://tinyurl.com/yy7ya4g9/SZ/1367_bdg_erw.kml" TargetMode="External"/><Relationship Id="rId169" Type="http://schemas.openxmlformats.org/officeDocument/2006/relationships/hyperlink" Target="https://map.geo.admin.ch/?zoom=13&amp;E=2708365.535&amp;N=1201003.956&amp;layers=ch.kantone.cadastralwebmap-farbe,ch.swisstopo.amtliches-strassenverzeichnis,ch.bfs.gebaeude_wohnungs_register,KML||https://tinyurl.com/yy7ya4g9/SZ/1367_bdg_erw.kml" TargetMode="External"/><Relationship Id="rId185" Type="http://schemas.openxmlformats.org/officeDocument/2006/relationships/hyperlink" Target="https://map.geo.admin.ch/?zoom=13&amp;E=2689054.556&amp;N=1211527.445&amp;layers=ch.kantone.cadastralwebmap-farbe,ch.swisstopo.amtliches-strassenverzeichnis,ch.bfs.gebaeude_wohnungs_register,KML||https://tinyurl.com/yy7ya4g9/SZ/1373_bdg_erw.kml" TargetMode="External"/><Relationship Id="rId4" Type="http://schemas.openxmlformats.org/officeDocument/2006/relationships/hyperlink" Target="https://map.geo.admin.ch/?zoom=13&amp;E=2700936.785&amp;N=1222868.925&amp;layers=ch.kantone.cadastralwebmap-farbe,ch.swisstopo.amtliches-strassenverzeichnis,ch.bfs.gebaeude_wohnungs_register,KML||https://tinyurl.com/yy7ya4g9/SZ/1301_bdg_erw.kml" TargetMode="External"/><Relationship Id="rId9" Type="http://schemas.openxmlformats.org/officeDocument/2006/relationships/hyperlink" Target="https://map.geo.admin.ch/?zoom=13&amp;E=2698242.36&amp;N=1219092.448&amp;layers=ch.kantone.cadastralwebmap-farbe,ch.swisstopo.amtliches-strassenverzeichnis,ch.bfs.gebaeude_wohnungs_register,KML||https://tinyurl.com/yy7ya4g9/SZ/1301_bdg_erw.kml" TargetMode="External"/><Relationship Id="rId180" Type="http://schemas.openxmlformats.org/officeDocument/2006/relationships/hyperlink" Target="https://map.geo.admin.ch/?zoom=13&amp;E=2693640.559&amp;N=1207890.187&amp;layers=ch.kantone.cadastralwebmap-farbe,ch.swisstopo.amtliches-strassenverzeichnis,ch.bfs.gebaeude_wohnungs_register,KML||https://tinyurl.com/yy7ya4g9/SZ/1372_bdg_erw.kml" TargetMode="External"/><Relationship Id="rId26" Type="http://schemas.openxmlformats.org/officeDocument/2006/relationships/hyperlink" Target="https://map.geo.admin.ch/?zoom=13&amp;E=2702524.746&amp;N=1222949.012&amp;layers=ch.kantone.cadastralwebmap-farbe,ch.swisstopo.amtliches-strassenverzeichnis,ch.bfs.gebaeude_wohnungs_register,KML||https://tinyurl.com/yy7ya4g9/SZ/1301_bdg_erw.kml" TargetMode="External"/><Relationship Id="rId47" Type="http://schemas.openxmlformats.org/officeDocument/2006/relationships/hyperlink" Target="https://map.geo.admin.ch/?zoom=13&amp;E=2701094.884&amp;N=1227429.347&amp;layers=ch.kantone.cadastralwebmap-farbe,ch.swisstopo.amtliches-strassenverzeichnis,ch.bfs.gebaeude_wohnungs_register,KML||https://tinyurl.com/yy7ya4g9/SZ/1322_bdg_erw.kml" TargetMode="External"/><Relationship Id="rId68" Type="http://schemas.openxmlformats.org/officeDocument/2006/relationships/hyperlink" Target="https://map.geo.admin.ch/?zoom=13&amp;E=2675471.495&amp;N=1214869.301&amp;layers=ch.kantone.cadastralwebmap-farbe,ch.swisstopo.amtliches-strassenverzeichnis,ch.bfs.gebaeude_wohnungs_register,KML||https://tinyurl.com/yy7ya4g9/SZ/1331_bdg_erw.kml" TargetMode="External"/><Relationship Id="rId89" Type="http://schemas.openxmlformats.org/officeDocument/2006/relationships/hyperlink" Target="https://map.geo.admin.ch/?zoom=13&amp;E=2707496.787&amp;N=1228007.051&amp;layers=ch.kantone.cadastralwebmap-farbe,ch.swisstopo.amtliches-strassenverzeichnis,ch.bfs.gebaeude_wohnungs_register,KML||https://tinyurl.com/yy7ya4g9/SZ/1344_bdg_erw.kml" TargetMode="External"/><Relationship Id="rId112" Type="http://schemas.openxmlformats.org/officeDocument/2006/relationships/hyperlink" Target="https://map.geo.admin.ch/?zoom=13&amp;E=2710792.794&amp;N=1225798.705&amp;layers=ch.kantone.cadastralwebmap-farbe,ch.swisstopo.amtliches-strassenverzeichnis,ch.bfs.gebaeude_wohnungs_register,KML||https://tinyurl.com/yy7ya4g9/SZ/1346_bdg_erw.kml" TargetMode="External"/><Relationship Id="rId133" Type="http://schemas.openxmlformats.org/officeDocument/2006/relationships/hyperlink" Target="https://map.geo.admin.ch/?zoom=13&amp;E=2685048.188&amp;N=1211457.467&amp;layers=ch.kantone.cadastralwebmap-farbe,ch.swisstopo.amtliches-strassenverzeichnis,ch.bfs.gebaeude_wohnungs_register,KML||https://tinyurl.com/yy7ya4g9/SZ/1362_bdg_erw.kml" TargetMode="External"/><Relationship Id="rId154" Type="http://schemas.openxmlformats.org/officeDocument/2006/relationships/hyperlink" Target="https://map.geo.admin.ch/?zoom=13&amp;E=2688301.664&amp;N=1205866.392&amp;layers=ch.kantone.cadastralwebmap-farbe,ch.swisstopo.amtliches-strassenverzeichnis,ch.bfs.gebaeude_wohnungs_register,KML||https://tinyurl.com/yy7ya4g9/SZ/1364_bdg_erw.kml" TargetMode="External"/><Relationship Id="rId175" Type="http://schemas.openxmlformats.org/officeDocument/2006/relationships/hyperlink" Target="https://map.geo.admin.ch/?zoom=13&amp;E=2689920.932&amp;N=1207457.383&amp;layers=ch.kantone.cadastralwebmap-farbe,ch.swisstopo.amtliches-strassenverzeichnis,ch.bfs.gebaeude_wohnungs_register,KML||https://tinyurl.com/yy7ya4g9/SZ/1372_bdg_erw.kml" TargetMode="External"/><Relationship Id="rId196" Type="http://schemas.openxmlformats.org/officeDocument/2006/relationships/hyperlink" Target="https://map.geo.admin.ch/?zoom=13&amp;E=2687522.159&amp;N=1212647.986&amp;layers=ch.kantone.cadastralwebmap-farbe,ch.swisstopo.amtliches-strassenverzeichnis,ch.bfs.gebaeude_wohnungs_register,KML||https://tinyurl.com/yy7ya4g9/SZ/1374_bdg_erw.kml" TargetMode="External"/><Relationship Id="rId200" Type="http://schemas.openxmlformats.org/officeDocument/2006/relationships/drawing" Target="../drawings/drawing3.xml"/><Relationship Id="rId16" Type="http://schemas.openxmlformats.org/officeDocument/2006/relationships/hyperlink" Target="https://map.geo.admin.ch/?zoom=13&amp;E=2699263.323&amp;N=1221412.738&amp;layers=ch.kantone.cadastralwebmap-farbe,ch.swisstopo.amtliches-strassenverzeichnis,ch.bfs.gebaeude_wohnungs_register,KML||https://tinyurl.com/yy7ya4g9/SZ/1301_bdg_erw.kml" TargetMode="External"/><Relationship Id="rId37" Type="http://schemas.openxmlformats.org/officeDocument/2006/relationships/hyperlink" Target="https://map.geo.admin.ch/?zoom=13&amp;E=2698533.432&amp;N=1228204.974&amp;layers=ch.kantone.cadastralwebmap-farbe,ch.swisstopo.amtliches-strassenverzeichnis,ch.bfs.gebaeude_wohnungs_register,KML||https://tinyurl.com/yy7ya4g9/SZ/1322_bdg_erw.kml" TargetMode="External"/><Relationship Id="rId58" Type="http://schemas.openxmlformats.org/officeDocument/2006/relationships/hyperlink" Target="https://map.geo.admin.ch/?zoom=13&amp;E=2697793.727&amp;N=1228710.263&amp;layers=ch.kantone.cadastralwebmap-farbe,ch.swisstopo.amtliches-strassenverzeichnis,ch.bfs.gebaeude_wohnungs_register,KML||https://tinyurl.com/yy7ya4g9/SZ/1322_bdg_erw.kml" TargetMode="External"/><Relationship Id="rId79" Type="http://schemas.openxmlformats.org/officeDocument/2006/relationships/hyperlink" Target="https://map.geo.admin.ch/?zoom=13&amp;E=2674124.528&amp;N=1215762.379&amp;layers=ch.kantone.cadastralwebmap-farbe,ch.swisstopo.amtliches-strassenverzeichnis,ch.bfs.gebaeude_wohnungs_register,KML||https://tinyurl.com/yy7ya4g9/SZ/1331_bdg_erw.kml" TargetMode="External"/><Relationship Id="rId102" Type="http://schemas.openxmlformats.org/officeDocument/2006/relationships/hyperlink" Target="https://map.geo.admin.ch/?zoom=13&amp;E=2711486.154&amp;N=1225874.139&amp;layers=ch.kantone.cadastralwebmap-farbe,ch.swisstopo.amtliches-strassenverzeichnis,ch.bfs.gebaeude_wohnungs_register,KML||https://tinyurl.com/yy7ya4g9/SZ/1346_bdg_erw.kml" TargetMode="External"/><Relationship Id="rId123" Type="http://schemas.openxmlformats.org/officeDocument/2006/relationships/hyperlink" Target="https://map.geo.admin.ch/?zoom=13&amp;E=2709274.899&amp;N=1228273.399&amp;layers=ch.kantone.cadastralwebmap-farbe,ch.swisstopo.amtliches-strassenverzeichnis,ch.bfs.gebaeude_wohnungs_register,KML||https://tinyurl.com/yy7ya4g9/SZ/1349_bdg_erw.kml" TargetMode="External"/><Relationship Id="rId144" Type="http://schemas.openxmlformats.org/officeDocument/2006/relationships/hyperlink" Target="https://map.geo.admin.ch/?zoom=13&amp;E=2688573.304&amp;N=1205724.845&amp;layers=ch.kantone.cadastralwebmap-farbe,ch.swisstopo.amtliches-strassenverzeichnis,ch.bfs.gebaeude_wohnungs_register,KML||https://tinyurl.com/yy7ya4g9/SZ/1364_bdg_erw.kml" TargetMode="External"/><Relationship Id="rId90" Type="http://schemas.openxmlformats.org/officeDocument/2006/relationships/hyperlink" Target="https://map.geo.admin.ch/?zoom=13&amp;E=2707142.383&amp;N=1227470.39&amp;layers=ch.kantone.cadastralwebmap-farbe,ch.swisstopo.amtliches-strassenverzeichnis,ch.bfs.gebaeude_wohnungs_register,KML||https://tinyurl.com/yy7ya4g9/SZ/1344_bdg_erw.kml" TargetMode="External"/><Relationship Id="rId165" Type="http://schemas.openxmlformats.org/officeDocument/2006/relationships/hyperlink" Target="https://map.geo.admin.ch/?zoom=13&amp;E=2702297.655&amp;N=1203312.883&amp;layers=ch.kantone.cadastralwebmap-farbe,ch.swisstopo.amtliches-strassenverzeichnis,ch.bfs.gebaeude_wohnungs_register,KML||https://tinyurl.com/yy7ya4g9/SZ/1367_bdg_erw.kml" TargetMode="External"/><Relationship Id="rId186" Type="http://schemas.openxmlformats.org/officeDocument/2006/relationships/hyperlink" Target="https://map.geo.admin.ch/?zoom=13&amp;E=2689054.556&amp;N=1211527.445&amp;layers=ch.kantone.cadastralwebmap-farbe,ch.swisstopo.amtliches-strassenverzeichnis,ch.bfs.gebaeude_wohnungs_register,KML||https://tinyurl.com/yy7ya4g9/SZ/1373_bdg_erw.kml" TargetMode="External"/><Relationship Id="rId27" Type="http://schemas.openxmlformats.org/officeDocument/2006/relationships/hyperlink" Target="https://map.geo.admin.ch/?zoom=13&amp;E=2682457.362&amp;N=1205183.333&amp;layers=ch.kantone.cadastralwebmap-farbe,ch.swisstopo.amtliches-strassenverzeichnis,ch.bfs.gebaeude_wohnungs_register,KML||https://tinyurl.com/yy7ya4g9/SZ/1311_bdg_erw.kml" TargetMode="External"/><Relationship Id="rId48" Type="http://schemas.openxmlformats.org/officeDocument/2006/relationships/hyperlink" Target="https://map.geo.admin.ch/?zoom=13&amp;E=2697956.305&amp;N=1228264.212&amp;layers=ch.kantone.cadastralwebmap-farbe,ch.swisstopo.amtliches-strassenverzeichnis,ch.bfs.gebaeude_wohnungs_register,KML||https://tinyurl.com/yy7ya4g9/SZ/1322_bdg_erw.kml" TargetMode="External"/><Relationship Id="rId69" Type="http://schemas.openxmlformats.org/officeDocument/2006/relationships/hyperlink" Target="https://map.geo.admin.ch/?zoom=13&amp;E=2678683.42&amp;N=1217639.81&amp;layers=ch.kantone.cadastralwebmap-farbe,ch.swisstopo.amtliches-strassenverzeichnis,ch.bfs.gebaeude_wohnungs_register,KML||https://tinyurl.com/yy7ya4g9/SZ/1331_bdg_erw.kml" TargetMode="External"/><Relationship Id="rId113" Type="http://schemas.openxmlformats.org/officeDocument/2006/relationships/hyperlink" Target="https://map.geo.admin.ch/?zoom=13&amp;E=2712597.354&amp;N=1226927.102&amp;layers=ch.kantone.cadastralwebmap-farbe,ch.swisstopo.amtliches-strassenverzeichnis,ch.bfs.gebaeude_wohnungs_register,KML||https://tinyurl.com/yy7ya4g9/SZ/1346_bdg_erw.kml" TargetMode="External"/><Relationship Id="rId134" Type="http://schemas.openxmlformats.org/officeDocument/2006/relationships/hyperlink" Target="https://map.geo.admin.ch/?zoom=13&amp;E=2684575.308&amp;N=1211514.252&amp;layers=ch.kantone.cadastralwebmap-farbe,ch.swisstopo.amtliches-strassenverzeichnis,ch.bfs.gebaeude_wohnungs_register,KML||https://tinyurl.com/yy7ya4g9/SZ/1362_bdg_erw.kml" TargetMode="External"/><Relationship Id="rId80" Type="http://schemas.openxmlformats.org/officeDocument/2006/relationships/hyperlink" Target="https://map.geo.admin.ch/?zoom=13&amp;E=2677802.286&amp;N=1216650.368&amp;layers=ch.kantone.cadastralwebmap-farbe,ch.swisstopo.amtliches-strassenverzeichnis,ch.bfs.gebaeude_wohnungs_register,KML||https://tinyurl.com/yy7ya4g9/SZ/1331_bdg_erw.kml" TargetMode="External"/><Relationship Id="rId155" Type="http://schemas.openxmlformats.org/officeDocument/2006/relationships/hyperlink" Target="https://map.geo.admin.ch/?zoom=13&amp;E=2688884.595&amp;N=1206039.864&amp;layers=ch.kantone.cadastralwebmap-farbe,ch.swisstopo.amtliches-strassenverzeichnis,ch.bfs.gebaeude_wohnungs_register,KML||https://tinyurl.com/yy7ya4g9/SZ/1364_bdg_erw.kml" TargetMode="External"/><Relationship Id="rId176" Type="http://schemas.openxmlformats.org/officeDocument/2006/relationships/hyperlink" Target="https://map.geo.admin.ch/?zoom=13&amp;E=2692209.538&amp;N=1209650.448&amp;layers=ch.kantone.cadastralwebmap-farbe,ch.swisstopo.amtliches-strassenverzeichnis,ch.bfs.gebaeude_wohnungs_register,KML||https://tinyurl.com/yy7ya4g9/SZ/1372_bdg_erw.kml" TargetMode="External"/><Relationship Id="rId197" Type="http://schemas.openxmlformats.org/officeDocument/2006/relationships/hyperlink" Target="https://map.geo.admin.ch/?zoom=13&amp;E=2687564.086&amp;N=1212671.33&amp;layers=ch.kantone.cadastralwebmap-farbe,ch.swisstopo.amtliches-strassenverzeichnis,ch.bfs.gebaeude_wohnungs_register,KML||https://tinyurl.com/yy7ya4g9/SZ/1374_bdg_erw.kml" TargetMode="External"/><Relationship Id="rId17" Type="http://schemas.openxmlformats.org/officeDocument/2006/relationships/hyperlink" Target="https://map.geo.admin.ch/?zoom=13&amp;E=2704980.576&amp;N=1217085.961&amp;layers=ch.kantone.cadastralwebmap-farbe,ch.swisstopo.amtliches-strassenverzeichnis,ch.bfs.gebaeude_wohnungs_register,KML||https://tinyurl.com/yy7ya4g9/SZ/1301_bdg_erw.kml" TargetMode="External"/><Relationship Id="rId38" Type="http://schemas.openxmlformats.org/officeDocument/2006/relationships/hyperlink" Target="https://map.geo.admin.ch/?zoom=13&amp;E=2699604.564&amp;N=1229073.453&amp;layers=ch.kantone.cadastralwebmap-farbe,ch.swisstopo.amtliches-strassenverzeichnis,ch.bfs.gebaeude_wohnungs_register,KML||https://tinyurl.com/yy7ya4g9/SZ/1322_bdg_erw.kml" TargetMode="External"/><Relationship Id="rId59" Type="http://schemas.openxmlformats.org/officeDocument/2006/relationships/hyperlink" Target="https://map.geo.admin.ch/?zoom=13&amp;E=2700536.257&amp;N=1229067.635&amp;layers=ch.kantone.cadastralwebmap-farbe,ch.swisstopo.amtliches-strassenverzeichnis,ch.bfs.gebaeude_wohnungs_register,KML||https://tinyurl.com/yy7ya4g9/SZ/1322_bdg_erw.kml" TargetMode="External"/><Relationship Id="rId103" Type="http://schemas.openxmlformats.org/officeDocument/2006/relationships/hyperlink" Target="https://map.geo.admin.ch/?zoom=13&amp;E=2714772.834&amp;N=1225984.733&amp;layers=ch.kantone.cadastralwebmap-farbe,ch.swisstopo.amtliches-strassenverzeichnis,ch.bfs.gebaeude_wohnungs_register,KML||https://tinyurl.com/yy7ya4g9/SZ/1346_bdg_erw.kml" TargetMode="External"/><Relationship Id="rId124" Type="http://schemas.openxmlformats.org/officeDocument/2006/relationships/hyperlink" Target="https://map.geo.admin.ch/?zoom=13&amp;E=2709413.1&amp;N=1228383.241&amp;layers=ch.kantone.cadastralwebmap-farbe,ch.swisstopo.amtliches-strassenverzeichnis,ch.bfs.gebaeude_wohnungs_register,KML||https://tinyurl.com/yy7ya4g9/SZ/1349_bdg_erw.kml" TargetMode="External"/><Relationship Id="rId70" Type="http://schemas.openxmlformats.org/officeDocument/2006/relationships/hyperlink" Target="https://map.geo.admin.ch/?zoom=13&amp;E=2679350.676&amp;N=1214961.365&amp;layers=ch.kantone.cadastralwebmap-farbe,ch.swisstopo.amtliches-strassenverzeichnis,ch.bfs.gebaeude_wohnungs_register,KML||https://tinyurl.com/yy7ya4g9/SZ/1331_bdg_erw.kml" TargetMode="External"/><Relationship Id="rId91" Type="http://schemas.openxmlformats.org/officeDocument/2006/relationships/hyperlink" Target="https://map.geo.admin.ch/?zoom=13&amp;E=2716220.084&amp;N=1225021.825&amp;layers=ch.kantone.cadastralwebmap-farbe,ch.swisstopo.amtliches-strassenverzeichnis,ch.bfs.gebaeude_wohnungs_register,KML||https://tinyurl.com/yy7ya4g9/SZ/1345_bdg_erw.kml" TargetMode="External"/><Relationship Id="rId145" Type="http://schemas.openxmlformats.org/officeDocument/2006/relationships/hyperlink" Target="https://map.geo.admin.ch/?zoom=13&amp;E=2688550.996&amp;N=1205701.598&amp;layers=ch.kantone.cadastralwebmap-farbe,ch.swisstopo.amtliches-strassenverzeichnis,ch.bfs.gebaeude_wohnungs_register,KML||https://tinyurl.com/yy7ya4g9/SZ/1364_bdg_erw.kml" TargetMode="External"/><Relationship Id="rId166" Type="http://schemas.openxmlformats.org/officeDocument/2006/relationships/hyperlink" Target="https://map.geo.admin.ch/?zoom=13&amp;E=2696622.922&amp;N=1204929.541&amp;layers=ch.kantone.cadastralwebmap-farbe,ch.swisstopo.amtliches-strassenverzeichnis,ch.bfs.gebaeude_wohnungs_register,KML||https://tinyurl.com/yy7ya4g9/SZ/1367_bdg_erw.kml" TargetMode="External"/><Relationship Id="rId187" Type="http://schemas.openxmlformats.org/officeDocument/2006/relationships/hyperlink" Target="https://map.geo.admin.ch/?zoom=13&amp;E=2689054.556&amp;N=1211527.445&amp;layers=ch.kantone.cadastralwebmap-farbe,ch.swisstopo.amtliches-strassenverzeichnis,ch.bfs.gebaeude_wohnungs_register,KML||https://tinyurl.com/yy7ya4g9/SZ/1373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28" Type="http://schemas.openxmlformats.org/officeDocument/2006/relationships/hyperlink" Target="https://map.geo.admin.ch/?zoom=13&amp;E=2682815.09&amp;N=1205282.108&amp;layers=ch.kantone.cadastralwebmap-farbe,ch.swisstopo.amtliches-strassenverzeichnis,ch.bfs.gebaeude_wohnungs_register,KML||https://tinyurl.com/yy7ya4g9/SZ/1311_bdg_erw.kml" TargetMode="External"/><Relationship Id="rId49" Type="http://schemas.openxmlformats.org/officeDocument/2006/relationships/hyperlink" Target="https://map.geo.admin.ch/?zoom=13&amp;E=2700950.482&amp;N=1228633.305&amp;layers=ch.kantone.cadastralwebmap-farbe,ch.swisstopo.amtliches-strassenverzeichnis,ch.bfs.gebaeude_wohnungs_register,KML||https://tinyurl.com/yy7ya4g9/SZ/1322_bdg_erw.kml" TargetMode="External"/><Relationship Id="rId114" Type="http://schemas.openxmlformats.org/officeDocument/2006/relationships/hyperlink" Target="https://map.geo.admin.ch/?zoom=13&amp;E=2713903.754&amp;N=1228800.549&amp;layers=ch.kantone.cadastralwebmap-farbe,ch.swisstopo.amtliches-strassenverzeichnis,ch.bfs.gebaeude_wohnungs_register,KML||https://tinyurl.com/yy7ya4g9/SZ/1347_bdg_erw.kml" TargetMode="External"/><Relationship Id="rId60" Type="http://schemas.openxmlformats.org/officeDocument/2006/relationships/hyperlink" Target="https://map.geo.admin.ch/?zoom=13&amp;E=2699644.966&amp;N=1229176.943&amp;layers=ch.kantone.cadastralwebmap-farbe,ch.swisstopo.amtliches-strassenverzeichnis,ch.bfs.gebaeude_wohnungs_register,KML||https://tinyurl.com/yy7ya4g9/SZ/1322_bdg_erw.kml" TargetMode="External"/><Relationship Id="rId81" Type="http://schemas.openxmlformats.org/officeDocument/2006/relationships/hyperlink" Target="https://map.geo.admin.ch/?zoom=13&amp;E=2676909.13&amp;N=1215336.876&amp;layers=ch.kantone.cadastralwebmap-farbe,ch.swisstopo.amtliches-strassenverzeichnis,ch.bfs.gebaeude_wohnungs_register,KML||https://tinyurl.com/yy7ya4g9/SZ/1331_bdg_erw.kml" TargetMode="External"/><Relationship Id="rId135" Type="http://schemas.openxmlformats.org/officeDocument/2006/relationships/hyperlink" Target="https://map.geo.admin.ch/?zoom=13&amp;E=2684783.534&amp;N=1211755.838&amp;layers=ch.kantone.cadastralwebmap-farbe,ch.swisstopo.amtliches-strassenverzeichnis,ch.bfs.gebaeude_wohnungs_register,KML||https://tinyurl.com/yy7ya4g9/SZ/1362_bdg_erw.kml" TargetMode="External"/><Relationship Id="rId156" Type="http://schemas.openxmlformats.org/officeDocument/2006/relationships/hyperlink" Target="https://map.geo.admin.ch/?zoom=13&amp;E=2688850.67&amp;N=1206001.693&amp;layers=ch.kantone.cadastralwebmap-farbe,ch.swisstopo.amtliches-strassenverzeichnis,ch.bfs.gebaeude_wohnungs_register,KML||https://tinyurl.com/yy7ya4g9/SZ/1364_bdg_erw.kml" TargetMode="External"/><Relationship Id="rId177" Type="http://schemas.openxmlformats.org/officeDocument/2006/relationships/hyperlink" Target="https://map.geo.admin.ch/?zoom=13&amp;E=2691644.424&amp;N=1209977.439&amp;layers=ch.kantone.cadastralwebmap-farbe,ch.swisstopo.amtliches-strassenverzeichnis,ch.bfs.gebaeude_wohnungs_register,KML||https://tinyurl.com/yy7ya4g9/SZ/1372_bdg_erw.kml" TargetMode="External"/><Relationship Id="rId198" Type="http://schemas.openxmlformats.org/officeDocument/2006/relationships/hyperlink" Target="https://map.geo.admin.ch/?zoom=13&amp;E=2703415.937&amp;N=1212791.715&amp;layers=ch.kantone.cadastralwebmap-farbe,ch.swisstopo.amtliches-strassenverzeichnis,ch.bfs.gebaeude_wohnungs_register,KML||https://tinyurl.com/yy7ya4g9/SZ/1375_bdg_erw.kml" TargetMode="External"/><Relationship Id="rId18" Type="http://schemas.openxmlformats.org/officeDocument/2006/relationships/hyperlink" Target="https://map.geo.admin.ch/?zoom=13&amp;E=2699098.49&amp;N=1221508.995&amp;layers=ch.kantone.cadastralwebmap-farbe,ch.swisstopo.amtliches-strassenverzeichnis,ch.bfs.gebaeude_wohnungs_register,KML||https://tinyurl.com/yy7ya4g9/SZ/1301_bdg_erw.kml" TargetMode="External"/><Relationship Id="rId39" Type="http://schemas.openxmlformats.org/officeDocument/2006/relationships/hyperlink" Target="https://map.geo.admin.ch/?zoom=13&amp;E=2702712.303&amp;N=1226765.041&amp;layers=ch.kantone.cadastralwebmap-farbe,ch.swisstopo.amtliches-strassenverzeichnis,ch.bfs.gebaeude_wohnungs_register,KML||https://tinyurl.com/yy7ya4g9/SZ/1322_bdg_erw.kml" TargetMode="External"/><Relationship Id="rId50" Type="http://schemas.openxmlformats.org/officeDocument/2006/relationships/hyperlink" Target="https://map.geo.admin.ch/?zoom=13&amp;E=2698183.316&amp;N=1228016.818&amp;layers=ch.kantone.cadastralwebmap-farbe,ch.swisstopo.amtliches-strassenverzeichnis,ch.bfs.gebaeude_wohnungs_register,KML||https://tinyurl.com/yy7ya4g9/SZ/1322_bdg_erw.kml" TargetMode="External"/><Relationship Id="rId104" Type="http://schemas.openxmlformats.org/officeDocument/2006/relationships/hyperlink" Target="https://map.geo.admin.ch/?zoom=13&amp;E=2714854.441&amp;N=1225957.198&amp;layers=ch.kantone.cadastralwebmap-farbe,ch.swisstopo.amtliches-strassenverzeichnis,ch.bfs.gebaeude_wohnungs_register,KML||https://tinyurl.com/yy7ya4g9/SZ/1346_bdg_erw.kml" TargetMode="External"/><Relationship Id="rId125" Type="http://schemas.openxmlformats.org/officeDocument/2006/relationships/hyperlink" Target="https://map.geo.admin.ch/?zoom=13&amp;E=2696267.502&amp;N=1210974.854&amp;layers=ch.kantone.cadastralwebmap-farbe,ch.swisstopo.amtliches-strassenverzeichnis,ch.bfs.gebaeude_wohnungs_register,KML||https://tinyurl.com/yy7ya4g9/SZ/1361_bdg_erw.kml" TargetMode="External"/><Relationship Id="rId146" Type="http://schemas.openxmlformats.org/officeDocument/2006/relationships/hyperlink" Target="https://map.geo.admin.ch/?zoom=13&amp;E=2688520.633&amp;N=1205724.727&amp;layers=ch.kantone.cadastralwebmap-farbe,ch.swisstopo.amtliches-strassenverzeichnis,ch.bfs.gebaeude_wohnungs_register,KML||https://tinyurl.com/yy7ya4g9/SZ/1364_bdg_erw.kml" TargetMode="External"/><Relationship Id="rId167" Type="http://schemas.openxmlformats.org/officeDocument/2006/relationships/hyperlink" Target="https://map.geo.admin.ch/?zoom=13&amp;E=2707742.128&amp;N=1202044.563&amp;layers=ch.kantone.cadastralwebmap-farbe,ch.swisstopo.amtliches-strassenverzeichnis,ch.bfs.gebaeude_wohnungs_register,KML||https://tinyurl.com/yy7ya4g9/SZ/1367_bdg_erw.kml" TargetMode="External"/><Relationship Id="rId188" Type="http://schemas.openxmlformats.org/officeDocument/2006/relationships/hyperlink" Target="https://map.geo.admin.ch/?zoom=13&amp;E=2689054.556&amp;N=1211527.445&amp;layers=ch.kantone.cadastralwebmap-farbe,ch.swisstopo.amtliches-strassenverzeichnis,ch.bfs.gebaeude_wohnungs_register,KML||https://tinyurl.com/yy7ya4g9/SZ/1373_bdg_erw.k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D47"/>
  <sheetViews>
    <sheetView zoomScaleNormal="100" workbookViewId="0"/>
  </sheetViews>
  <sheetFormatPr baseColWidth="10" defaultColWidth="10.5" defaultRowHeight="15" x14ac:dyDescent="0.2"/>
  <cols>
    <col min="1" max="1" width="1.875" style="27" customWidth="1"/>
    <col min="2" max="2" width="14" style="28" customWidth="1"/>
    <col min="3" max="3" width="37.875" style="27" customWidth="1"/>
    <col min="4" max="4" width="87.25" style="27" bestFit="1" customWidth="1"/>
    <col min="5" max="16384" width="10.5" style="27"/>
  </cols>
  <sheetData>
    <row r="1" spans="2:4" s="2" customFormat="1" ht="18.75" x14ac:dyDescent="0.2">
      <c r="B1" s="1" t="s">
        <v>0</v>
      </c>
      <c r="C1" s="2" t="s">
        <v>1</v>
      </c>
      <c r="D1" s="2" t="s">
        <v>2</v>
      </c>
    </row>
    <row r="2" spans="2:4" s="5" customFormat="1" x14ac:dyDescent="0.2">
      <c r="B2" s="3" t="s">
        <v>3</v>
      </c>
      <c r="C2" s="3" t="s">
        <v>4</v>
      </c>
      <c r="D2" s="4" t="s">
        <v>5</v>
      </c>
    </row>
    <row r="3" spans="2:4" s="5" customFormat="1" x14ac:dyDescent="0.2">
      <c r="B3" s="6" t="s">
        <v>6</v>
      </c>
      <c r="C3" s="6" t="s">
        <v>7</v>
      </c>
      <c r="D3" s="7" t="s">
        <v>8</v>
      </c>
    </row>
    <row r="4" spans="2:4" s="5" customFormat="1" x14ac:dyDescent="0.2">
      <c r="B4" s="8" t="s">
        <v>9</v>
      </c>
      <c r="C4" s="8" t="s">
        <v>10</v>
      </c>
      <c r="D4" s="9" t="s">
        <v>11</v>
      </c>
    </row>
    <row r="5" spans="2:4" s="5" customFormat="1" ht="30" x14ac:dyDescent="0.2">
      <c r="B5" s="10" t="s">
        <v>12</v>
      </c>
      <c r="C5" s="10" t="s">
        <v>13</v>
      </c>
      <c r="D5" s="11" t="s">
        <v>14</v>
      </c>
    </row>
    <row r="6" spans="2:4" s="5" customFormat="1" x14ac:dyDescent="0.2">
      <c r="B6" s="12" t="s">
        <v>15</v>
      </c>
      <c r="C6" s="12" t="s">
        <v>16</v>
      </c>
      <c r="D6" s="12" t="s">
        <v>17</v>
      </c>
    </row>
    <row r="7" spans="2:4" s="5" customFormat="1" x14ac:dyDescent="0.2">
      <c r="B7" s="13" t="s">
        <v>18</v>
      </c>
      <c r="C7" s="13" t="s">
        <v>19</v>
      </c>
      <c r="D7" s="13" t="s">
        <v>20</v>
      </c>
    </row>
    <row r="9" spans="2:4" s="2" customFormat="1" ht="18.75" x14ac:dyDescent="0.2">
      <c r="B9" s="14" t="s">
        <v>21</v>
      </c>
      <c r="C9" s="15" t="s">
        <v>2</v>
      </c>
    </row>
    <row r="10" spans="2:4" s="17" customFormat="1" x14ac:dyDescent="0.2">
      <c r="B10" s="16" t="s">
        <v>22</v>
      </c>
      <c r="C10" s="18" t="s">
        <v>23</v>
      </c>
    </row>
    <row r="11" spans="2:4" s="17" customFormat="1" x14ac:dyDescent="0.2">
      <c r="B11" s="16" t="s">
        <v>24</v>
      </c>
      <c r="C11" s="18" t="s">
        <v>25</v>
      </c>
    </row>
    <row r="12" spans="2:4" s="17" customFormat="1" x14ac:dyDescent="0.2">
      <c r="B12" s="16" t="s">
        <v>26</v>
      </c>
      <c r="C12" s="18" t="s">
        <v>27</v>
      </c>
    </row>
    <row r="13" spans="2:4" s="17" customFormat="1" x14ac:dyDescent="0.2">
      <c r="B13" s="16" t="s">
        <v>28</v>
      </c>
      <c r="C13" s="18" t="s">
        <v>29</v>
      </c>
    </row>
    <row r="14" spans="2:4" s="17" customFormat="1" x14ac:dyDescent="0.2">
      <c r="B14" s="16" t="s">
        <v>30</v>
      </c>
      <c r="C14" s="18" t="s">
        <v>31</v>
      </c>
    </row>
    <row r="15" spans="2:4" s="17" customFormat="1" x14ac:dyDescent="0.2">
      <c r="B15" s="16" t="s">
        <v>32</v>
      </c>
      <c r="C15" s="18" t="s">
        <v>19</v>
      </c>
    </row>
    <row r="16" spans="2:4" s="17" customFormat="1" x14ac:dyDescent="0.2">
      <c r="B16" s="16" t="s">
        <v>33</v>
      </c>
      <c r="C16" s="18" t="s">
        <v>34</v>
      </c>
    </row>
    <row r="17" spans="2:3" s="17" customFormat="1" x14ac:dyDescent="0.2">
      <c r="B17" s="16" t="s">
        <v>35</v>
      </c>
      <c r="C17" s="18" t="s">
        <v>36</v>
      </c>
    </row>
    <row r="18" spans="2:3" s="17" customFormat="1" x14ac:dyDescent="0.2">
      <c r="B18" s="16" t="s">
        <v>37</v>
      </c>
      <c r="C18" s="18" t="s">
        <v>38</v>
      </c>
    </row>
    <row r="19" spans="2:3" s="17" customFormat="1" x14ac:dyDescent="0.2">
      <c r="B19" s="19" t="s">
        <v>39</v>
      </c>
      <c r="C19" s="18" t="s">
        <v>40</v>
      </c>
    </row>
    <row r="20" spans="2:3" s="17" customFormat="1" x14ac:dyDescent="0.2">
      <c r="B20" s="16" t="s">
        <v>41</v>
      </c>
      <c r="C20" s="18" t="s">
        <v>42</v>
      </c>
    </row>
    <row r="21" spans="2:3" s="17" customFormat="1" x14ac:dyDescent="0.2">
      <c r="B21" s="16" t="s">
        <v>43</v>
      </c>
      <c r="C21" s="18" t="s">
        <v>44</v>
      </c>
    </row>
    <row r="22" spans="2:3" s="17" customFormat="1" x14ac:dyDescent="0.2">
      <c r="B22" s="16" t="s">
        <v>45</v>
      </c>
      <c r="C22" s="18" t="s">
        <v>46</v>
      </c>
    </row>
    <row r="23" spans="2:3" s="17" customFormat="1" x14ac:dyDescent="0.2">
      <c r="B23" s="16" t="s">
        <v>47</v>
      </c>
      <c r="C23" s="18" t="s">
        <v>48</v>
      </c>
    </row>
    <row r="24" spans="2:3" s="17" customFormat="1" x14ac:dyDescent="0.2">
      <c r="B24" s="16" t="s">
        <v>49</v>
      </c>
      <c r="C24" s="18" t="s">
        <v>50</v>
      </c>
    </row>
    <row r="25" spans="2:3" s="17" customFormat="1" x14ac:dyDescent="0.2">
      <c r="B25" s="20" t="s">
        <v>51</v>
      </c>
      <c r="C25" s="18" t="s">
        <v>52</v>
      </c>
    </row>
    <row r="26" spans="2:3" s="17" customFormat="1" x14ac:dyDescent="0.2">
      <c r="B26" s="16" t="s">
        <v>53</v>
      </c>
      <c r="C26" s="18" t="s">
        <v>54</v>
      </c>
    </row>
    <row r="27" spans="2:3" s="17" customFormat="1" x14ac:dyDescent="0.2">
      <c r="B27" s="16" t="s">
        <v>55</v>
      </c>
      <c r="C27" s="18" t="s">
        <v>56</v>
      </c>
    </row>
    <row r="28" spans="2:3" s="17" customFormat="1" x14ac:dyDescent="0.2">
      <c r="B28" s="16" t="s">
        <v>57</v>
      </c>
      <c r="C28" s="18" t="s">
        <v>58</v>
      </c>
    </row>
    <row r="29" spans="2:3" s="17" customFormat="1" x14ac:dyDescent="0.2">
      <c r="B29" s="16" t="s">
        <v>59</v>
      </c>
      <c r="C29" s="18" t="s">
        <v>38</v>
      </c>
    </row>
    <row r="30" spans="2:3" s="17" customFormat="1" x14ac:dyDescent="0.2">
      <c r="B30" s="16" t="s">
        <v>60</v>
      </c>
      <c r="C30" s="18" t="s">
        <v>61</v>
      </c>
    </row>
    <row r="31" spans="2:3" s="17" customFormat="1" x14ac:dyDescent="0.2">
      <c r="B31" s="21" t="s">
        <v>62</v>
      </c>
      <c r="C31" s="18" t="s">
        <v>63</v>
      </c>
    </row>
    <row r="32" spans="2:3" s="17" customFormat="1" x14ac:dyDescent="0.2">
      <c r="B32" s="21" t="s">
        <v>64</v>
      </c>
      <c r="C32" s="18" t="s">
        <v>65</v>
      </c>
    </row>
    <row r="33" spans="2:3" s="17" customFormat="1" x14ac:dyDescent="0.2">
      <c r="B33" s="22" t="s">
        <v>66</v>
      </c>
      <c r="C33" s="18" t="s">
        <v>67</v>
      </c>
    </row>
    <row r="34" spans="2:3" s="17" customFormat="1" x14ac:dyDescent="0.2">
      <c r="B34" s="16" t="s">
        <v>68</v>
      </c>
      <c r="C34" s="18" t="s">
        <v>69</v>
      </c>
    </row>
    <row r="35" spans="2:3" s="17" customFormat="1" x14ac:dyDescent="0.25">
      <c r="B35" s="23" t="s">
        <v>70</v>
      </c>
      <c r="C35" s="18" t="s">
        <v>71</v>
      </c>
    </row>
    <row r="36" spans="2:3" s="17" customFormat="1" x14ac:dyDescent="0.25">
      <c r="B36" s="23" t="s">
        <v>72</v>
      </c>
      <c r="C36" s="18" t="s">
        <v>73</v>
      </c>
    </row>
    <row r="37" spans="2:3" s="17" customFormat="1" x14ac:dyDescent="0.25">
      <c r="B37" s="23" t="s">
        <v>74</v>
      </c>
      <c r="C37" s="18" t="s">
        <v>75</v>
      </c>
    </row>
    <row r="38" spans="2:3" s="17" customFormat="1" x14ac:dyDescent="0.2">
      <c r="B38" s="24" t="s">
        <v>76</v>
      </c>
      <c r="C38" s="18" t="s">
        <v>77</v>
      </c>
    </row>
    <row r="39" spans="2:3" s="17" customFormat="1" x14ac:dyDescent="0.2">
      <c r="B39" s="24" t="s">
        <v>78</v>
      </c>
      <c r="C39" s="18" t="s">
        <v>79</v>
      </c>
    </row>
    <row r="40" spans="2:3" s="17" customFormat="1" x14ac:dyDescent="0.2">
      <c r="B40" s="24" t="s">
        <v>80</v>
      </c>
      <c r="C40" s="18" t="s">
        <v>81</v>
      </c>
    </row>
    <row r="41" spans="2:3" s="17" customFormat="1" ht="30" x14ac:dyDescent="0.2">
      <c r="B41" s="24" t="s">
        <v>82</v>
      </c>
      <c r="C41" s="25" t="s">
        <v>83</v>
      </c>
    </row>
    <row r="42" spans="2:3" s="17" customFormat="1" x14ac:dyDescent="0.2">
      <c r="B42" s="22" t="s">
        <v>23</v>
      </c>
      <c r="C42" s="18" t="s">
        <v>84</v>
      </c>
    </row>
    <row r="43" spans="2:3" s="17" customFormat="1" ht="30" x14ac:dyDescent="0.2">
      <c r="B43" s="22" t="s">
        <v>85</v>
      </c>
      <c r="C43" s="25" t="s">
        <v>86</v>
      </c>
    </row>
    <row r="44" spans="2:3" s="17" customFormat="1" ht="30" x14ac:dyDescent="0.2">
      <c r="B44" s="22" t="s">
        <v>1</v>
      </c>
      <c r="C44" s="25" t="s">
        <v>87</v>
      </c>
    </row>
    <row r="45" spans="2:3" x14ac:dyDescent="0.2">
      <c r="B45" s="26" t="s">
        <v>88</v>
      </c>
      <c r="C45" s="22" t="s">
        <v>89</v>
      </c>
    </row>
    <row r="46" spans="2:3" ht="30" x14ac:dyDescent="0.2">
      <c r="B46" s="26" t="s">
        <v>90</v>
      </c>
      <c r="C46" s="22" t="s">
        <v>91</v>
      </c>
    </row>
    <row r="47" spans="2:3" ht="30" x14ac:dyDescent="0.2">
      <c r="B47" s="26" t="s">
        <v>92</v>
      </c>
      <c r="C47" s="22" t="s">
        <v>93</v>
      </c>
    </row>
  </sheetData>
  <hyperlinks>
    <hyperlink ref="B46" r:id="rId1" xr:uid="{00000000-0004-0000-0000-000000000000}"/>
    <hyperlink ref="B47" r:id="rId2" xr:uid="{00000000-0004-0000-0000-000001000000}"/>
    <hyperlink ref="B45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K34"/>
  <sheetViews>
    <sheetView tabSelected="1" workbookViewId="0"/>
  </sheetViews>
  <sheetFormatPr baseColWidth="10" defaultColWidth="10.5" defaultRowHeight="15" x14ac:dyDescent="0.25"/>
  <cols>
    <col min="1" max="1" width="1.625" style="29" customWidth="1"/>
    <col min="2" max="2" width="2.5" style="29" customWidth="1"/>
    <col min="3" max="3" width="19.75" style="29" customWidth="1"/>
    <col min="4" max="4" width="3.875" style="29" bestFit="1" customWidth="1"/>
    <col min="5" max="5" width="10.125" style="29" bestFit="1" customWidth="1"/>
    <col min="6" max="6" width="11" style="29" bestFit="1" customWidth="1"/>
    <col min="7" max="8" width="1.125" style="29" customWidth="1"/>
    <col min="9" max="9" width="9.125" style="29" customWidth="1"/>
    <col min="10" max="10" width="1.125" style="29" customWidth="1"/>
    <col min="11" max="11" width="9.125" style="29" customWidth="1"/>
    <col min="12" max="13" width="1.125" style="29" customWidth="1"/>
    <col min="14" max="14" width="9.75" style="29" customWidth="1"/>
    <col min="15" max="15" width="1.125" style="29" customWidth="1"/>
    <col min="16" max="16" width="9.625" style="29" customWidth="1"/>
    <col min="17" max="18" width="1.125" style="29" customWidth="1"/>
    <col min="19" max="19" width="9.125" style="29" customWidth="1"/>
    <col min="20" max="20" width="1.125" style="29" customWidth="1"/>
    <col min="21" max="21" width="9.125" style="29" customWidth="1"/>
    <col min="22" max="23" width="1.125" style="29" customWidth="1"/>
    <col min="24" max="24" width="9.125" style="29" customWidth="1"/>
    <col min="25" max="25" width="1.125" style="29" customWidth="1"/>
    <col min="26" max="26" width="9.125" style="29" customWidth="1"/>
    <col min="27" max="28" width="1.125" style="29" customWidth="1"/>
    <col min="29" max="29" width="9.125" style="29" customWidth="1"/>
    <col min="30" max="30" width="1.125" style="29" customWidth="1"/>
    <col min="31" max="31" width="9.125" style="29" customWidth="1"/>
    <col min="32" max="33" width="1.125" style="29" customWidth="1"/>
    <col min="34" max="34" width="9.125" style="29" customWidth="1"/>
    <col min="35" max="35" width="1.125" style="29" customWidth="1"/>
    <col min="36" max="36" width="9.125" style="29" customWidth="1"/>
    <col min="37" max="39" width="1.125" style="29" customWidth="1"/>
    <col min="40" max="40" width="7.875" style="29" customWidth="1"/>
    <col min="41" max="41" width="1.375" style="29" customWidth="1"/>
    <col min="42" max="42" width="10.25" style="29" customWidth="1"/>
    <col min="43" max="45" width="1.125" style="29" customWidth="1"/>
    <col min="46" max="46" width="10.25" style="29" customWidth="1"/>
    <col min="47" max="47" width="1.125" style="29" customWidth="1"/>
    <col min="48" max="49" width="1" style="29" customWidth="1"/>
    <col min="50" max="51" width="9.75" style="29" customWidth="1"/>
    <col min="52" max="52" width="7.875" style="29" customWidth="1"/>
    <col min="53" max="53" width="9.75" style="29" customWidth="1"/>
    <col min="54" max="54" width="7.875" style="29" customWidth="1"/>
    <col min="55" max="56" width="1.125" style="29" customWidth="1"/>
    <col min="57" max="58" width="9.75" style="29" customWidth="1"/>
    <col min="59" max="59" width="7.875" style="29" customWidth="1"/>
    <col min="60" max="60" width="9.75" style="29" customWidth="1"/>
    <col min="61" max="61" width="7.875" style="29" customWidth="1"/>
    <col min="62" max="62" width="1.125" style="29" customWidth="1"/>
    <col min="63" max="16384" width="10.5" style="29"/>
  </cols>
  <sheetData>
    <row r="1" spans="1:63" ht="19.5" thickBot="1" x14ac:dyDescent="0.35">
      <c r="B1" s="30" t="s">
        <v>1241</v>
      </c>
      <c r="AW1" s="244" t="s">
        <v>94</v>
      </c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6"/>
      <c r="BK1" s="5"/>
    </row>
    <row r="2" spans="1:63" ht="15.95" customHeight="1" thickTop="1" x14ac:dyDescent="0.25">
      <c r="AL2" s="31"/>
      <c r="AM2" s="31"/>
      <c r="AN2" s="31"/>
      <c r="AO2" s="31"/>
      <c r="AP2" s="5"/>
      <c r="AQ2" s="31"/>
      <c r="AR2" s="5"/>
      <c r="AS2" s="180"/>
      <c r="AT2" s="180"/>
      <c r="AU2" s="180"/>
      <c r="AV2" s="5"/>
      <c r="AW2" s="181"/>
      <c r="AX2" s="247" t="s">
        <v>95</v>
      </c>
      <c r="AY2" s="247"/>
      <c r="AZ2" s="247"/>
      <c r="BA2" s="247"/>
      <c r="BB2" s="247"/>
      <c r="BC2" s="32"/>
      <c r="BD2" s="33"/>
      <c r="BE2" s="247" t="s">
        <v>96</v>
      </c>
      <c r="BF2" s="247"/>
      <c r="BG2" s="247"/>
      <c r="BH2" s="247"/>
      <c r="BI2" s="247"/>
      <c r="BJ2" s="34"/>
      <c r="BK2" s="35"/>
    </row>
    <row r="3" spans="1:63" ht="7.5" customHeight="1" x14ac:dyDescent="0.25">
      <c r="A3" s="36"/>
      <c r="B3" s="37"/>
      <c r="C3" s="37"/>
      <c r="D3" s="37"/>
      <c r="E3" s="37"/>
      <c r="F3" s="37"/>
      <c r="G3" s="37"/>
      <c r="H3" s="38"/>
      <c r="I3" s="37"/>
      <c r="J3" s="37"/>
      <c r="K3" s="37"/>
      <c r="L3" s="39"/>
      <c r="M3" s="38"/>
      <c r="N3" s="37"/>
      <c r="O3" s="37"/>
      <c r="P3" s="37"/>
      <c r="Q3" s="39"/>
      <c r="R3" s="38"/>
      <c r="S3" s="37"/>
      <c r="T3" s="37"/>
      <c r="U3" s="37"/>
      <c r="V3" s="39"/>
      <c r="W3" s="38"/>
      <c r="X3" s="37"/>
      <c r="Y3" s="37"/>
      <c r="Z3" s="37"/>
      <c r="AA3" s="39"/>
      <c r="AB3" s="40"/>
      <c r="AC3" s="41"/>
      <c r="AD3" s="41"/>
      <c r="AE3" s="41"/>
      <c r="AF3" s="42"/>
      <c r="AG3" s="40"/>
      <c r="AH3" s="41"/>
      <c r="AI3" s="41"/>
      <c r="AJ3" s="41"/>
      <c r="AK3" s="42"/>
      <c r="AL3" s="31"/>
      <c r="AM3" s="43"/>
      <c r="AN3" s="44"/>
      <c r="AO3" s="44"/>
      <c r="AP3" s="45"/>
      <c r="AQ3" s="46"/>
      <c r="AR3" s="5"/>
      <c r="AS3" s="182"/>
      <c r="AT3" s="183"/>
      <c r="AU3" s="184"/>
      <c r="AV3" s="5"/>
      <c r="AW3" s="51"/>
      <c r="AX3" s="248"/>
      <c r="AY3" s="248"/>
      <c r="AZ3" s="248"/>
      <c r="BA3" s="248"/>
      <c r="BB3" s="248"/>
      <c r="BC3" s="47"/>
      <c r="BD3" s="48"/>
      <c r="BE3" s="248"/>
      <c r="BF3" s="248"/>
      <c r="BG3" s="248"/>
      <c r="BH3" s="248"/>
      <c r="BI3" s="248"/>
      <c r="BJ3" s="185"/>
      <c r="BK3" s="5"/>
    </row>
    <row r="4" spans="1:63" ht="33.75" customHeight="1" x14ac:dyDescent="0.25">
      <c r="A4" s="49"/>
      <c r="B4" s="249" t="s">
        <v>23</v>
      </c>
      <c r="C4" s="249"/>
      <c r="D4" s="249"/>
      <c r="E4" s="50" t="s">
        <v>97</v>
      </c>
      <c r="F4" s="50" t="s">
        <v>98</v>
      </c>
      <c r="G4" s="50"/>
      <c r="H4" s="51"/>
      <c r="I4" s="250" t="s">
        <v>99</v>
      </c>
      <c r="J4" s="250"/>
      <c r="K4" s="250"/>
      <c r="L4" s="52"/>
      <c r="M4" s="51"/>
      <c r="N4" s="250" t="s">
        <v>100</v>
      </c>
      <c r="O4" s="250"/>
      <c r="P4" s="250"/>
      <c r="Q4" s="52"/>
      <c r="R4" s="51"/>
      <c r="S4" s="250" t="s">
        <v>101</v>
      </c>
      <c r="T4" s="250"/>
      <c r="U4" s="250"/>
      <c r="V4" s="52"/>
      <c r="W4" s="51"/>
      <c r="X4" s="250" t="s">
        <v>102</v>
      </c>
      <c r="Y4" s="250"/>
      <c r="Z4" s="250"/>
      <c r="AA4" s="52"/>
      <c r="AB4" s="53"/>
      <c r="AC4" s="250" t="s">
        <v>103</v>
      </c>
      <c r="AD4" s="250"/>
      <c r="AE4" s="250"/>
      <c r="AF4" s="54"/>
      <c r="AG4" s="55"/>
      <c r="AH4" s="250" t="s">
        <v>104</v>
      </c>
      <c r="AI4" s="250"/>
      <c r="AJ4" s="250"/>
      <c r="AK4" s="56"/>
      <c r="AL4" s="57"/>
      <c r="AM4" s="55"/>
      <c r="AN4" s="251" t="s">
        <v>105</v>
      </c>
      <c r="AO4" s="251"/>
      <c r="AP4" s="251"/>
      <c r="AQ4" s="54"/>
      <c r="AR4" s="58"/>
      <c r="AS4" s="51"/>
      <c r="AT4" s="59" t="s">
        <v>106</v>
      </c>
      <c r="AU4" s="60"/>
      <c r="AV4" s="5"/>
      <c r="AW4" s="51"/>
      <c r="AX4" s="59" t="s">
        <v>107</v>
      </c>
      <c r="AY4" s="252" t="s">
        <v>108</v>
      </c>
      <c r="AZ4" s="252"/>
      <c r="BA4" s="252" t="s">
        <v>109</v>
      </c>
      <c r="BB4" s="252"/>
      <c r="BC4" s="61"/>
      <c r="BD4" s="62"/>
      <c r="BE4" s="59" t="s">
        <v>107</v>
      </c>
      <c r="BF4" s="252" t="s">
        <v>108</v>
      </c>
      <c r="BG4" s="252"/>
      <c r="BH4" s="252" t="s">
        <v>109</v>
      </c>
      <c r="BI4" s="252"/>
      <c r="BJ4" s="185"/>
      <c r="BK4" s="5"/>
    </row>
    <row r="5" spans="1:63" ht="9.75" customHeight="1" x14ac:dyDescent="0.25">
      <c r="A5" s="63"/>
      <c r="B5" s="64"/>
      <c r="C5" s="65"/>
      <c r="D5" s="64"/>
      <c r="E5" s="64"/>
      <c r="F5" s="64"/>
      <c r="G5" s="64"/>
      <c r="H5" s="66"/>
      <c r="I5" s="67"/>
      <c r="J5" s="67"/>
      <c r="K5" s="68"/>
      <c r="L5" s="52"/>
      <c r="M5" s="66"/>
      <c r="N5" s="67"/>
      <c r="O5" s="67"/>
      <c r="P5" s="68"/>
      <c r="Q5" s="52"/>
      <c r="R5" s="66"/>
      <c r="S5" s="67"/>
      <c r="T5" s="67"/>
      <c r="U5" s="68"/>
      <c r="V5" s="52"/>
      <c r="W5" s="66"/>
      <c r="X5" s="67"/>
      <c r="Y5" s="67"/>
      <c r="Z5" s="68"/>
      <c r="AA5" s="52"/>
      <c r="AB5" s="69"/>
      <c r="AC5" s="70"/>
      <c r="AD5" s="70"/>
      <c r="AE5" s="71"/>
      <c r="AF5" s="56"/>
      <c r="AG5" s="69"/>
      <c r="AH5" s="70"/>
      <c r="AI5" s="70"/>
      <c r="AJ5" s="71"/>
      <c r="AK5" s="56"/>
      <c r="AL5" s="57"/>
      <c r="AM5" s="72"/>
      <c r="AN5" s="27"/>
      <c r="AO5" s="73"/>
      <c r="AP5" s="73"/>
      <c r="AQ5" s="54"/>
      <c r="AR5" s="74"/>
      <c r="AS5" s="51"/>
      <c r="AT5" s="5"/>
      <c r="AU5" s="185"/>
      <c r="AV5" s="5"/>
      <c r="AW5" s="51"/>
      <c r="AX5" s="5"/>
      <c r="AY5" s="186"/>
      <c r="AZ5" s="187"/>
      <c r="BA5" s="5"/>
      <c r="BB5" s="5"/>
      <c r="BC5" s="185"/>
      <c r="BD5" s="51"/>
      <c r="BE5" s="5"/>
      <c r="BF5" s="186"/>
      <c r="BG5" s="187"/>
      <c r="BH5" s="5"/>
      <c r="BI5" s="5"/>
      <c r="BJ5" s="185"/>
      <c r="BK5" s="5"/>
    </row>
    <row r="6" spans="1:63" s="27" customFormat="1" ht="15.95" customHeight="1" x14ac:dyDescent="0.2">
      <c r="A6" s="51"/>
      <c r="B6" s="5"/>
      <c r="C6" s="3" t="s">
        <v>110</v>
      </c>
      <c r="D6" s="75" t="s">
        <v>111</v>
      </c>
      <c r="E6" s="3">
        <v>266443</v>
      </c>
      <c r="F6" s="3">
        <v>273112</v>
      </c>
      <c r="G6" s="3"/>
      <c r="H6" s="76"/>
      <c r="I6" s="3">
        <v>2</v>
      </c>
      <c r="J6" s="3"/>
      <c r="K6" s="188">
        <v>7.506295905690898E-6</v>
      </c>
      <c r="L6" s="77"/>
      <c r="M6" s="76"/>
      <c r="N6" s="3">
        <v>0</v>
      </c>
      <c r="O6" s="3"/>
      <c r="P6" s="188">
        <v>0</v>
      </c>
      <c r="Q6" s="77"/>
      <c r="R6" s="76"/>
      <c r="S6" s="3">
        <v>3</v>
      </c>
      <c r="T6" s="3"/>
      <c r="U6" s="188">
        <v>1.1259443858536348E-5</v>
      </c>
      <c r="V6" s="77"/>
      <c r="W6" s="76"/>
      <c r="X6" s="3">
        <v>747</v>
      </c>
      <c r="Y6" s="3"/>
      <c r="Z6" s="188">
        <v>2.7351416268783504E-3</v>
      </c>
      <c r="AA6" s="77"/>
      <c r="AB6" s="78"/>
      <c r="AC6" s="79">
        <v>1354</v>
      </c>
      <c r="AD6" s="80"/>
      <c r="AE6" s="81">
        <v>5.0819999999999997E-3</v>
      </c>
      <c r="AF6" s="82"/>
      <c r="AG6" s="83"/>
      <c r="AH6" s="79">
        <v>450</v>
      </c>
      <c r="AI6" s="79"/>
      <c r="AJ6" s="81">
        <v>1.689E-3</v>
      </c>
      <c r="AK6" s="84"/>
      <c r="AL6" s="3"/>
      <c r="AM6" s="76"/>
      <c r="AN6" s="85">
        <v>197</v>
      </c>
      <c r="AO6" s="85"/>
      <c r="AP6" s="86">
        <v>1</v>
      </c>
      <c r="AQ6" s="77"/>
      <c r="AR6" s="3"/>
      <c r="AS6" s="76"/>
      <c r="AT6" s="189">
        <v>1256</v>
      </c>
      <c r="AU6" s="190"/>
      <c r="AV6" s="3"/>
      <c r="AW6" s="76"/>
      <c r="AX6" s="189">
        <v>104895</v>
      </c>
      <c r="AY6" s="189">
        <v>101337</v>
      </c>
      <c r="AZ6" s="87">
        <v>0.96608036608036607</v>
      </c>
      <c r="BA6" s="189">
        <v>99550</v>
      </c>
      <c r="BB6" s="191">
        <v>0.94904428237761573</v>
      </c>
      <c r="BC6" s="192"/>
      <c r="BD6" s="193"/>
      <c r="BE6" s="189">
        <v>49760</v>
      </c>
      <c r="BF6" s="189">
        <v>47005</v>
      </c>
      <c r="BG6" s="191">
        <v>0.94463424437299037</v>
      </c>
      <c r="BH6" s="189">
        <v>46658</v>
      </c>
      <c r="BI6" s="191">
        <v>0.93766077170418005</v>
      </c>
      <c r="BJ6" s="185"/>
      <c r="BK6" s="5"/>
    </row>
    <row r="7" spans="1:63" s="27" customFormat="1" ht="15.95" customHeight="1" x14ac:dyDescent="0.2">
      <c r="A7" s="51"/>
      <c r="B7" s="5"/>
      <c r="C7" s="31" t="s">
        <v>112</v>
      </c>
      <c r="D7" s="88" t="s">
        <v>113</v>
      </c>
      <c r="E7" s="31">
        <v>9600</v>
      </c>
      <c r="F7" s="31">
        <v>9761</v>
      </c>
      <c r="G7" s="194"/>
      <c r="H7" s="49"/>
      <c r="I7" s="31">
        <v>0</v>
      </c>
      <c r="J7" s="31"/>
      <c r="K7" s="188">
        <v>0</v>
      </c>
      <c r="L7" s="89"/>
      <c r="M7" s="49"/>
      <c r="N7" s="31">
        <v>0</v>
      </c>
      <c r="O7" s="31"/>
      <c r="P7" s="188">
        <v>0</v>
      </c>
      <c r="Q7" s="89"/>
      <c r="R7" s="49"/>
      <c r="S7" s="31">
        <v>0</v>
      </c>
      <c r="T7" s="31"/>
      <c r="U7" s="188">
        <v>0</v>
      </c>
      <c r="V7" s="89"/>
      <c r="W7" s="49"/>
      <c r="X7" s="31">
        <v>0</v>
      </c>
      <c r="Y7" s="31"/>
      <c r="Z7" s="188">
        <v>0</v>
      </c>
      <c r="AA7" s="89"/>
      <c r="AB7" s="90"/>
      <c r="AC7" s="91">
        <v>2</v>
      </c>
      <c r="AD7" s="92"/>
      <c r="AE7" s="93">
        <v>2.0799999999999999E-4</v>
      </c>
      <c r="AF7" s="94"/>
      <c r="AG7" s="95"/>
      <c r="AH7" s="91">
        <v>0</v>
      </c>
      <c r="AI7" s="96"/>
      <c r="AJ7" s="93">
        <v>0</v>
      </c>
      <c r="AK7" s="97"/>
      <c r="AL7" s="31"/>
      <c r="AM7" s="49"/>
      <c r="AN7" s="98">
        <v>5</v>
      </c>
      <c r="AO7" s="98"/>
      <c r="AP7" s="99">
        <v>1</v>
      </c>
      <c r="AQ7" s="89"/>
      <c r="AR7" s="5"/>
      <c r="AS7" s="51"/>
      <c r="AT7" s="195">
        <v>3</v>
      </c>
      <c r="AU7" s="196"/>
      <c r="AV7" s="5"/>
      <c r="AW7" s="51"/>
      <c r="AX7" s="195">
        <v>3940</v>
      </c>
      <c r="AY7" s="195">
        <v>3937</v>
      </c>
      <c r="AZ7" s="100">
        <v>0.99923857868020305</v>
      </c>
      <c r="BA7" s="195">
        <v>3818</v>
      </c>
      <c r="BB7" s="197">
        <v>0.96903553299492384</v>
      </c>
      <c r="BC7" s="198"/>
      <c r="BD7" s="199"/>
      <c r="BE7" s="195">
        <v>2722</v>
      </c>
      <c r="BF7" s="195">
        <v>2721</v>
      </c>
      <c r="BG7" s="197">
        <v>0.9996326230712711</v>
      </c>
      <c r="BH7" s="195">
        <v>2675</v>
      </c>
      <c r="BI7" s="197">
        <v>0.98273328434974283</v>
      </c>
      <c r="BJ7" s="185"/>
      <c r="BK7" s="5"/>
    </row>
    <row r="8" spans="1:63" s="27" customFormat="1" ht="15.95" customHeight="1" x14ac:dyDescent="0.2">
      <c r="A8" s="51"/>
      <c r="B8" s="5"/>
      <c r="C8" s="3" t="s">
        <v>114</v>
      </c>
      <c r="D8" s="75" t="s">
        <v>115</v>
      </c>
      <c r="E8" s="3">
        <v>27802</v>
      </c>
      <c r="F8" s="3">
        <v>28175</v>
      </c>
      <c r="G8" s="191"/>
      <c r="H8" s="76"/>
      <c r="I8" s="3">
        <v>0</v>
      </c>
      <c r="J8" s="3"/>
      <c r="K8" s="188">
        <v>0</v>
      </c>
      <c r="L8" s="77"/>
      <c r="M8" s="76"/>
      <c r="N8" s="3">
        <v>0</v>
      </c>
      <c r="O8" s="3"/>
      <c r="P8" s="188">
        <v>0</v>
      </c>
      <c r="Q8" s="77"/>
      <c r="R8" s="76"/>
      <c r="S8" s="3">
        <v>3</v>
      </c>
      <c r="T8" s="3"/>
      <c r="U8" s="188">
        <v>1.0790590604992446E-4</v>
      </c>
      <c r="V8" s="77"/>
      <c r="W8" s="76"/>
      <c r="X8" s="3">
        <v>20</v>
      </c>
      <c r="Y8" s="3"/>
      <c r="Z8" s="188">
        <v>7.0984915705412602E-4</v>
      </c>
      <c r="AA8" s="77"/>
      <c r="AB8" s="101"/>
      <c r="AC8" s="102">
        <v>99</v>
      </c>
      <c r="AD8" s="103"/>
      <c r="AE8" s="81">
        <v>3.5609999999999999E-3</v>
      </c>
      <c r="AF8" s="104"/>
      <c r="AG8" s="105"/>
      <c r="AH8" s="102">
        <v>39</v>
      </c>
      <c r="AI8" s="106"/>
      <c r="AJ8" s="81">
        <v>1.403E-3</v>
      </c>
      <c r="AK8" s="107"/>
      <c r="AL8" s="3"/>
      <c r="AM8" s="76"/>
      <c r="AN8" s="85">
        <v>20</v>
      </c>
      <c r="AO8" s="85"/>
      <c r="AP8" s="86">
        <v>1</v>
      </c>
      <c r="AQ8" s="77"/>
      <c r="AR8" s="3"/>
      <c r="AS8" s="76"/>
      <c r="AT8" s="189">
        <v>8</v>
      </c>
      <c r="AU8" s="190"/>
      <c r="AV8" s="3"/>
      <c r="AW8" s="76"/>
      <c r="AX8" s="189">
        <v>11050</v>
      </c>
      <c r="AY8" s="189">
        <v>10636</v>
      </c>
      <c r="AZ8" s="87">
        <v>0.96253393665158371</v>
      </c>
      <c r="BA8" s="189">
        <v>9277</v>
      </c>
      <c r="BB8" s="191">
        <v>0.83954751131221717</v>
      </c>
      <c r="BC8" s="192"/>
      <c r="BD8" s="193"/>
      <c r="BE8" s="189">
        <v>6342</v>
      </c>
      <c r="BF8" s="189">
        <v>6036</v>
      </c>
      <c r="BG8" s="191">
        <v>0.95175023651844848</v>
      </c>
      <c r="BH8" s="189">
        <v>5329</v>
      </c>
      <c r="BI8" s="191">
        <v>0.84027120782087672</v>
      </c>
      <c r="BJ8" s="185"/>
      <c r="BK8" s="5"/>
    </row>
    <row r="9" spans="1:63" s="27" customFormat="1" ht="15.95" customHeight="1" x14ac:dyDescent="0.2">
      <c r="A9" s="51"/>
      <c r="B9" s="5"/>
      <c r="C9" s="31" t="s">
        <v>116</v>
      </c>
      <c r="D9" s="88" t="s">
        <v>117</v>
      </c>
      <c r="E9" s="31">
        <v>457546</v>
      </c>
      <c r="F9" s="31">
        <v>462890</v>
      </c>
      <c r="G9" s="194"/>
      <c r="H9" s="49"/>
      <c r="I9" s="31">
        <v>1</v>
      </c>
      <c r="J9" s="31"/>
      <c r="K9" s="188">
        <v>2.1855725981649933E-6</v>
      </c>
      <c r="L9" s="108"/>
      <c r="M9" s="49"/>
      <c r="N9" s="31">
        <v>0</v>
      </c>
      <c r="O9" s="31"/>
      <c r="P9" s="188">
        <v>0</v>
      </c>
      <c r="Q9" s="108"/>
      <c r="R9" s="49"/>
      <c r="S9" s="31">
        <v>69</v>
      </c>
      <c r="T9" s="31"/>
      <c r="U9" s="188">
        <v>1.5080450927338455E-4</v>
      </c>
      <c r="V9" s="108"/>
      <c r="W9" s="49"/>
      <c r="X9" s="31">
        <v>112</v>
      </c>
      <c r="Y9" s="31"/>
      <c r="Z9" s="188">
        <v>2.4195813260169803E-4</v>
      </c>
      <c r="AA9" s="108"/>
      <c r="AB9" s="90"/>
      <c r="AC9" s="91">
        <v>1133</v>
      </c>
      <c r="AD9" s="92"/>
      <c r="AE9" s="93">
        <v>2.4759999999999999E-3</v>
      </c>
      <c r="AF9" s="109"/>
      <c r="AG9" s="95"/>
      <c r="AH9" s="91">
        <v>338</v>
      </c>
      <c r="AI9" s="96"/>
      <c r="AJ9" s="93">
        <v>7.3899999999999997E-4</v>
      </c>
      <c r="AK9" s="109"/>
      <c r="AL9" s="110"/>
      <c r="AM9" s="49"/>
      <c r="AN9" s="98">
        <v>335</v>
      </c>
      <c r="AO9" s="98"/>
      <c r="AP9" s="99">
        <v>1</v>
      </c>
      <c r="AQ9" s="108"/>
      <c r="AR9" s="5"/>
      <c r="AS9" s="51"/>
      <c r="AT9" s="195">
        <v>1045</v>
      </c>
      <c r="AU9" s="196"/>
      <c r="AV9" s="5"/>
      <c r="AW9" s="51"/>
      <c r="AX9" s="195">
        <v>190763</v>
      </c>
      <c r="AY9" s="195">
        <v>161081</v>
      </c>
      <c r="AZ9" s="100">
        <v>0.84440378899472124</v>
      </c>
      <c r="BA9" s="195">
        <v>148011</v>
      </c>
      <c r="BB9" s="197">
        <v>0.77588945445395596</v>
      </c>
      <c r="BC9" s="198"/>
      <c r="BD9" s="199"/>
      <c r="BE9" s="195">
        <v>109318</v>
      </c>
      <c r="BF9" s="195">
        <v>103334</v>
      </c>
      <c r="BG9" s="197">
        <v>0.94526061581807208</v>
      </c>
      <c r="BH9" s="195">
        <v>97169</v>
      </c>
      <c r="BI9" s="197">
        <v>0.88886551162663052</v>
      </c>
      <c r="BJ9" s="185"/>
      <c r="BK9" s="5"/>
    </row>
    <row r="10" spans="1:63" s="27" customFormat="1" ht="15.95" customHeight="1" x14ac:dyDescent="0.2">
      <c r="A10" s="51"/>
      <c r="B10" s="5"/>
      <c r="C10" s="3" t="s">
        <v>118</v>
      </c>
      <c r="D10" s="75" t="s">
        <v>119</v>
      </c>
      <c r="E10" s="3">
        <v>115242</v>
      </c>
      <c r="F10" s="3">
        <v>122164</v>
      </c>
      <c r="G10" s="3"/>
      <c r="H10" s="76"/>
      <c r="I10" s="3">
        <v>0</v>
      </c>
      <c r="J10" s="3"/>
      <c r="K10" s="188">
        <v>0</v>
      </c>
      <c r="L10" s="77"/>
      <c r="M10" s="76"/>
      <c r="N10" s="3">
        <v>0</v>
      </c>
      <c r="O10" s="3"/>
      <c r="P10" s="188">
        <v>0</v>
      </c>
      <c r="Q10" s="77"/>
      <c r="R10" s="76"/>
      <c r="S10" s="3">
        <v>9</v>
      </c>
      <c r="T10" s="3"/>
      <c r="U10" s="188">
        <v>7.8096527307752387E-5</v>
      </c>
      <c r="V10" s="77"/>
      <c r="W10" s="76"/>
      <c r="X10" s="3">
        <v>20</v>
      </c>
      <c r="Y10" s="3"/>
      <c r="Z10" s="188">
        <v>1.637143512000262E-4</v>
      </c>
      <c r="AA10" s="77"/>
      <c r="AB10" s="78"/>
      <c r="AC10" s="79">
        <v>463</v>
      </c>
      <c r="AD10" s="80"/>
      <c r="AE10" s="81">
        <v>4.0179999999999999E-3</v>
      </c>
      <c r="AF10" s="82"/>
      <c r="AG10" s="83"/>
      <c r="AH10" s="79">
        <v>83</v>
      </c>
      <c r="AI10" s="79"/>
      <c r="AJ10" s="81">
        <v>7.2000000000000005E-4</v>
      </c>
      <c r="AK10" s="84"/>
      <c r="AL10" s="3"/>
      <c r="AM10" s="76"/>
      <c r="AN10" s="85">
        <v>86</v>
      </c>
      <c r="AO10" s="85"/>
      <c r="AP10" s="86">
        <v>1</v>
      </c>
      <c r="AQ10" s="77"/>
      <c r="AR10" s="3"/>
      <c r="AS10" s="76"/>
      <c r="AT10" s="189">
        <v>9</v>
      </c>
      <c r="AU10" s="190"/>
      <c r="AV10" s="3"/>
      <c r="AW10" s="76"/>
      <c r="AX10" s="189">
        <v>36292</v>
      </c>
      <c r="AY10" s="189">
        <v>36292</v>
      </c>
      <c r="AZ10" s="87">
        <v>1</v>
      </c>
      <c r="BA10" s="189">
        <v>28953</v>
      </c>
      <c r="BB10" s="191">
        <v>0.79777912487600577</v>
      </c>
      <c r="BC10" s="192"/>
      <c r="BD10" s="193"/>
      <c r="BE10" s="189">
        <v>15487</v>
      </c>
      <c r="BF10" s="189">
        <v>15487</v>
      </c>
      <c r="BG10" s="191">
        <v>1</v>
      </c>
      <c r="BH10" s="189">
        <v>14052</v>
      </c>
      <c r="BI10" s="191">
        <v>0.90734164137663842</v>
      </c>
      <c r="BJ10" s="185"/>
      <c r="BK10" s="5"/>
    </row>
    <row r="11" spans="1:63" s="27" customFormat="1" ht="15.95" customHeight="1" x14ac:dyDescent="0.2">
      <c r="A11" s="51"/>
      <c r="B11" s="5"/>
      <c r="C11" s="31" t="s">
        <v>120</v>
      </c>
      <c r="D11" s="88" t="s">
        <v>121</v>
      </c>
      <c r="E11" s="31">
        <v>30467</v>
      </c>
      <c r="F11" s="31">
        <v>32135</v>
      </c>
      <c r="G11" s="31"/>
      <c r="H11" s="49"/>
      <c r="I11" s="31">
        <v>0</v>
      </c>
      <c r="J11" s="31"/>
      <c r="K11" s="200">
        <v>0</v>
      </c>
      <c r="L11" s="89"/>
      <c r="M11" s="49"/>
      <c r="N11" s="31">
        <v>0</v>
      </c>
      <c r="O11" s="31"/>
      <c r="P11" s="200">
        <v>0</v>
      </c>
      <c r="Q11" s="89"/>
      <c r="R11" s="49"/>
      <c r="S11" s="31">
        <v>0</v>
      </c>
      <c r="T11" s="31"/>
      <c r="U11" s="200">
        <v>0</v>
      </c>
      <c r="V11" s="89"/>
      <c r="W11" s="49"/>
      <c r="X11" s="31">
        <v>0</v>
      </c>
      <c r="Y11" s="31"/>
      <c r="Z11" s="200">
        <v>0</v>
      </c>
      <c r="AA11" s="89"/>
      <c r="AB11" s="90"/>
      <c r="AC11" s="96">
        <v>3</v>
      </c>
      <c r="AD11" s="92"/>
      <c r="AE11" s="111">
        <v>9.7999999999999997E-5</v>
      </c>
      <c r="AF11" s="94"/>
      <c r="AG11" s="95"/>
      <c r="AH11" s="96">
        <v>2</v>
      </c>
      <c r="AI11" s="96"/>
      <c r="AJ11" s="111">
        <v>6.6000000000000005E-5</v>
      </c>
      <c r="AK11" s="97"/>
      <c r="AL11" s="31"/>
      <c r="AM11" s="49"/>
      <c r="AN11" s="98">
        <v>3</v>
      </c>
      <c r="AO11" s="98"/>
      <c r="AP11" s="99">
        <v>1</v>
      </c>
      <c r="AQ11" s="89"/>
      <c r="AR11" s="31"/>
      <c r="AS11" s="49"/>
      <c r="AT11" s="201">
        <v>1</v>
      </c>
      <c r="AU11" s="202"/>
      <c r="AV11" s="31"/>
      <c r="AW11" s="49"/>
      <c r="AX11" s="201">
        <v>6200</v>
      </c>
      <c r="AY11" s="201">
        <v>6200</v>
      </c>
      <c r="AZ11" s="100">
        <v>1</v>
      </c>
      <c r="BA11" s="201">
        <v>6197</v>
      </c>
      <c r="BB11" s="194">
        <v>0.99951612903225806</v>
      </c>
      <c r="BC11" s="203"/>
      <c r="BD11" s="204"/>
      <c r="BE11" s="201">
        <v>3965</v>
      </c>
      <c r="BF11" s="201">
        <v>3965</v>
      </c>
      <c r="BG11" s="194">
        <v>1</v>
      </c>
      <c r="BH11" s="201">
        <v>3963</v>
      </c>
      <c r="BI11" s="194">
        <v>0.99949558638083225</v>
      </c>
      <c r="BJ11" s="185"/>
      <c r="BK11" s="5"/>
    </row>
    <row r="12" spans="1:63" s="27" customFormat="1" ht="15.95" customHeight="1" x14ac:dyDescent="0.2">
      <c r="A12" s="51"/>
      <c r="B12" s="5"/>
      <c r="C12" s="3" t="s">
        <v>122</v>
      </c>
      <c r="D12" s="75" t="s">
        <v>123</v>
      </c>
      <c r="E12" s="3">
        <v>149357</v>
      </c>
      <c r="F12" s="3">
        <v>151358</v>
      </c>
      <c r="G12" s="191"/>
      <c r="H12" s="76"/>
      <c r="I12" s="3">
        <v>0</v>
      </c>
      <c r="J12" s="3"/>
      <c r="K12" s="188">
        <v>0</v>
      </c>
      <c r="L12" s="77"/>
      <c r="M12" s="76"/>
      <c r="N12" s="3">
        <v>0</v>
      </c>
      <c r="O12" s="3"/>
      <c r="P12" s="188">
        <v>0</v>
      </c>
      <c r="Q12" s="77"/>
      <c r="R12" s="76"/>
      <c r="S12" s="3">
        <v>0</v>
      </c>
      <c r="T12" s="3"/>
      <c r="U12" s="188">
        <v>0</v>
      </c>
      <c r="V12" s="77"/>
      <c r="W12" s="76"/>
      <c r="X12" s="3">
        <v>7</v>
      </c>
      <c r="Y12" s="3"/>
      <c r="Z12" s="188">
        <v>4.6247968392817032E-5</v>
      </c>
      <c r="AA12" s="77"/>
      <c r="AB12" s="101"/>
      <c r="AC12" s="106">
        <v>2047</v>
      </c>
      <c r="AD12" s="103"/>
      <c r="AE12" s="112">
        <v>1.3705E-2</v>
      </c>
      <c r="AF12" s="104"/>
      <c r="AG12" s="105"/>
      <c r="AH12" s="106">
        <v>1116</v>
      </c>
      <c r="AI12" s="106"/>
      <c r="AJ12" s="112">
        <v>7.4720000000000003E-3</v>
      </c>
      <c r="AK12" s="107"/>
      <c r="AL12" s="3"/>
      <c r="AM12" s="76"/>
      <c r="AN12" s="85">
        <v>127</v>
      </c>
      <c r="AO12" s="85"/>
      <c r="AP12" s="86">
        <v>1</v>
      </c>
      <c r="AQ12" s="77"/>
      <c r="AR12" s="3"/>
      <c r="AS12" s="76"/>
      <c r="AT12" s="189">
        <v>2499</v>
      </c>
      <c r="AU12" s="190"/>
      <c r="AV12" s="3"/>
      <c r="AW12" s="76"/>
      <c r="AX12" s="189">
        <v>64540</v>
      </c>
      <c r="AY12" s="189">
        <v>62291</v>
      </c>
      <c r="AZ12" s="87">
        <v>0.96515339324449956</v>
      </c>
      <c r="BA12" s="189">
        <v>45669</v>
      </c>
      <c r="BB12" s="191">
        <v>0.70760768515649208</v>
      </c>
      <c r="BC12" s="192"/>
      <c r="BD12" s="193"/>
      <c r="BE12" s="189">
        <v>30927</v>
      </c>
      <c r="BF12" s="189">
        <v>28933</v>
      </c>
      <c r="BG12" s="191">
        <v>0.93552559252433154</v>
      </c>
      <c r="BH12" s="189">
        <v>23605</v>
      </c>
      <c r="BI12" s="191">
        <v>0.76324894105474184</v>
      </c>
      <c r="BJ12" s="185"/>
      <c r="BK12" s="5"/>
    </row>
    <row r="13" spans="1:63" s="27" customFormat="1" ht="15.95" customHeight="1" x14ac:dyDescent="0.2">
      <c r="A13" s="51"/>
      <c r="B13" s="5"/>
      <c r="C13" s="31" t="s">
        <v>124</v>
      </c>
      <c r="D13" s="88" t="s">
        <v>125</v>
      </c>
      <c r="E13" s="31">
        <v>64407</v>
      </c>
      <c r="F13" s="31">
        <v>67844</v>
      </c>
      <c r="G13" s="31"/>
      <c r="H13" s="49"/>
      <c r="I13" s="31">
        <v>0</v>
      </c>
      <c r="J13" s="31"/>
      <c r="K13" s="200">
        <v>0</v>
      </c>
      <c r="L13" s="89"/>
      <c r="M13" s="49"/>
      <c r="N13" s="31">
        <v>0</v>
      </c>
      <c r="O13" s="31"/>
      <c r="P13" s="200">
        <v>0</v>
      </c>
      <c r="Q13" s="89"/>
      <c r="R13" s="49"/>
      <c r="S13" s="31">
        <v>1</v>
      </c>
      <c r="T13" s="31"/>
      <c r="U13" s="200">
        <v>1.5526262673311908E-5</v>
      </c>
      <c r="V13" s="89"/>
      <c r="W13" s="49"/>
      <c r="X13" s="31">
        <v>1349</v>
      </c>
      <c r="Y13" s="31"/>
      <c r="Z13" s="200">
        <v>1.9883851188019573E-2</v>
      </c>
      <c r="AA13" s="89"/>
      <c r="AB13" s="90"/>
      <c r="AC13" s="96">
        <v>254</v>
      </c>
      <c r="AD13" s="92"/>
      <c r="AE13" s="111">
        <v>3.9439999999999996E-3</v>
      </c>
      <c r="AF13" s="94"/>
      <c r="AG13" s="95"/>
      <c r="AH13" s="96">
        <v>23</v>
      </c>
      <c r="AI13" s="96"/>
      <c r="AJ13" s="111">
        <v>3.57E-4</v>
      </c>
      <c r="AK13" s="97"/>
      <c r="AL13" s="31"/>
      <c r="AM13" s="49"/>
      <c r="AN13" s="98">
        <v>0</v>
      </c>
      <c r="AO13" s="98"/>
      <c r="AP13" s="99">
        <v>0</v>
      </c>
      <c r="AQ13" s="89"/>
      <c r="AR13" s="31"/>
      <c r="AS13" s="49"/>
      <c r="AT13" s="201">
        <v>28589</v>
      </c>
      <c r="AU13" s="202"/>
      <c r="AV13" s="31"/>
      <c r="AW13" s="49"/>
      <c r="AX13" s="201">
        <v>19189</v>
      </c>
      <c r="AY13" s="201">
        <v>19087</v>
      </c>
      <c r="AZ13" s="100">
        <v>0.99468445463546828</v>
      </c>
      <c r="BA13" s="201">
        <v>17672</v>
      </c>
      <c r="BB13" s="194">
        <v>0.92094429100005215</v>
      </c>
      <c r="BC13" s="203"/>
      <c r="BD13" s="204"/>
      <c r="BE13" s="201">
        <v>12748</v>
      </c>
      <c r="BF13" s="201">
        <v>12660</v>
      </c>
      <c r="BG13" s="194">
        <v>0.99309695638531537</v>
      </c>
      <c r="BH13" s="201">
        <v>11831</v>
      </c>
      <c r="BI13" s="194">
        <v>0.92806714778788835</v>
      </c>
      <c r="BJ13" s="185"/>
      <c r="BK13" s="5"/>
    </row>
    <row r="14" spans="1:63" s="27" customFormat="1" ht="15.95" customHeight="1" x14ac:dyDescent="0.2">
      <c r="A14" s="51"/>
      <c r="B14" s="5"/>
      <c r="C14" s="3" t="s">
        <v>126</v>
      </c>
      <c r="D14" s="75" t="s">
        <v>127</v>
      </c>
      <c r="E14" s="3">
        <v>26792</v>
      </c>
      <c r="F14" s="3">
        <v>27582</v>
      </c>
      <c r="G14" s="191"/>
      <c r="H14" s="76"/>
      <c r="I14" s="3">
        <v>0</v>
      </c>
      <c r="J14" s="3"/>
      <c r="K14" s="188">
        <v>0</v>
      </c>
      <c r="L14" s="77"/>
      <c r="M14" s="76"/>
      <c r="N14" s="3">
        <v>0</v>
      </c>
      <c r="O14" s="3"/>
      <c r="P14" s="188">
        <v>0</v>
      </c>
      <c r="Q14" s="77"/>
      <c r="R14" s="76"/>
      <c r="S14" s="3">
        <v>8</v>
      </c>
      <c r="T14" s="3"/>
      <c r="U14" s="188">
        <v>2.9859659599880563E-4</v>
      </c>
      <c r="V14" s="77"/>
      <c r="W14" s="76"/>
      <c r="X14" s="3">
        <v>29</v>
      </c>
      <c r="Y14" s="3"/>
      <c r="Z14" s="188">
        <v>1.0514103400768617E-3</v>
      </c>
      <c r="AA14" s="77"/>
      <c r="AB14" s="101"/>
      <c r="AC14" s="106">
        <v>111</v>
      </c>
      <c r="AD14" s="103"/>
      <c r="AE14" s="112">
        <v>4.143E-3</v>
      </c>
      <c r="AF14" s="104"/>
      <c r="AG14" s="105"/>
      <c r="AH14" s="106">
        <v>103</v>
      </c>
      <c r="AI14" s="106"/>
      <c r="AJ14" s="112">
        <v>3.8440000000000002E-3</v>
      </c>
      <c r="AK14" s="107"/>
      <c r="AL14" s="3"/>
      <c r="AM14" s="76"/>
      <c r="AN14" s="85">
        <v>3</v>
      </c>
      <c r="AO14" s="85"/>
      <c r="AP14" s="86">
        <v>1</v>
      </c>
      <c r="AQ14" s="77"/>
      <c r="AR14" s="3"/>
      <c r="AS14" s="76"/>
      <c r="AT14" s="189">
        <v>9</v>
      </c>
      <c r="AU14" s="190"/>
      <c r="AV14" s="3"/>
      <c r="AW14" s="76"/>
      <c r="AX14" s="189">
        <v>12319</v>
      </c>
      <c r="AY14" s="189">
        <v>9703</v>
      </c>
      <c r="AZ14" s="87">
        <v>0.78764510106339802</v>
      </c>
      <c r="BA14" s="189">
        <v>9108</v>
      </c>
      <c r="BB14" s="191">
        <v>0.73934572611413263</v>
      </c>
      <c r="BC14" s="192"/>
      <c r="BD14" s="193"/>
      <c r="BE14" s="189">
        <v>7100</v>
      </c>
      <c r="BF14" s="189">
        <v>6459</v>
      </c>
      <c r="BG14" s="191">
        <v>0.90971830985915492</v>
      </c>
      <c r="BH14" s="189">
        <v>6052</v>
      </c>
      <c r="BI14" s="191">
        <v>0.85239436619718312</v>
      </c>
      <c r="BJ14" s="185"/>
      <c r="BK14" s="5"/>
    </row>
    <row r="15" spans="1:63" s="27" customFormat="1" ht="15.95" customHeight="1" x14ac:dyDescent="0.2">
      <c r="A15" s="51"/>
      <c r="B15" s="5"/>
      <c r="C15" s="31" t="s">
        <v>128</v>
      </c>
      <c r="D15" s="88" t="s">
        <v>129</v>
      </c>
      <c r="E15" s="31">
        <v>115752</v>
      </c>
      <c r="F15" s="31">
        <v>122725</v>
      </c>
      <c r="G15" s="194"/>
      <c r="H15" s="49"/>
      <c r="I15" s="31">
        <v>0</v>
      </c>
      <c r="J15" s="31"/>
      <c r="K15" s="200">
        <v>0</v>
      </c>
      <c r="L15" s="89"/>
      <c r="M15" s="49"/>
      <c r="N15" s="31">
        <v>0</v>
      </c>
      <c r="O15" s="31"/>
      <c r="P15" s="200">
        <v>0</v>
      </c>
      <c r="Q15" s="89"/>
      <c r="R15" s="49"/>
      <c r="S15" s="31">
        <v>62</v>
      </c>
      <c r="T15" s="31"/>
      <c r="U15" s="200">
        <v>5.3562789411846015E-4</v>
      </c>
      <c r="V15" s="89"/>
      <c r="W15" s="49"/>
      <c r="X15" s="31">
        <v>105</v>
      </c>
      <c r="Y15" s="31"/>
      <c r="Z15" s="200">
        <v>8.5557139947036061E-4</v>
      </c>
      <c r="AA15" s="89"/>
      <c r="AB15" s="90"/>
      <c r="AC15" s="96">
        <v>706</v>
      </c>
      <c r="AD15" s="92"/>
      <c r="AE15" s="111">
        <v>6.0990000000000003E-3</v>
      </c>
      <c r="AF15" s="94"/>
      <c r="AG15" s="95"/>
      <c r="AH15" s="96">
        <v>457</v>
      </c>
      <c r="AI15" s="96"/>
      <c r="AJ15" s="111">
        <v>3.9480000000000001E-3</v>
      </c>
      <c r="AK15" s="97"/>
      <c r="AL15" s="31"/>
      <c r="AM15" s="49"/>
      <c r="AN15" s="98">
        <v>40</v>
      </c>
      <c r="AO15" s="98"/>
      <c r="AP15" s="99">
        <v>0.39603960396039606</v>
      </c>
      <c r="AQ15" s="89"/>
      <c r="AR15" s="31"/>
      <c r="AS15" s="49"/>
      <c r="AT15" s="201">
        <v>31596</v>
      </c>
      <c r="AU15" s="202"/>
      <c r="AV15" s="31"/>
      <c r="AW15" s="49"/>
      <c r="AX15" s="201">
        <v>38377</v>
      </c>
      <c r="AY15" s="201">
        <v>36121</v>
      </c>
      <c r="AZ15" s="100">
        <v>0.94121479010865883</v>
      </c>
      <c r="BA15" s="201">
        <v>31904</v>
      </c>
      <c r="BB15" s="194">
        <v>0.83133126612293817</v>
      </c>
      <c r="BC15" s="203"/>
      <c r="BD15" s="204"/>
      <c r="BE15" s="201">
        <v>25333</v>
      </c>
      <c r="BF15" s="201">
        <v>23645</v>
      </c>
      <c r="BG15" s="194">
        <v>0.93336754430979352</v>
      </c>
      <c r="BH15" s="201">
        <v>20817</v>
      </c>
      <c r="BI15" s="194">
        <v>0.82173449650653296</v>
      </c>
      <c r="BJ15" s="185"/>
      <c r="BK15" s="5"/>
    </row>
    <row r="16" spans="1:63" s="27" customFormat="1" ht="15.95" customHeight="1" x14ac:dyDescent="0.2">
      <c r="A16" s="51"/>
      <c r="B16" s="5"/>
      <c r="C16" s="3" t="s">
        <v>130</v>
      </c>
      <c r="D16" s="75" t="s">
        <v>131</v>
      </c>
      <c r="E16" s="3">
        <v>47104</v>
      </c>
      <c r="F16" s="3">
        <v>47365</v>
      </c>
      <c r="G16" s="191"/>
      <c r="H16" s="76"/>
      <c r="I16" s="3">
        <v>0</v>
      </c>
      <c r="J16" s="3"/>
      <c r="K16" s="188">
        <v>0</v>
      </c>
      <c r="L16" s="77"/>
      <c r="M16" s="76"/>
      <c r="N16" s="3">
        <v>0</v>
      </c>
      <c r="O16" s="3"/>
      <c r="P16" s="188">
        <v>0</v>
      </c>
      <c r="Q16" s="77"/>
      <c r="R16" s="76"/>
      <c r="S16" s="3">
        <v>1</v>
      </c>
      <c r="T16" s="3"/>
      <c r="U16" s="188">
        <v>2.1229619565217391E-5</v>
      </c>
      <c r="V16" s="77"/>
      <c r="W16" s="76"/>
      <c r="X16" s="3">
        <v>0</v>
      </c>
      <c r="Y16" s="3"/>
      <c r="Z16" s="188">
        <v>0</v>
      </c>
      <c r="AA16" s="77"/>
      <c r="AB16" s="101"/>
      <c r="AC16" s="106">
        <v>238</v>
      </c>
      <c r="AD16" s="103"/>
      <c r="AE16" s="112">
        <v>5.0530000000000002E-3</v>
      </c>
      <c r="AF16" s="104"/>
      <c r="AG16" s="105"/>
      <c r="AH16" s="106">
        <v>27</v>
      </c>
      <c r="AI16" s="106"/>
      <c r="AJ16" s="112">
        <v>5.7300000000000005E-4</v>
      </c>
      <c r="AK16" s="107"/>
      <c r="AL16" s="3"/>
      <c r="AM16" s="76"/>
      <c r="AN16" s="85">
        <v>50</v>
      </c>
      <c r="AO16" s="85"/>
      <c r="AP16" s="86">
        <v>1</v>
      </c>
      <c r="AQ16" s="77"/>
      <c r="AR16" s="3"/>
      <c r="AS16" s="76"/>
      <c r="AT16" s="189">
        <v>208</v>
      </c>
      <c r="AU16" s="190"/>
      <c r="AV16" s="3"/>
      <c r="AW16" s="76"/>
      <c r="AX16" s="189">
        <v>23276</v>
      </c>
      <c r="AY16" s="189">
        <v>20655</v>
      </c>
      <c r="AZ16" s="87">
        <v>0.88739474136449559</v>
      </c>
      <c r="BA16" s="189">
        <v>19948</v>
      </c>
      <c r="BB16" s="191">
        <v>0.8570201065475167</v>
      </c>
      <c r="BC16" s="192"/>
      <c r="BD16" s="193"/>
      <c r="BE16" s="189">
        <v>11476</v>
      </c>
      <c r="BF16" s="189">
        <v>10207</v>
      </c>
      <c r="BG16" s="191">
        <v>0.88942140118508195</v>
      </c>
      <c r="BH16" s="189">
        <v>10038</v>
      </c>
      <c r="BI16" s="191">
        <v>0.8746950156849076</v>
      </c>
      <c r="BJ16" s="185"/>
      <c r="BK16" s="5"/>
    </row>
    <row r="17" spans="1:63" s="27" customFormat="1" ht="15.95" customHeight="1" x14ac:dyDescent="0.2">
      <c r="A17" s="51"/>
      <c r="B17" s="5"/>
      <c r="C17" s="31" t="s">
        <v>132</v>
      </c>
      <c r="D17" s="88" t="s">
        <v>133</v>
      </c>
      <c r="E17" s="31">
        <v>135551</v>
      </c>
      <c r="F17" s="31">
        <v>138622</v>
      </c>
      <c r="G17" s="194"/>
      <c r="H17" s="49"/>
      <c r="I17" s="31">
        <v>1</v>
      </c>
      <c r="J17" s="31"/>
      <c r="K17" s="200">
        <v>7.3772971058863451E-6</v>
      </c>
      <c r="L17" s="89"/>
      <c r="M17" s="49"/>
      <c r="N17" s="31">
        <v>0</v>
      </c>
      <c r="O17" s="31"/>
      <c r="P17" s="200">
        <v>0</v>
      </c>
      <c r="Q17" s="89"/>
      <c r="R17" s="49"/>
      <c r="S17" s="31">
        <v>0</v>
      </c>
      <c r="T17" s="31"/>
      <c r="U17" s="200">
        <v>0</v>
      </c>
      <c r="V17" s="89"/>
      <c r="W17" s="49"/>
      <c r="X17" s="31">
        <v>289</v>
      </c>
      <c r="Y17" s="31"/>
      <c r="Z17" s="200">
        <v>2.0848061635238275E-3</v>
      </c>
      <c r="AA17" s="89"/>
      <c r="AB17" s="90"/>
      <c r="AC17" s="96">
        <v>641</v>
      </c>
      <c r="AD17" s="92"/>
      <c r="AE17" s="111">
        <v>4.7289999999999997E-3</v>
      </c>
      <c r="AF17" s="94"/>
      <c r="AG17" s="95"/>
      <c r="AH17" s="96">
        <v>295</v>
      </c>
      <c r="AI17" s="96"/>
      <c r="AJ17" s="111">
        <v>2.176E-3</v>
      </c>
      <c r="AK17" s="97"/>
      <c r="AL17" s="31"/>
      <c r="AM17" s="49"/>
      <c r="AN17" s="98">
        <v>79</v>
      </c>
      <c r="AO17" s="98"/>
      <c r="AP17" s="99">
        <v>0.98750000000000004</v>
      </c>
      <c r="AQ17" s="89"/>
      <c r="AR17" s="31"/>
      <c r="AS17" s="49"/>
      <c r="AT17" s="201">
        <v>186</v>
      </c>
      <c r="AU17" s="202"/>
      <c r="AV17" s="31"/>
      <c r="AW17" s="49"/>
      <c r="AX17" s="201">
        <v>56780</v>
      </c>
      <c r="AY17" s="201">
        <v>54957</v>
      </c>
      <c r="AZ17" s="100">
        <v>0.96789362451567451</v>
      </c>
      <c r="BA17" s="201">
        <v>41067</v>
      </c>
      <c r="BB17" s="194">
        <v>0.72326523423740752</v>
      </c>
      <c r="BC17" s="203"/>
      <c r="BD17" s="204"/>
      <c r="BE17" s="201">
        <v>34768</v>
      </c>
      <c r="BF17" s="201">
        <v>33138</v>
      </c>
      <c r="BG17" s="194">
        <v>0.95311780947998159</v>
      </c>
      <c r="BH17" s="201">
        <v>27973</v>
      </c>
      <c r="BI17" s="194">
        <v>0.80456166589967781</v>
      </c>
      <c r="BJ17" s="185"/>
      <c r="BK17" s="5"/>
    </row>
    <row r="18" spans="1:63" s="27" customFormat="1" ht="15.95" customHeight="1" x14ac:dyDescent="0.2">
      <c r="A18" s="76"/>
      <c r="B18" s="3"/>
      <c r="C18" s="3" t="s">
        <v>134</v>
      </c>
      <c r="D18" s="75" t="s">
        <v>135</v>
      </c>
      <c r="E18" s="3">
        <v>62484</v>
      </c>
      <c r="F18" s="3">
        <v>63732</v>
      </c>
      <c r="G18" s="191"/>
      <c r="H18" s="76"/>
      <c r="I18" s="3">
        <v>0</v>
      </c>
      <c r="J18" s="3"/>
      <c r="K18" s="188">
        <v>0</v>
      </c>
      <c r="L18" s="77"/>
      <c r="M18" s="76"/>
      <c r="N18" s="3">
        <v>0</v>
      </c>
      <c r="O18" s="3"/>
      <c r="P18" s="188">
        <v>0</v>
      </c>
      <c r="Q18" s="77"/>
      <c r="R18" s="76"/>
      <c r="S18" s="3">
        <v>0</v>
      </c>
      <c r="T18" s="3"/>
      <c r="U18" s="188">
        <v>0</v>
      </c>
      <c r="V18" s="77"/>
      <c r="W18" s="76"/>
      <c r="X18" s="3">
        <v>55</v>
      </c>
      <c r="Y18" s="3"/>
      <c r="Z18" s="188">
        <v>8.6298876545534426E-4</v>
      </c>
      <c r="AA18" s="77"/>
      <c r="AB18" s="101"/>
      <c r="AC18" s="106">
        <v>1266</v>
      </c>
      <c r="AD18" s="103"/>
      <c r="AE18" s="112">
        <v>2.0261000000000001E-2</v>
      </c>
      <c r="AF18" s="104"/>
      <c r="AG18" s="105"/>
      <c r="AH18" s="106">
        <v>98</v>
      </c>
      <c r="AI18" s="106"/>
      <c r="AJ18" s="112">
        <v>1.5679999999999999E-3</v>
      </c>
      <c r="AK18" s="107"/>
      <c r="AL18" s="3"/>
      <c r="AM18" s="76"/>
      <c r="AN18" s="85">
        <v>20</v>
      </c>
      <c r="AO18" s="85"/>
      <c r="AP18" s="86">
        <v>0.7407407407407407</v>
      </c>
      <c r="AQ18" s="77"/>
      <c r="AR18" s="3"/>
      <c r="AS18" s="76"/>
      <c r="AT18" s="189">
        <v>432</v>
      </c>
      <c r="AU18" s="190"/>
      <c r="AV18" s="3"/>
      <c r="AW18" s="76"/>
      <c r="AX18" s="189">
        <v>25642</v>
      </c>
      <c r="AY18" s="189">
        <v>24271</v>
      </c>
      <c r="AZ18" s="87">
        <v>0.94653303174479375</v>
      </c>
      <c r="BA18" s="189">
        <v>15899</v>
      </c>
      <c r="BB18" s="191">
        <v>0.62003743857733407</v>
      </c>
      <c r="BC18" s="192"/>
      <c r="BD18" s="193"/>
      <c r="BE18" s="189">
        <v>12180</v>
      </c>
      <c r="BF18" s="189">
        <v>10874</v>
      </c>
      <c r="BG18" s="191">
        <v>0.89277504105090311</v>
      </c>
      <c r="BH18" s="189">
        <v>9431</v>
      </c>
      <c r="BI18" s="191">
        <v>0.77430213464696218</v>
      </c>
      <c r="BJ18" s="185"/>
      <c r="BK18" s="5"/>
    </row>
    <row r="19" spans="1:63" s="27" customFormat="1" ht="15.95" customHeight="1" x14ac:dyDescent="0.2">
      <c r="A19" s="76"/>
      <c r="B19" s="3"/>
      <c r="C19" s="31" t="s">
        <v>136</v>
      </c>
      <c r="D19" s="88" t="s">
        <v>137</v>
      </c>
      <c r="E19" s="31">
        <v>14753</v>
      </c>
      <c r="F19" s="31">
        <v>15093</v>
      </c>
      <c r="G19" s="194"/>
      <c r="H19" s="49"/>
      <c r="I19" s="31">
        <v>0</v>
      </c>
      <c r="J19" s="31"/>
      <c r="K19" s="200">
        <v>0</v>
      </c>
      <c r="L19" s="89"/>
      <c r="M19" s="49"/>
      <c r="N19" s="31">
        <v>0</v>
      </c>
      <c r="O19" s="31"/>
      <c r="P19" s="200">
        <v>0</v>
      </c>
      <c r="Q19" s="89"/>
      <c r="R19" s="49"/>
      <c r="S19" s="31">
        <v>2</v>
      </c>
      <c r="T19" s="31"/>
      <c r="U19" s="200">
        <v>1.3556564766488172E-4</v>
      </c>
      <c r="V19" s="89"/>
      <c r="W19" s="49"/>
      <c r="X19" s="31">
        <v>279</v>
      </c>
      <c r="Y19" s="31"/>
      <c r="Z19" s="200">
        <v>1.8485390578413835E-2</v>
      </c>
      <c r="AA19" s="89"/>
      <c r="AB19" s="90"/>
      <c r="AC19" s="96">
        <v>79</v>
      </c>
      <c r="AD19" s="92"/>
      <c r="AE19" s="111">
        <v>5.3550000000000004E-3</v>
      </c>
      <c r="AF19" s="94"/>
      <c r="AG19" s="95"/>
      <c r="AH19" s="96">
        <v>90</v>
      </c>
      <c r="AI19" s="96"/>
      <c r="AJ19" s="111">
        <v>6.1000000000000004E-3</v>
      </c>
      <c r="AK19" s="97"/>
      <c r="AL19" s="31"/>
      <c r="AM19" s="49"/>
      <c r="AN19" s="98">
        <v>4</v>
      </c>
      <c r="AO19" s="98"/>
      <c r="AP19" s="99">
        <v>0.36363636363636365</v>
      </c>
      <c r="AQ19" s="89"/>
      <c r="AR19" s="31"/>
      <c r="AS19" s="49"/>
      <c r="AT19" s="201">
        <v>32</v>
      </c>
      <c r="AU19" s="202"/>
      <c r="AV19" s="31"/>
      <c r="AW19" s="49"/>
      <c r="AX19" s="201">
        <v>6124</v>
      </c>
      <c r="AY19" s="201">
        <v>4727</v>
      </c>
      <c r="AZ19" s="100">
        <v>0.77188112344872628</v>
      </c>
      <c r="BA19" s="201">
        <v>3953</v>
      </c>
      <c r="BB19" s="194">
        <v>0.64549314173742656</v>
      </c>
      <c r="BC19" s="203"/>
      <c r="BD19" s="204"/>
      <c r="BE19" s="201">
        <v>3464</v>
      </c>
      <c r="BF19" s="201">
        <v>2889</v>
      </c>
      <c r="BG19" s="194">
        <v>0.83400692840646651</v>
      </c>
      <c r="BH19" s="201">
        <v>2428</v>
      </c>
      <c r="BI19" s="194">
        <v>0.70092378752886841</v>
      </c>
      <c r="BJ19" s="185"/>
      <c r="BK19" s="5"/>
    </row>
    <row r="20" spans="1:63" s="27" customFormat="1" ht="15.95" customHeight="1" x14ac:dyDescent="0.2">
      <c r="A20" s="51"/>
      <c r="B20" s="5"/>
      <c r="C20" s="3" t="s">
        <v>138</v>
      </c>
      <c r="D20" s="75" t="s">
        <v>139</v>
      </c>
      <c r="E20" s="3">
        <v>20572</v>
      </c>
      <c r="F20" s="3">
        <v>21000</v>
      </c>
      <c r="G20" s="191"/>
      <c r="H20" s="76"/>
      <c r="I20" s="3">
        <v>0</v>
      </c>
      <c r="J20" s="3"/>
      <c r="K20" s="188">
        <v>0</v>
      </c>
      <c r="L20" s="77"/>
      <c r="M20" s="76"/>
      <c r="N20" s="3">
        <v>0</v>
      </c>
      <c r="O20" s="3"/>
      <c r="P20" s="188">
        <v>0</v>
      </c>
      <c r="Q20" s="77"/>
      <c r="R20" s="76"/>
      <c r="S20" s="3">
        <v>7</v>
      </c>
      <c r="T20" s="3"/>
      <c r="U20" s="188">
        <v>3.4026832587983669E-4</v>
      </c>
      <c r="V20" s="77"/>
      <c r="W20" s="76"/>
      <c r="X20" s="3">
        <v>155</v>
      </c>
      <c r="Y20" s="3"/>
      <c r="Z20" s="188">
        <v>7.3809523809523813E-3</v>
      </c>
      <c r="AA20" s="77"/>
      <c r="AB20" s="101"/>
      <c r="AC20" s="106">
        <v>1189</v>
      </c>
      <c r="AD20" s="103"/>
      <c r="AE20" s="112">
        <v>5.7797000000000001E-2</v>
      </c>
      <c r="AF20" s="104"/>
      <c r="AG20" s="105"/>
      <c r="AH20" s="106">
        <v>182</v>
      </c>
      <c r="AI20" s="106"/>
      <c r="AJ20" s="112">
        <v>8.8470000000000007E-3</v>
      </c>
      <c r="AK20" s="107"/>
      <c r="AL20" s="3"/>
      <c r="AM20" s="76"/>
      <c r="AN20" s="85">
        <v>2</v>
      </c>
      <c r="AO20" s="85"/>
      <c r="AP20" s="86">
        <v>0.2857142857142857</v>
      </c>
      <c r="AQ20" s="77"/>
      <c r="AR20" s="3"/>
      <c r="AS20" s="76"/>
      <c r="AT20" s="189">
        <v>31</v>
      </c>
      <c r="AU20" s="190"/>
      <c r="AV20" s="3"/>
      <c r="AW20" s="76"/>
      <c r="AX20" s="189">
        <v>10187</v>
      </c>
      <c r="AY20" s="189">
        <v>7885</v>
      </c>
      <c r="AZ20" s="87">
        <v>0.77402571905369588</v>
      </c>
      <c r="BA20" s="189">
        <v>6764</v>
      </c>
      <c r="BB20" s="191">
        <v>0.66398350839304998</v>
      </c>
      <c r="BC20" s="192"/>
      <c r="BD20" s="193"/>
      <c r="BE20" s="189">
        <v>5687</v>
      </c>
      <c r="BF20" s="189">
        <v>4635</v>
      </c>
      <c r="BG20" s="191">
        <v>0.81501670476525412</v>
      </c>
      <c r="BH20" s="189">
        <v>4116</v>
      </c>
      <c r="BI20" s="191">
        <v>0.72375593458765608</v>
      </c>
      <c r="BJ20" s="185"/>
      <c r="BK20" s="5"/>
    </row>
    <row r="21" spans="1:63" s="27" customFormat="1" ht="15.95" customHeight="1" x14ac:dyDescent="0.2">
      <c r="A21" s="51"/>
      <c r="B21" s="5"/>
      <c r="C21" s="31" t="s">
        <v>140</v>
      </c>
      <c r="D21" s="88" t="s">
        <v>141</v>
      </c>
      <c r="E21" s="31">
        <v>208512</v>
      </c>
      <c r="F21" s="31">
        <v>213427</v>
      </c>
      <c r="G21" s="194"/>
      <c r="H21" s="49"/>
      <c r="I21" s="31">
        <v>0</v>
      </c>
      <c r="J21" s="31"/>
      <c r="K21" s="200">
        <v>0</v>
      </c>
      <c r="L21" s="89"/>
      <c r="M21" s="49"/>
      <c r="N21" s="31">
        <v>1</v>
      </c>
      <c r="O21" s="31"/>
      <c r="P21" s="200">
        <v>4.7958870472682623E-6</v>
      </c>
      <c r="Q21" s="89"/>
      <c r="R21" s="49"/>
      <c r="S21" s="31">
        <v>9</v>
      </c>
      <c r="T21" s="31"/>
      <c r="U21" s="200">
        <v>4.3162983425414363E-5</v>
      </c>
      <c r="V21" s="89"/>
      <c r="W21" s="49"/>
      <c r="X21" s="31">
        <v>91</v>
      </c>
      <c r="Y21" s="31"/>
      <c r="Z21" s="200">
        <v>4.2637529459721592E-4</v>
      </c>
      <c r="AA21" s="89"/>
      <c r="AB21" s="90"/>
      <c r="AC21" s="96">
        <v>593</v>
      </c>
      <c r="AD21" s="92"/>
      <c r="AE21" s="111">
        <v>2.8440000000000002E-3</v>
      </c>
      <c r="AF21" s="94"/>
      <c r="AG21" s="95"/>
      <c r="AH21" s="96">
        <v>254</v>
      </c>
      <c r="AI21" s="96"/>
      <c r="AJ21" s="111">
        <v>1.2179999999999999E-3</v>
      </c>
      <c r="AK21" s="97"/>
      <c r="AL21" s="31"/>
      <c r="AM21" s="49"/>
      <c r="AN21" s="98">
        <v>75</v>
      </c>
      <c r="AO21" s="98"/>
      <c r="AP21" s="99">
        <v>1</v>
      </c>
      <c r="AQ21" s="89"/>
      <c r="AR21" s="31"/>
      <c r="AS21" s="49"/>
      <c r="AT21" s="201">
        <v>64</v>
      </c>
      <c r="AU21" s="202"/>
      <c r="AV21" s="31"/>
      <c r="AW21" s="49"/>
      <c r="AX21" s="201">
        <v>83258</v>
      </c>
      <c r="AY21" s="201">
        <v>75706</v>
      </c>
      <c r="AZ21" s="100">
        <v>0.909294001777607</v>
      </c>
      <c r="BA21" s="201">
        <v>70015</v>
      </c>
      <c r="BB21" s="194">
        <v>0.84094020994979457</v>
      </c>
      <c r="BC21" s="203"/>
      <c r="BD21" s="204"/>
      <c r="BE21" s="201">
        <v>54673</v>
      </c>
      <c r="BF21" s="201">
        <v>50976</v>
      </c>
      <c r="BG21" s="194">
        <v>0.93237978526877985</v>
      </c>
      <c r="BH21" s="201">
        <v>48719</v>
      </c>
      <c r="BI21" s="194">
        <v>0.89109798255080208</v>
      </c>
      <c r="BJ21" s="185"/>
      <c r="BK21" s="5"/>
    </row>
    <row r="22" spans="1:63" s="27" customFormat="1" ht="15.95" customHeight="1" x14ac:dyDescent="0.2">
      <c r="A22" s="51"/>
      <c r="B22" s="5"/>
      <c r="C22" s="3" t="s">
        <v>142</v>
      </c>
      <c r="D22" s="75" t="s">
        <v>143</v>
      </c>
      <c r="E22" s="3">
        <v>33655</v>
      </c>
      <c r="F22" s="3">
        <v>36092</v>
      </c>
      <c r="G22" s="191"/>
      <c r="H22" s="76"/>
      <c r="I22" s="3">
        <v>1</v>
      </c>
      <c r="J22" s="3"/>
      <c r="K22" s="188">
        <v>2.9713266973703759E-5</v>
      </c>
      <c r="L22" s="77"/>
      <c r="M22" s="76"/>
      <c r="N22" s="3">
        <v>0</v>
      </c>
      <c r="O22" s="3"/>
      <c r="P22" s="188">
        <v>0</v>
      </c>
      <c r="Q22" s="77"/>
      <c r="R22" s="76"/>
      <c r="S22" s="3">
        <v>2</v>
      </c>
      <c r="T22" s="3"/>
      <c r="U22" s="188">
        <v>5.9426533947407518E-5</v>
      </c>
      <c r="V22" s="77"/>
      <c r="W22" s="76"/>
      <c r="X22" s="3">
        <v>1400</v>
      </c>
      <c r="Y22" s="3"/>
      <c r="Z22" s="188">
        <v>3.8789759503491075E-2</v>
      </c>
      <c r="AA22" s="77"/>
      <c r="AB22" s="101"/>
      <c r="AC22" s="106">
        <v>396</v>
      </c>
      <c r="AD22" s="103"/>
      <c r="AE22" s="112">
        <v>1.1766E-2</v>
      </c>
      <c r="AF22" s="104"/>
      <c r="AG22" s="105"/>
      <c r="AH22" s="106">
        <v>449</v>
      </c>
      <c r="AI22" s="106"/>
      <c r="AJ22" s="112">
        <v>1.3341E-2</v>
      </c>
      <c r="AK22" s="107"/>
      <c r="AL22" s="3"/>
      <c r="AM22" s="76"/>
      <c r="AN22" s="85">
        <v>26</v>
      </c>
      <c r="AO22" s="85"/>
      <c r="AP22" s="86">
        <v>1</v>
      </c>
      <c r="AQ22" s="77"/>
      <c r="AR22" s="3"/>
      <c r="AS22" s="76"/>
      <c r="AT22" s="189">
        <v>47</v>
      </c>
      <c r="AU22" s="190"/>
      <c r="AV22" s="3"/>
      <c r="AW22" s="76"/>
      <c r="AX22" s="189">
        <v>13490</v>
      </c>
      <c r="AY22" s="189">
        <v>11720</v>
      </c>
      <c r="AZ22" s="87">
        <v>0.86879169755374352</v>
      </c>
      <c r="BA22" s="189">
        <v>12962</v>
      </c>
      <c r="BB22" s="191">
        <v>0.96085989621942181</v>
      </c>
      <c r="BC22" s="192"/>
      <c r="BD22" s="193"/>
      <c r="BE22" s="189">
        <v>6206</v>
      </c>
      <c r="BF22" s="189">
        <v>5500</v>
      </c>
      <c r="BG22" s="191">
        <v>0.88623912342893973</v>
      </c>
      <c r="BH22" s="189">
        <v>5956</v>
      </c>
      <c r="BI22" s="191">
        <v>0.95971640348050269</v>
      </c>
      <c r="BJ22" s="185"/>
      <c r="BK22" s="5"/>
    </row>
    <row r="23" spans="1:63" s="27" customFormat="1" ht="15.95" customHeight="1" x14ac:dyDescent="0.2">
      <c r="A23" s="51"/>
      <c r="B23" s="5"/>
      <c r="C23" s="31" t="s">
        <v>144</v>
      </c>
      <c r="D23" s="88" t="s">
        <v>145</v>
      </c>
      <c r="E23" s="31">
        <v>112237</v>
      </c>
      <c r="F23" s="31">
        <v>113255</v>
      </c>
      <c r="G23" s="194"/>
      <c r="H23" s="49"/>
      <c r="I23" s="31">
        <v>0</v>
      </c>
      <c r="J23" s="31"/>
      <c r="K23" s="200">
        <v>0</v>
      </c>
      <c r="L23" s="89"/>
      <c r="M23" s="49"/>
      <c r="N23" s="31">
        <v>0</v>
      </c>
      <c r="O23" s="31"/>
      <c r="P23" s="200">
        <v>0</v>
      </c>
      <c r="Q23" s="89"/>
      <c r="R23" s="49"/>
      <c r="S23" s="31">
        <v>21</v>
      </c>
      <c r="T23" s="31"/>
      <c r="U23" s="200">
        <v>1.871040744139633E-4</v>
      </c>
      <c r="V23" s="89"/>
      <c r="W23" s="49"/>
      <c r="X23" s="31">
        <v>92</v>
      </c>
      <c r="Y23" s="31"/>
      <c r="Z23" s="200">
        <v>8.1232616661516051E-4</v>
      </c>
      <c r="AA23" s="89"/>
      <c r="AB23" s="90"/>
      <c r="AC23" s="96">
        <v>772</v>
      </c>
      <c r="AD23" s="92"/>
      <c r="AE23" s="111">
        <v>6.8780000000000004E-3</v>
      </c>
      <c r="AF23" s="94"/>
      <c r="AG23" s="95"/>
      <c r="AH23" s="96">
        <v>336</v>
      </c>
      <c r="AI23" s="96"/>
      <c r="AJ23" s="111">
        <v>2.9940000000000001E-3</v>
      </c>
      <c r="AK23" s="97"/>
      <c r="AL23" s="31"/>
      <c r="AM23" s="49"/>
      <c r="AN23" s="98">
        <v>104</v>
      </c>
      <c r="AO23" s="98"/>
      <c r="AP23" s="99">
        <v>0.98113207547169812</v>
      </c>
      <c r="AQ23" s="89"/>
      <c r="AR23" s="31"/>
      <c r="AS23" s="49"/>
      <c r="AT23" s="201">
        <v>513</v>
      </c>
      <c r="AU23" s="202"/>
      <c r="AV23" s="31"/>
      <c r="AW23" s="49"/>
      <c r="AX23" s="201">
        <v>40342</v>
      </c>
      <c r="AY23" s="201">
        <v>34801</v>
      </c>
      <c r="AZ23" s="100">
        <v>0.86264934807396754</v>
      </c>
      <c r="BA23" s="201">
        <v>33619</v>
      </c>
      <c r="BB23" s="194">
        <v>0.83334985870804623</v>
      </c>
      <c r="BC23" s="203"/>
      <c r="BD23" s="204"/>
      <c r="BE23" s="201">
        <v>18561</v>
      </c>
      <c r="BF23" s="201">
        <v>16777</v>
      </c>
      <c r="BG23" s="194">
        <v>0.90388448898227469</v>
      </c>
      <c r="BH23" s="201">
        <v>16292</v>
      </c>
      <c r="BI23" s="194">
        <v>0.87775443133451858</v>
      </c>
      <c r="BJ23" s="185"/>
      <c r="BK23" s="5"/>
    </row>
    <row r="24" spans="1:63" s="27" customFormat="1" ht="15.95" customHeight="1" x14ac:dyDescent="0.2">
      <c r="A24" s="51"/>
      <c r="B24" s="5"/>
      <c r="C24" s="3" t="s">
        <v>146</v>
      </c>
      <c r="D24" s="75" t="s">
        <v>147</v>
      </c>
      <c r="E24" s="3">
        <v>56208</v>
      </c>
      <c r="F24" s="3">
        <v>57740</v>
      </c>
      <c r="G24" s="191"/>
      <c r="H24" s="76"/>
      <c r="I24" s="3">
        <v>0</v>
      </c>
      <c r="J24" s="3"/>
      <c r="K24" s="188">
        <v>0</v>
      </c>
      <c r="L24" s="77"/>
      <c r="M24" s="76"/>
      <c r="N24" s="3">
        <v>0</v>
      </c>
      <c r="O24" s="3"/>
      <c r="P24" s="188">
        <v>0</v>
      </c>
      <c r="Q24" s="77"/>
      <c r="R24" s="76"/>
      <c r="S24" s="3">
        <v>7</v>
      </c>
      <c r="T24" s="3"/>
      <c r="U24" s="188">
        <v>1.2453743239396528E-4</v>
      </c>
      <c r="V24" s="77"/>
      <c r="W24" s="76"/>
      <c r="X24" s="3">
        <v>10</v>
      </c>
      <c r="Y24" s="3"/>
      <c r="Z24" s="188">
        <v>1.7319016279875303E-4</v>
      </c>
      <c r="AA24" s="77"/>
      <c r="AB24" s="101"/>
      <c r="AC24" s="106">
        <v>364</v>
      </c>
      <c r="AD24" s="103"/>
      <c r="AE24" s="112">
        <v>6.476E-3</v>
      </c>
      <c r="AF24" s="104"/>
      <c r="AG24" s="105"/>
      <c r="AH24" s="106">
        <v>196</v>
      </c>
      <c r="AI24" s="106"/>
      <c r="AJ24" s="112">
        <v>3.4870000000000001E-3</v>
      </c>
      <c r="AK24" s="107"/>
      <c r="AL24" s="3"/>
      <c r="AM24" s="76"/>
      <c r="AN24" s="85">
        <v>30</v>
      </c>
      <c r="AO24" s="85"/>
      <c r="AP24" s="86">
        <v>1</v>
      </c>
      <c r="AQ24" s="77"/>
      <c r="AR24" s="3"/>
      <c r="AS24" s="76"/>
      <c r="AT24" s="189">
        <v>68</v>
      </c>
      <c r="AU24" s="190"/>
      <c r="AV24" s="3"/>
      <c r="AW24" s="76"/>
      <c r="AX24" s="189">
        <v>23185</v>
      </c>
      <c r="AY24" s="189">
        <v>21098</v>
      </c>
      <c r="AZ24" s="87">
        <v>0.90998490403277976</v>
      </c>
      <c r="BA24" s="189">
        <v>19140</v>
      </c>
      <c r="BB24" s="191">
        <v>0.82553375026957088</v>
      </c>
      <c r="BC24" s="192"/>
      <c r="BD24" s="193"/>
      <c r="BE24" s="189">
        <v>14611</v>
      </c>
      <c r="BF24" s="189">
        <v>13093</v>
      </c>
      <c r="BG24" s="191">
        <v>0.89610567380740536</v>
      </c>
      <c r="BH24" s="189">
        <v>11851</v>
      </c>
      <c r="BI24" s="191">
        <v>0.81110122510437344</v>
      </c>
      <c r="BJ24" s="185"/>
      <c r="BK24" s="5"/>
    </row>
    <row r="25" spans="1:63" s="27" customFormat="1" ht="15.95" customHeight="1" x14ac:dyDescent="0.2">
      <c r="A25" s="51"/>
      <c r="B25" s="5"/>
      <c r="C25" s="31" t="s">
        <v>148</v>
      </c>
      <c r="D25" s="88" t="s">
        <v>149</v>
      </c>
      <c r="E25" s="31">
        <v>114436</v>
      </c>
      <c r="F25" s="31">
        <v>116893</v>
      </c>
      <c r="G25" s="194"/>
      <c r="H25" s="49"/>
      <c r="I25" s="31">
        <v>0</v>
      </c>
      <c r="J25" s="31"/>
      <c r="K25" s="200">
        <v>0</v>
      </c>
      <c r="L25" s="89"/>
      <c r="M25" s="49"/>
      <c r="N25" s="31">
        <v>0</v>
      </c>
      <c r="O25" s="31"/>
      <c r="P25" s="200">
        <v>0</v>
      </c>
      <c r="Q25" s="89"/>
      <c r="R25" s="49"/>
      <c r="S25" s="31">
        <v>10</v>
      </c>
      <c r="T25" s="31"/>
      <c r="U25" s="200">
        <v>8.7385088608479852E-5</v>
      </c>
      <c r="V25" s="89"/>
      <c r="W25" s="49"/>
      <c r="X25" s="31">
        <v>30</v>
      </c>
      <c r="Y25" s="31"/>
      <c r="Z25" s="200">
        <v>2.5664496590899368E-4</v>
      </c>
      <c r="AA25" s="89"/>
      <c r="AB25" s="90"/>
      <c r="AC25" s="96">
        <v>865</v>
      </c>
      <c r="AD25" s="92"/>
      <c r="AE25" s="111">
        <v>7.5589999999999997E-3</v>
      </c>
      <c r="AF25" s="94"/>
      <c r="AG25" s="95"/>
      <c r="AH25" s="96">
        <v>215</v>
      </c>
      <c r="AI25" s="96"/>
      <c r="AJ25" s="111">
        <v>1.879E-3</v>
      </c>
      <c r="AK25" s="97"/>
      <c r="AL25" s="31"/>
      <c r="AM25" s="49"/>
      <c r="AN25" s="98">
        <v>80</v>
      </c>
      <c r="AO25" s="98"/>
      <c r="AP25" s="99">
        <v>1</v>
      </c>
      <c r="AQ25" s="89"/>
      <c r="AR25" s="31"/>
      <c r="AS25" s="49"/>
      <c r="AT25" s="201">
        <v>45</v>
      </c>
      <c r="AU25" s="202"/>
      <c r="AV25" s="31"/>
      <c r="AW25" s="49"/>
      <c r="AX25" s="201">
        <v>46469</v>
      </c>
      <c r="AY25" s="201">
        <v>37040</v>
      </c>
      <c r="AZ25" s="100">
        <v>0.79709053347392889</v>
      </c>
      <c r="BA25" s="201">
        <v>34211</v>
      </c>
      <c r="BB25" s="194">
        <v>0.73621123759925977</v>
      </c>
      <c r="BC25" s="203"/>
      <c r="BD25" s="204"/>
      <c r="BE25" s="201">
        <v>28346</v>
      </c>
      <c r="BF25" s="201">
        <v>24664</v>
      </c>
      <c r="BG25" s="194">
        <v>0.8701051294715304</v>
      </c>
      <c r="BH25" s="201">
        <v>23720</v>
      </c>
      <c r="BI25" s="194">
        <v>0.83680237070486141</v>
      </c>
      <c r="BJ25" s="185"/>
      <c r="BK25" s="5"/>
    </row>
    <row r="26" spans="1:63" s="27" customFormat="1" ht="15.95" customHeight="1" x14ac:dyDescent="0.2">
      <c r="A26" s="51"/>
      <c r="B26" s="5"/>
      <c r="C26" s="3" t="s">
        <v>150</v>
      </c>
      <c r="D26" s="75" t="s">
        <v>151</v>
      </c>
      <c r="E26" s="3">
        <v>183092</v>
      </c>
      <c r="F26" s="3">
        <v>188557</v>
      </c>
      <c r="G26" s="3"/>
      <c r="H26" s="76"/>
      <c r="I26" s="3">
        <v>0</v>
      </c>
      <c r="J26" s="3"/>
      <c r="K26" s="188">
        <v>0</v>
      </c>
      <c r="L26" s="77"/>
      <c r="M26" s="76"/>
      <c r="N26" s="3">
        <v>3</v>
      </c>
      <c r="O26" s="3"/>
      <c r="P26" s="188">
        <v>1.6385205252004456E-5</v>
      </c>
      <c r="Q26" s="77"/>
      <c r="R26" s="76"/>
      <c r="S26" s="3">
        <v>5</v>
      </c>
      <c r="T26" s="3"/>
      <c r="U26" s="188">
        <v>2.7308675420007429E-5</v>
      </c>
      <c r="V26" s="77"/>
      <c r="W26" s="76"/>
      <c r="X26" s="3">
        <v>65662</v>
      </c>
      <c r="Y26" s="3"/>
      <c r="Z26" s="188">
        <v>0.34823422095175466</v>
      </c>
      <c r="AA26" s="77"/>
      <c r="AB26" s="101"/>
      <c r="AC26" s="106">
        <v>4414</v>
      </c>
      <c r="AD26" s="103"/>
      <c r="AE26" s="112">
        <v>2.4108000000000001E-2</v>
      </c>
      <c r="AF26" s="104"/>
      <c r="AG26" s="105"/>
      <c r="AH26" s="106">
        <v>370</v>
      </c>
      <c r="AI26" s="106"/>
      <c r="AJ26" s="112">
        <v>2.0209999999999998E-3</v>
      </c>
      <c r="AK26" s="107"/>
      <c r="AL26" s="3"/>
      <c r="AM26" s="76"/>
      <c r="AN26" s="85">
        <v>49</v>
      </c>
      <c r="AO26" s="85"/>
      <c r="AP26" s="86">
        <v>0.45370370370370372</v>
      </c>
      <c r="AQ26" s="77"/>
      <c r="AR26" s="3"/>
      <c r="AS26" s="76"/>
      <c r="AT26" s="189">
        <v>22393</v>
      </c>
      <c r="AU26" s="190"/>
      <c r="AV26" s="3"/>
      <c r="AW26" s="76"/>
      <c r="AX26" s="189">
        <v>68837</v>
      </c>
      <c r="AY26" s="189">
        <v>56694</v>
      </c>
      <c r="AZ26" s="87">
        <v>0.82359777445269255</v>
      </c>
      <c r="BA26" s="189">
        <v>63151</v>
      </c>
      <c r="BB26" s="191">
        <v>0.91739907317285763</v>
      </c>
      <c r="BC26" s="192"/>
      <c r="BD26" s="193"/>
      <c r="BE26" s="189">
        <v>37029</v>
      </c>
      <c r="BF26" s="189">
        <v>30583</v>
      </c>
      <c r="BG26" s="191">
        <v>0.82592022468875748</v>
      </c>
      <c r="BH26" s="189">
        <v>35067</v>
      </c>
      <c r="BI26" s="191">
        <v>0.94701450214696592</v>
      </c>
      <c r="BJ26" s="185"/>
      <c r="BK26" s="5"/>
    </row>
    <row r="27" spans="1:63" s="27" customFormat="1" ht="15.95" customHeight="1" x14ac:dyDescent="0.2">
      <c r="A27" s="51"/>
      <c r="B27" s="5"/>
      <c r="C27" s="31" t="s">
        <v>152</v>
      </c>
      <c r="D27" s="88" t="s">
        <v>153</v>
      </c>
      <c r="E27" s="31">
        <v>20675</v>
      </c>
      <c r="F27" s="31">
        <v>20806</v>
      </c>
      <c r="G27" s="194"/>
      <c r="H27" s="49"/>
      <c r="I27" s="31">
        <v>0</v>
      </c>
      <c r="J27" s="31"/>
      <c r="K27" s="200">
        <v>0</v>
      </c>
      <c r="L27" s="89"/>
      <c r="M27" s="49"/>
      <c r="N27" s="31">
        <v>0</v>
      </c>
      <c r="O27" s="31"/>
      <c r="P27" s="200">
        <v>0</v>
      </c>
      <c r="Q27" s="89"/>
      <c r="R27" s="49"/>
      <c r="S27" s="31">
        <v>0</v>
      </c>
      <c r="T27" s="31"/>
      <c r="U27" s="200">
        <v>0</v>
      </c>
      <c r="V27" s="89"/>
      <c r="W27" s="49"/>
      <c r="X27" s="31">
        <v>22</v>
      </c>
      <c r="Y27" s="31"/>
      <c r="Z27" s="200">
        <v>1.0573872921272711E-3</v>
      </c>
      <c r="AA27" s="89"/>
      <c r="AB27" s="90"/>
      <c r="AC27" s="96">
        <v>108</v>
      </c>
      <c r="AD27" s="92"/>
      <c r="AE27" s="111">
        <v>5.2240000000000003E-3</v>
      </c>
      <c r="AF27" s="94"/>
      <c r="AG27" s="95"/>
      <c r="AH27" s="96">
        <v>16</v>
      </c>
      <c r="AI27" s="96"/>
      <c r="AJ27" s="111">
        <v>7.7399999999999995E-4</v>
      </c>
      <c r="AK27" s="97"/>
      <c r="AL27" s="31"/>
      <c r="AM27" s="49"/>
      <c r="AN27" s="98">
        <v>16</v>
      </c>
      <c r="AO27" s="98"/>
      <c r="AP27" s="99">
        <v>0.84210526315789469</v>
      </c>
      <c r="AQ27" s="89"/>
      <c r="AR27" s="31"/>
      <c r="AS27" s="49"/>
      <c r="AT27" s="201">
        <v>1900</v>
      </c>
      <c r="AU27" s="202"/>
      <c r="AV27" s="31"/>
      <c r="AW27" s="49"/>
      <c r="AX27" s="201">
        <v>10183</v>
      </c>
      <c r="AY27" s="201">
        <v>9883</v>
      </c>
      <c r="AZ27" s="100">
        <v>0.97053913385053525</v>
      </c>
      <c r="BA27" s="201">
        <v>9011</v>
      </c>
      <c r="BB27" s="194">
        <v>0.88490621624275756</v>
      </c>
      <c r="BC27" s="203"/>
      <c r="BD27" s="204"/>
      <c r="BE27" s="201">
        <v>6190</v>
      </c>
      <c r="BF27" s="201">
        <v>5909</v>
      </c>
      <c r="BG27" s="194">
        <v>0.95460420032310178</v>
      </c>
      <c r="BH27" s="201">
        <v>5264</v>
      </c>
      <c r="BI27" s="194">
        <v>0.85040387722132471</v>
      </c>
      <c r="BJ27" s="185"/>
      <c r="BK27" s="5"/>
    </row>
    <row r="28" spans="1:63" s="27" customFormat="1" ht="15.95" customHeight="1" x14ac:dyDescent="0.2">
      <c r="A28" s="51"/>
      <c r="B28" s="5"/>
      <c r="C28" s="3" t="s">
        <v>154</v>
      </c>
      <c r="D28" s="75" t="s">
        <v>155</v>
      </c>
      <c r="E28" s="3">
        <v>232956</v>
      </c>
      <c r="F28" s="3">
        <v>249889</v>
      </c>
      <c r="G28" s="3"/>
      <c r="H28" s="76"/>
      <c r="I28" s="3">
        <v>0</v>
      </c>
      <c r="J28" s="3"/>
      <c r="K28" s="188">
        <v>0</v>
      </c>
      <c r="L28" s="77"/>
      <c r="M28" s="76"/>
      <c r="N28" s="3">
        <v>1</v>
      </c>
      <c r="O28" s="3"/>
      <c r="P28" s="188">
        <v>4.2926561239032266E-6</v>
      </c>
      <c r="Q28" s="77"/>
      <c r="R28" s="76"/>
      <c r="S28" s="3">
        <v>140</v>
      </c>
      <c r="T28" s="3"/>
      <c r="U28" s="188">
        <v>6.009718573464517E-4</v>
      </c>
      <c r="V28" s="77"/>
      <c r="W28" s="76"/>
      <c r="X28" s="3">
        <v>118</v>
      </c>
      <c r="Y28" s="3"/>
      <c r="Z28" s="188">
        <v>4.7220966108952375E-4</v>
      </c>
      <c r="AA28" s="77"/>
      <c r="AB28" s="101"/>
      <c r="AC28" s="106">
        <v>8997</v>
      </c>
      <c r="AD28" s="103"/>
      <c r="AE28" s="112">
        <v>3.8621000000000003E-2</v>
      </c>
      <c r="AF28" s="104"/>
      <c r="AG28" s="105"/>
      <c r="AH28" s="106">
        <v>239</v>
      </c>
      <c r="AI28" s="106"/>
      <c r="AJ28" s="112">
        <v>1.026E-3</v>
      </c>
      <c r="AK28" s="107"/>
      <c r="AL28" s="3"/>
      <c r="AM28" s="76"/>
      <c r="AN28" s="85">
        <v>217</v>
      </c>
      <c r="AO28" s="85"/>
      <c r="AP28" s="86">
        <v>0.72333333333333338</v>
      </c>
      <c r="AQ28" s="77"/>
      <c r="AR28" s="3"/>
      <c r="AS28" s="76"/>
      <c r="AT28" s="189">
        <v>2450</v>
      </c>
      <c r="AU28" s="190"/>
      <c r="AV28" s="3"/>
      <c r="AW28" s="76"/>
      <c r="AX28" s="189">
        <v>93227</v>
      </c>
      <c r="AY28" s="189">
        <v>83472</v>
      </c>
      <c r="AZ28" s="87">
        <v>0.89536293133963341</v>
      </c>
      <c r="BA28" s="189">
        <v>80346</v>
      </c>
      <c r="BB28" s="191">
        <v>0.86183187274072959</v>
      </c>
      <c r="BC28" s="192"/>
      <c r="BD28" s="193"/>
      <c r="BE28" s="189">
        <v>51919</v>
      </c>
      <c r="BF28" s="189">
        <v>48291</v>
      </c>
      <c r="BG28" s="191">
        <v>0.93012192068414257</v>
      </c>
      <c r="BH28" s="189">
        <v>48840</v>
      </c>
      <c r="BI28" s="191">
        <v>0.94069608428513651</v>
      </c>
      <c r="BJ28" s="185"/>
      <c r="BK28" s="5"/>
    </row>
    <row r="29" spans="1:63" s="27" customFormat="1" ht="15.95" customHeight="1" x14ac:dyDescent="0.2">
      <c r="A29" s="51"/>
      <c r="B29" s="5"/>
      <c r="C29" s="31" t="s">
        <v>156</v>
      </c>
      <c r="D29" s="88" t="s">
        <v>157</v>
      </c>
      <c r="E29" s="31">
        <v>177516</v>
      </c>
      <c r="F29" s="31">
        <v>184359</v>
      </c>
      <c r="G29" s="194"/>
      <c r="H29" s="49"/>
      <c r="I29" s="31">
        <v>0</v>
      </c>
      <c r="J29" s="31"/>
      <c r="K29" s="200">
        <v>0</v>
      </c>
      <c r="L29" s="108"/>
      <c r="M29" s="49"/>
      <c r="N29" s="31">
        <v>0</v>
      </c>
      <c r="O29" s="31"/>
      <c r="P29" s="200">
        <v>0</v>
      </c>
      <c r="Q29" s="108"/>
      <c r="R29" s="49"/>
      <c r="S29" s="31">
        <v>171</v>
      </c>
      <c r="T29" s="31"/>
      <c r="U29" s="200">
        <v>9.6329344960454266E-4</v>
      </c>
      <c r="V29" s="108"/>
      <c r="W29" s="49"/>
      <c r="X29" s="31">
        <v>1358</v>
      </c>
      <c r="Y29" s="31"/>
      <c r="Z29" s="200">
        <v>7.3660629532596731E-3</v>
      </c>
      <c r="AA29" s="108"/>
      <c r="AB29" s="90"/>
      <c r="AC29" s="96">
        <v>10698</v>
      </c>
      <c r="AD29" s="92"/>
      <c r="AE29" s="111">
        <v>6.0264999999999999E-2</v>
      </c>
      <c r="AF29" s="109"/>
      <c r="AG29" s="95"/>
      <c r="AH29" s="96">
        <v>683</v>
      </c>
      <c r="AI29" s="96"/>
      <c r="AJ29" s="111">
        <v>3.8479999999999999E-3</v>
      </c>
      <c r="AK29" s="109"/>
      <c r="AL29" s="110"/>
      <c r="AM29" s="49"/>
      <c r="AN29" s="98">
        <v>40</v>
      </c>
      <c r="AO29" s="98"/>
      <c r="AP29" s="99">
        <v>0.32786885245901637</v>
      </c>
      <c r="AQ29" s="108"/>
      <c r="AR29" s="31"/>
      <c r="AS29" s="49"/>
      <c r="AT29" s="201">
        <v>46163</v>
      </c>
      <c r="AU29" s="202"/>
      <c r="AV29" s="31"/>
      <c r="AW29" s="49"/>
      <c r="AX29" s="201">
        <v>55777</v>
      </c>
      <c r="AY29" s="201">
        <v>52410</v>
      </c>
      <c r="AZ29" s="100">
        <v>0.93963461641895407</v>
      </c>
      <c r="BA29" s="201">
        <v>32906</v>
      </c>
      <c r="BB29" s="194">
        <v>0.58995643365544936</v>
      </c>
      <c r="BC29" s="203"/>
      <c r="BD29" s="204"/>
      <c r="BE29" s="201">
        <v>28754</v>
      </c>
      <c r="BF29" s="201">
        <v>26584</v>
      </c>
      <c r="BG29" s="194">
        <v>0.92453223899283576</v>
      </c>
      <c r="BH29" s="201">
        <v>17842</v>
      </c>
      <c r="BI29" s="194">
        <v>0.62050497322111708</v>
      </c>
      <c r="BJ29" s="185"/>
      <c r="BK29" s="5"/>
    </row>
    <row r="30" spans="1:63" s="27" customFormat="1" ht="15.95" customHeight="1" x14ac:dyDescent="0.2">
      <c r="A30" s="51"/>
      <c r="B30" s="5"/>
      <c r="C30" s="3" t="s">
        <v>158</v>
      </c>
      <c r="D30" s="75" t="s">
        <v>159</v>
      </c>
      <c r="E30" s="3">
        <v>27069</v>
      </c>
      <c r="F30" s="3">
        <v>29128</v>
      </c>
      <c r="G30" s="191"/>
      <c r="H30" s="76"/>
      <c r="I30" s="3">
        <v>0</v>
      </c>
      <c r="J30" s="3"/>
      <c r="K30" s="188">
        <v>0</v>
      </c>
      <c r="L30" s="77"/>
      <c r="M30" s="76"/>
      <c r="N30" s="3">
        <v>0</v>
      </c>
      <c r="O30" s="3"/>
      <c r="P30" s="188">
        <v>0</v>
      </c>
      <c r="Q30" s="77"/>
      <c r="R30" s="76"/>
      <c r="S30" s="3">
        <v>0</v>
      </c>
      <c r="T30" s="3"/>
      <c r="U30" s="188">
        <v>0</v>
      </c>
      <c r="V30" s="77"/>
      <c r="W30" s="76"/>
      <c r="X30" s="3">
        <v>31</v>
      </c>
      <c r="Y30" s="3"/>
      <c r="Z30" s="188">
        <v>1.0642680582257623E-3</v>
      </c>
      <c r="AA30" s="77"/>
      <c r="AB30" s="101"/>
      <c r="AC30" s="106">
        <v>220</v>
      </c>
      <c r="AD30" s="103"/>
      <c r="AE30" s="112">
        <v>8.1270000000000005E-3</v>
      </c>
      <c r="AF30" s="104"/>
      <c r="AG30" s="105"/>
      <c r="AH30" s="106">
        <v>30</v>
      </c>
      <c r="AI30" s="106"/>
      <c r="AJ30" s="112">
        <v>1.108E-3</v>
      </c>
      <c r="AK30" s="107"/>
      <c r="AL30" s="3"/>
      <c r="AM30" s="76"/>
      <c r="AN30" s="85">
        <v>10</v>
      </c>
      <c r="AO30" s="85"/>
      <c r="AP30" s="86">
        <v>0.90909090909090906</v>
      </c>
      <c r="AQ30" s="77"/>
      <c r="AR30" s="3"/>
      <c r="AS30" s="76"/>
      <c r="AT30" s="189">
        <v>385</v>
      </c>
      <c r="AU30" s="190"/>
      <c r="AV30" s="3"/>
      <c r="AW30" s="76"/>
      <c r="AX30" s="189">
        <v>9822</v>
      </c>
      <c r="AY30" s="189">
        <v>9070</v>
      </c>
      <c r="AZ30" s="87">
        <v>0.9234371818366931</v>
      </c>
      <c r="BA30" s="189">
        <v>8677</v>
      </c>
      <c r="BB30" s="191">
        <v>0.88342496436570961</v>
      </c>
      <c r="BC30" s="192"/>
      <c r="BD30" s="193"/>
      <c r="BE30" s="189">
        <v>5938</v>
      </c>
      <c r="BF30" s="189">
        <v>5380</v>
      </c>
      <c r="BG30" s="191">
        <v>0.90602896598181204</v>
      </c>
      <c r="BH30" s="189">
        <v>5427</v>
      </c>
      <c r="BI30" s="191">
        <v>0.91394408891882783</v>
      </c>
      <c r="BJ30" s="185"/>
      <c r="BK30" s="5"/>
    </row>
    <row r="31" spans="1:63" s="27" customFormat="1" ht="15.95" customHeight="1" x14ac:dyDescent="0.2">
      <c r="A31" s="49"/>
      <c r="B31" s="31"/>
      <c r="C31" s="31" t="s">
        <v>160</v>
      </c>
      <c r="D31" s="88" t="s">
        <v>161</v>
      </c>
      <c r="E31" s="31">
        <v>365134</v>
      </c>
      <c r="F31" s="31">
        <v>380023</v>
      </c>
      <c r="G31" s="31"/>
      <c r="H31" s="49"/>
      <c r="I31" s="31">
        <v>1</v>
      </c>
      <c r="J31" s="31"/>
      <c r="K31" s="200">
        <v>2.738720579294177E-6</v>
      </c>
      <c r="L31" s="89"/>
      <c r="M31" s="49"/>
      <c r="N31" s="31">
        <v>0</v>
      </c>
      <c r="O31" s="31"/>
      <c r="P31" s="200">
        <v>0</v>
      </c>
      <c r="Q31" s="89"/>
      <c r="R31" s="49"/>
      <c r="S31" s="31">
        <v>15</v>
      </c>
      <c r="T31" s="31"/>
      <c r="U31" s="200">
        <v>4.1080808689412655E-5</v>
      </c>
      <c r="V31" s="89"/>
      <c r="W31" s="49"/>
      <c r="X31" s="31">
        <v>238</v>
      </c>
      <c r="Y31" s="31"/>
      <c r="Z31" s="200">
        <v>6.2627788318075483E-4</v>
      </c>
      <c r="AA31" s="89"/>
      <c r="AB31" s="90"/>
      <c r="AC31" s="96">
        <v>2206</v>
      </c>
      <c r="AD31" s="92"/>
      <c r="AE31" s="111">
        <v>6.0419999999999996E-3</v>
      </c>
      <c r="AF31" s="94"/>
      <c r="AG31" s="95"/>
      <c r="AH31" s="96">
        <v>1505</v>
      </c>
      <c r="AI31" s="96"/>
      <c r="AJ31" s="111">
        <v>4.1219999999999998E-3</v>
      </c>
      <c r="AK31" s="97"/>
      <c r="AL31" s="31"/>
      <c r="AM31" s="49"/>
      <c r="AN31" s="98">
        <v>128</v>
      </c>
      <c r="AO31" s="98"/>
      <c r="AP31" s="99">
        <v>0.8</v>
      </c>
      <c r="AQ31" s="89"/>
      <c r="AR31" s="31"/>
      <c r="AS31" s="49"/>
      <c r="AT31" s="201">
        <v>1155</v>
      </c>
      <c r="AU31" s="202"/>
      <c r="AV31" s="31"/>
      <c r="AW31" s="49"/>
      <c r="AX31" s="201">
        <v>112598</v>
      </c>
      <c r="AY31" s="201">
        <v>109388</v>
      </c>
      <c r="AZ31" s="100">
        <v>0.97149150073713564</v>
      </c>
      <c r="BA31" s="201">
        <v>87889</v>
      </c>
      <c r="BB31" s="194">
        <v>0.78055560489529119</v>
      </c>
      <c r="BC31" s="203"/>
      <c r="BD31" s="204"/>
      <c r="BE31" s="201">
        <v>57949</v>
      </c>
      <c r="BF31" s="201">
        <v>56577</v>
      </c>
      <c r="BG31" s="194">
        <v>0.97632400904243388</v>
      </c>
      <c r="BH31" s="201">
        <v>53490</v>
      </c>
      <c r="BI31" s="194">
        <v>0.92305302938791001</v>
      </c>
      <c r="BJ31" s="185"/>
      <c r="BK31" s="5"/>
    </row>
    <row r="32" spans="1:63" s="134" customFormat="1" ht="15.95" customHeight="1" x14ac:dyDescent="0.2">
      <c r="A32" s="113"/>
      <c r="B32" s="114"/>
      <c r="C32" s="114" t="s">
        <v>162</v>
      </c>
      <c r="D32" s="114"/>
      <c r="E32" s="115">
        <v>3075362</v>
      </c>
      <c r="F32" s="115">
        <v>3173727</v>
      </c>
      <c r="G32" s="116"/>
      <c r="H32" s="117"/>
      <c r="I32" s="115">
        <v>6</v>
      </c>
      <c r="J32" s="118"/>
      <c r="K32" s="119">
        <v>1.9509898346926313E-6</v>
      </c>
      <c r="L32" s="116"/>
      <c r="M32" s="117"/>
      <c r="N32" s="115">
        <v>5</v>
      </c>
      <c r="O32" s="118"/>
      <c r="P32" s="119">
        <v>1.6258248622438595E-6</v>
      </c>
      <c r="Q32" s="116"/>
      <c r="R32" s="117"/>
      <c r="S32" s="115">
        <v>545</v>
      </c>
      <c r="T32" s="118"/>
      <c r="U32" s="119">
        <v>1.7172239452227617E-4</v>
      </c>
      <c r="V32" s="116"/>
      <c r="W32" s="117"/>
      <c r="X32" s="115">
        <v>72219</v>
      </c>
      <c r="Y32" s="118"/>
      <c r="Z32" s="119">
        <v>2.2755265339457365E-2</v>
      </c>
      <c r="AA32" s="116"/>
      <c r="AB32" s="120"/>
      <c r="AC32" s="121">
        <v>39218</v>
      </c>
      <c r="AD32" s="122"/>
      <c r="AE32" s="123">
        <v>1.2752319889495935E-2</v>
      </c>
      <c r="AF32" s="124"/>
      <c r="AG32" s="120"/>
      <c r="AH32" s="121">
        <v>7596</v>
      </c>
      <c r="AI32" s="122"/>
      <c r="AJ32" s="123">
        <v>2.4699531307208712E-3</v>
      </c>
      <c r="AK32" s="124"/>
      <c r="AL32" s="125"/>
      <c r="AM32" s="117"/>
      <c r="AN32" s="126">
        <v>1746</v>
      </c>
      <c r="AO32" s="114"/>
      <c r="AP32" s="127">
        <v>0.81818181818181823</v>
      </c>
      <c r="AQ32" s="116"/>
      <c r="AR32" s="128"/>
      <c r="AS32" s="113"/>
      <c r="AT32" s="129">
        <v>141087</v>
      </c>
      <c r="AU32" s="130"/>
      <c r="AV32" s="128"/>
      <c r="AW32" s="113"/>
      <c r="AX32" s="129">
        <v>1166762</v>
      </c>
      <c r="AY32" s="129">
        <v>1060462</v>
      </c>
      <c r="AZ32" s="127">
        <v>0.90889315901614898</v>
      </c>
      <c r="BA32" s="129">
        <v>939717</v>
      </c>
      <c r="BB32" s="127">
        <v>0.80540590111779442</v>
      </c>
      <c r="BC32" s="131"/>
      <c r="BD32" s="132"/>
      <c r="BE32" s="129">
        <v>641453</v>
      </c>
      <c r="BF32" s="129">
        <v>596322</v>
      </c>
      <c r="BG32" s="127">
        <v>0.9296425459074944</v>
      </c>
      <c r="BH32" s="129">
        <v>558605</v>
      </c>
      <c r="BI32" s="127">
        <v>0.87084322623793164</v>
      </c>
      <c r="BJ32" s="133"/>
      <c r="BK32" s="128"/>
    </row>
    <row r="33" spans="3:63" x14ac:dyDescent="0.25">
      <c r="AL33" s="31"/>
      <c r="AM33" s="31"/>
      <c r="AN33" s="135"/>
      <c r="AO33" s="31"/>
      <c r="AP33" s="5"/>
      <c r="AQ33" s="31"/>
      <c r="AR33" s="5"/>
      <c r="AS33" s="31"/>
      <c r="AT33" s="136" t="s">
        <v>163</v>
      </c>
      <c r="AU33" s="31"/>
      <c r="AV33" s="27"/>
      <c r="AW33" s="27"/>
      <c r="AX33" s="27"/>
      <c r="AY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3:63" x14ac:dyDescent="0.25">
      <c r="C34" s="29" t="s">
        <v>164</v>
      </c>
      <c r="AL34" s="31"/>
      <c r="AM34" s="31"/>
      <c r="AN34" s="135"/>
      <c r="AO34" s="31"/>
      <c r="AP34" s="5"/>
      <c r="AQ34" s="31"/>
      <c r="AR34" s="5"/>
      <c r="AS34" s="31"/>
      <c r="AT34" s="136"/>
      <c r="AU34" s="31"/>
      <c r="AV34" s="27"/>
      <c r="AW34" s="27"/>
      <c r="AX34" s="27"/>
      <c r="AY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</sheetData>
  <mergeCells count="15">
    <mergeCell ref="AW1:BJ1"/>
    <mergeCell ref="AX2:BB3"/>
    <mergeCell ref="BE2:BI3"/>
    <mergeCell ref="B4:D4"/>
    <mergeCell ref="I4:K4"/>
    <mergeCell ref="N4:P4"/>
    <mergeCell ref="S4:U4"/>
    <mergeCell ref="X4:Z4"/>
    <mergeCell ref="AC4:AE4"/>
    <mergeCell ref="AH4:AJ4"/>
    <mergeCell ref="AN4:AP4"/>
    <mergeCell ref="AY4:AZ4"/>
    <mergeCell ref="BA4:BB4"/>
    <mergeCell ref="BF4:BG4"/>
    <mergeCell ref="BH4:BI4"/>
  </mergeCells>
  <conditionalFormatting sqref="P6:P31">
    <cfRule type="cellIs" dxfId="36" priority="13" stopIfTrue="1" operator="equal">
      <formula>0</formula>
    </cfRule>
  </conditionalFormatting>
  <conditionalFormatting sqref="T7:T31">
    <cfRule type="cellIs" dxfId="35" priority="27" operator="equal">
      <formula>0</formula>
    </cfRule>
  </conditionalFormatting>
  <conditionalFormatting sqref="G6:G31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{0465F2D9-2379-4D91-8A3A-0FA97EC6957C}</x14:id>
        </ext>
      </extLst>
    </cfRule>
  </conditionalFormatting>
  <conditionalFormatting sqref="I6:J31">
    <cfRule type="cellIs" dxfId="34" priority="26" operator="equal">
      <formula>0</formula>
    </cfRule>
  </conditionalFormatting>
  <conditionalFormatting sqref="K6:K31">
    <cfRule type="cellIs" dxfId="33" priority="24" stopIfTrue="1" operator="equal">
      <formula>0</formula>
    </cfRule>
  </conditionalFormatting>
  <conditionalFormatting sqref="K6:K31">
    <cfRule type="colorScale" priority="25">
      <colorScale>
        <cfvo type="min"/>
        <cfvo type="max"/>
        <color theme="7" tint="0.39997558519241921"/>
        <color theme="5"/>
      </colorScale>
    </cfRule>
  </conditionalFormatting>
  <conditionalFormatting sqref="T6 S7:S31">
    <cfRule type="cellIs" dxfId="32" priority="23" operator="equal">
      <formula>0</formula>
    </cfRule>
  </conditionalFormatting>
  <conditionalFormatting sqref="U6:U31">
    <cfRule type="cellIs" dxfId="31" priority="21" stopIfTrue="1" operator="equal">
      <formula>0</formula>
    </cfRule>
  </conditionalFormatting>
  <conditionalFormatting sqref="U6:U31">
    <cfRule type="colorScale" priority="22">
      <colorScale>
        <cfvo type="min"/>
        <cfvo type="max"/>
        <color theme="7" tint="0.39997558519241921"/>
        <color theme="5"/>
      </colorScale>
    </cfRule>
  </conditionalFormatting>
  <conditionalFormatting sqref="X7:Y31 Y6">
    <cfRule type="cellIs" dxfId="30" priority="20" operator="equal">
      <formula>0</formula>
    </cfRule>
  </conditionalFormatting>
  <conditionalFormatting sqref="Z6:Z31">
    <cfRule type="cellIs" dxfId="29" priority="18" stopIfTrue="1" operator="equal">
      <formula>0</formula>
    </cfRule>
  </conditionalFormatting>
  <conditionalFormatting sqref="Z6:Z31">
    <cfRule type="colorScale" priority="19">
      <colorScale>
        <cfvo type="min"/>
        <cfvo type="max"/>
        <color theme="7" tint="0.39997558519241921"/>
        <color theme="5"/>
      </colorScale>
    </cfRule>
  </conditionalFormatting>
  <conditionalFormatting sqref="O7:O31">
    <cfRule type="cellIs" dxfId="28" priority="17" operator="equal">
      <formula>0</formula>
    </cfRule>
  </conditionalFormatting>
  <conditionalFormatting sqref="O6">
    <cfRule type="cellIs" dxfId="27" priority="16" operator="equal">
      <formula>0</formula>
    </cfRule>
  </conditionalFormatting>
  <conditionalFormatting sqref="N7:N31">
    <cfRule type="cellIs" dxfId="26" priority="15" operator="equal">
      <formula>0</formula>
    </cfRule>
  </conditionalFormatting>
  <conditionalFormatting sqref="P6:P31">
    <cfRule type="colorScale" priority="14">
      <colorScale>
        <cfvo type="min"/>
        <cfvo type="max"/>
        <color theme="7" tint="0.39997558519241921"/>
        <color theme="5"/>
      </colorScale>
    </cfRule>
  </conditionalFormatting>
  <conditionalFormatting sqref="N6">
    <cfRule type="cellIs" dxfId="25" priority="12" operator="equal">
      <formula>0</formula>
    </cfRule>
  </conditionalFormatting>
  <conditionalFormatting sqref="S6">
    <cfRule type="cellIs" dxfId="24" priority="11" operator="equal">
      <formula>0</formula>
    </cfRule>
  </conditionalFormatting>
  <conditionalFormatting sqref="X6">
    <cfRule type="cellIs" dxfId="23" priority="10" operator="equal">
      <formula>0</formula>
    </cfRule>
  </conditionalFormatting>
  <conditionalFormatting sqref="AJ6:AJ31">
    <cfRule type="cellIs" dxfId="22" priority="8" stopIfTrue="1" operator="equal">
      <formula>0</formula>
    </cfRule>
    <cfRule type="colorScale" priority="9">
      <colorScale>
        <cfvo type="min"/>
        <cfvo type="max"/>
        <color rgb="FFFFD966"/>
        <color rgb="FFED7D31"/>
      </colorScale>
    </cfRule>
  </conditionalFormatting>
  <conditionalFormatting sqref="AE6:AE31">
    <cfRule type="cellIs" dxfId="21" priority="6" stopIfTrue="1" operator="equal">
      <formula>0</formula>
    </cfRule>
    <cfRule type="colorScale" priority="7">
      <colorScale>
        <cfvo type="min"/>
        <cfvo type="max"/>
        <color rgb="FFFFD966"/>
        <color rgb="FFED7D31"/>
      </colorScale>
    </cfRule>
  </conditionalFormatting>
  <conditionalFormatting sqref="AP6:AP31">
    <cfRule type="cellIs" dxfId="20" priority="3" stopIfTrue="1" operator="equal">
      <formula>1</formula>
    </cfRule>
    <cfRule type="dataBar" priority="4">
      <dataBar>
        <cfvo type="num" val="0"/>
        <cfvo type="percent" val="100"/>
        <color rgb="FF95C674"/>
      </dataBar>
      <extLst>
        <ext xmlns:x14="http://schemas.microsoft.com/office/spreadsheetml/2009/9/main" uri="{B025F937-C7B1-47D3-B67F-A62EFF666E3E}">
          <x14:id>{1A0BDA9D-D5A3-42FE-ACA0-7989995BDE5B}</x14:id>
        </ext>
      </extLst>
    </cfRule>
    <cfRule type="cellIs" dxfId="19" priority="5" operator="greaterThan">
      <formula>0</formula>
    </cfRule>
  </conditionalFormatting>
  <conditionalFormatting sqref="AZ6:AZ31 BB6:BD31 BG6:BG31 BI6:BI31">
    <cfRule type="cellIs" dxfId="18" priority="1" stopIfTrue="1" operator="greaterThan">
      <formula>0.8</formula>
    </cfRule>
    <cfRule type="colorScale" priority="2">
      <colorScale>
        <cfvo type="num" val="0.4"/>
        <cfvo type="num" val="0.8"/>
        <color theme="5"/>
        <color theme="7" tint="0.59999389629810485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65F2D9-2379-4D91-8A3A-0FA97EC6957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G6:G31</xm:sqref>
        </x14:conditionalFormatting>
        <x14:conditionalFormatting xmlns:xm="http://schemas.microsoft.com/office/excel/2006/main">
          <x14:cfRule type="dataBar" id="{1A0BDA9D-D5A3-42FE-ACA0-7989995BDE5B}">
            <x14:dataBar minLength="0" maxLength="100" border="1" gradient="0" direction="leftToRight" negativeBarBorderColorSameAsPositive="0">
              <x14:cfvo type="num">
                <xm:f>0</xm:f>
              </x14:cfvo>
              <x14:cfvo type="percent">
                <xm:f>100</xm:f>
              </x14:cfvo>
              <x14:borderColor rgb="FF95C674"/>
              <x14:negativeFillColor rgb="FFFF0000"/>
              <x14:negativeBorderColor rgb="FFFF0000"/>
              <x14:axisColor rgb="FF000000"/>
            </x14:dataBar>
          </x14:cfRule>
          <xm:sqref>AP6:AP31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Z1000"/>
  <sheetViews>
    <sheetView zoomScaleNormal="100" workbookViewId="0"/>
  </sheetViews>
  <sheetFormatPr baseColWidth="10" defaultColWidth="10.5" defaultRowHeight="15" x14ac:dyDescent="0.25"/>
  <cols>
    <col min="1" max="1" width="1.625" style="222" customWidth="1"/>
    <col min="2" max="2" width="6.625" style="29" bestFit="1" customWidth="1"/>
    <col min="3" max="3" width="6.625" style="29" customWidth="1"/>
    <col min="4" max="4" width="16.625" style="29" customWidth="1"/>
    <col min="5" max="5" width="10" style="29" customWidth="1"/>
    <col min="6" max="6" width="8.375" style="29" customWidth="1"/>
    <col min="7" max="7" width="1" style="29" customWidth="1"/>
    <col min="8" max="8" width="10.5" style="29" customWidth="1"/>
    <col min="9" max="9" width="7.875" style="138" customWidth="1"/>
    <col min="10" max="10" width="1.625" style="222" customWidth="1"/>
    <col min="11" max="11" width="1.125" style="29" customWidth="1"/>
    <col min="12" max="12" width="9.625" style="29" customWidth="1"/>
    <col min="13" max="13" width="1.125" style="29" customWidth="1"/>
    <col min="14" max="14" width="9.625" style="29" customWidth="1"/>
    <col min="15" max="16" width="1.125" style="29" customWidth="1"/>
    <col min="17" max="17" width="9.625" style="29" customWidth="1"/>
    <col min="18" max="18" width="1.125" style="29" customWidth="1"/>
    <col min="19" max="19" width="9.625" style="29" customWidth="1"/>
    <col min="20" max="21" width="1.125" style="29" customWidth="1"/>
    <col min="22" max="22" width="9.625" style="29" customWidth="1"/>
    <col min="23" max="23" width="1.125" style="29" customWidth="1"/>
    <col min="24" max="24" width="9.625" style="29" customWidth="1"/>
    <col min="25" max="26" width="1.125" style="29" customWidth="1"/>
    <col min="27" max="27" width="9.625" style="29" customWidth="1"/>
    <col min="28" max="28" width="1.125" style="29" customWidth="1"/>
    <col min="29" max="29" width="9.625" style="29" customWidth="1"/>
    <col min="30" max="31" width="1.125" style="29" customWidth="1"/>
    <col min="32" max="32" width="9.625" style="29" customWidth="1"/>
    <col min="33" max="33" width="1.125" style="29" customWidth="1"/>
    <col min="34" max="34" width="9.625" style="29" customWidth="1"/>
    <col min="35" max="36" width="1.125" style="29" customWidth="1"/>
    <col min="37" max="37" width="9.625" style="29" customWidth="1"/>
    <col min="38" max="38" width="1.125" style="29" customWidth="1"/>
    <col min="39" max="39" width="9.625" style="29" customWidth="1"/>
    <col min="40" max="40" width="1.125" style="29" customWidth="1"/>
    <col min="41" max="41" width="10.5" style="221"/>
    <col min="42" max="43" width="1.5" style="222" customWidth="1"/>
    <col min="44" max="44" width="9.5" style="235" customWidth="1"/>
    <col min="45" max="45" width="1.5" style="222" customWidth="1"/>
    <col min="46" max="46" width="9.5" style="235" customWidth="1"/>
    <col min="47" max="50" width="1.5" style="222" customWidth="1"/>
    <col min="51" max="51" width="9.5" style="235" customWidth="1"/>
    <col min="52" max="52" width="1.5" style="222" customWidth="1"/>
    <col min="53" max="53" width="9.5" style="235" customWidth="1"/>
    <col min="54" max="55" width="1.5" style="222" customWidth="1"/>
    <col min="56" max="78" width="10.5" style="222"/>
    <col min="79" max="16384" width="10.5" style="29"/>
  </cols>
  <sheetData>
    <row r="1" spans="1:78" ht="19.5" thickBot="1" x14ac:dyDescent="0.35">
      <c r="B1" s="30" t="s">
        <v>1241</v>
      </c>
      <c r="E1" s="253" t="s">
        <v>165</v>
      </c>
      <c r="F1" s="253"/>
      <c r="G1" s="253"/>
      <c r="H1" s="253"/>
      <c r="J1" s="253" t="s">
        <v>166</v>
      </c>
      <c r="K1" s="253"/>
      <c r="L1" s="253"/>
      <c r="M1" s="253"/>
      <c r="N1" s="253"/>
      <c r="O1" s="253"/>
      <c r="P1" s="253"/>
      <c r="Q1" s="253"/>
      <c r="R1" s="253"/>
      <c r="S1" s="253"/>
      <c r="T1" s="139"/>
      <c r="U1" s="139"/>
      <c r="V1" s="254" t="s">
        <v>167</v>
      </c>
      <c r="W1" s="255"/>
      <c r="X1" s="255"/>
      <c r="Y1" s="255"/>
      <c r="Z1" s="255"/>
      <c r="AA1" s="255"/>
      <c r="AB1" s="255"/>
      <c r="AC1" s="255"/>
      <c r="AO1" s="29"/>
      <c r="AP1" s="256" t="s">
        <v>168</v>
      </c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</row>
    <row r="2" spans="1:78" ht="15.75" thickTop="1" x14ac:dyDescent="0.25">
      <c r="G2" s="140"/>
      <c r="H2" s="140"/>
      <c r="I2" s="141"/>
      <c r="AO2" s="29"/>
      <c r="AP2" s="257" t="s">
        <v>95</v>
      </c>
      <c r="AQ2" s="257"/>
      <c r="AR2" s="257"/>
      <c r="AS2" s="257"/>
      <c r="AT2" s="257"/>
      <c r="AU2" s="257"/>
      <c r="AV2" s="257"/>
      <c r="AW2" s="257" t="s">
        <v>96</v>
      </c>
      <c r="AX2" s="257"/>
      <c r="AY2" s="257"/>
      <c r="AZ2" s="257"/>
      <c r="BA2" s="257"/>
      <c r="BB2" s="257"/>
      <c r="BC2" s="257"/>
    </row>
    <row r="3" spans="1:78" ht="7.5" customHeight="1" x14ac:dyDescent="0.25">
      <c r="A3" s="223"/>
      <c r="B3" s="37"/>
      <c r="C3" s="37"/>
      <c r="D3" s="37"/>
      <c r="E3" s="37"/>
      <c r="F3" s="37"/>
      <c r="G3" s="37"/>
      <c r="H3" s="37"/>
      <c r="I3" s="142"/>
      <c r="J3" s="237"/>
      <c r="K3" s="38"/>
      <c r="L3" s="37"/>
      <c r="M3" s="37"/>
      <c r="N3" s="37"/>
      <c r="O3" s="39"/>
      <c r="P3" s="38"/>
      <c r="Q3" s="37"/>
      <c r="R3" s="37"/>
      <c r="S3" s="37"/>
      <c r="T3" s="39"/>
      <c r="U3" s="38"/>
      <c r="V3" s="37"/>
      <c r="W3" s="37"/>
      <c r="X3" s="37"/>
      <c r="Y3" s="39"/>
      <c r="Z3" s="38"/>
      <c r="AA3" s="37"/>
      <c r="AB3" s="37"/>
      <c r="AC3" s="37"/>
      <c r="AD3" s="39"/>
      <c r="AE3" s="40"/>
      <c r="AF3" s="41"/>
      <c r="AG3" s="41"/>
      <c r="AH3" s="41"/>
      <c r="AI3" s="41"/>
      <c r="AJ3" s="40"/>
      <c r="AK3" s="41"/>
      <c r="AL3" s="41"/>
      <c r="AM3" s="41"/>
      <c r="AN3" s="42"/>
      <c r="AO3" s="143"/>
      <c r="AP3" s="226"/>
      <c r="AQ3" s="226"/>
      <c r="AR3" s="232"/>
      <c r="AS3" s="226"/>
      <c r="AT3" s="232"/>
      <c r="AU3" s="226"/>
      <c r="AV3" s="226"/>
      <c r="AW3" s="226"/>
      <c r="AX3" s="226"/>
      <c r="AY3" s="232"/>
      <c r="AZ3" s="226"/>
      <c r="BA3" s="232"/>
      <c r="BB3" s="226"/>
      <c r="BC3" s="226"/>
    </row>
    <row r="4" spans="1:78" ht="33.75" customHeight="1" x14ac:dyDescent="0.25">
      <c r="A4" s="224"/>
      <c r="B4" s="50" t="s">
        <v>23</v>
      </c>
      <c r="C4" s="50" t="s">
        <v>169</v>
      </c>
      <c r="D4" s="50" t="s">
        <v>170</v>
      </c>
      <c r="E4" s="50" t="s">
        <v>171</v>
      </c>
      <c r="F4" s="50" t="s">
        <v>172</v>
      </c>
      <c r="G4" s="50"/>
      <c r="H4" s="50" t="s">
        <v>173</v>
      </c>
      <c r="I4" s="144" t="s">
        <v>174</v>
      </c>
      <c r="J4" s="238"/>
      <c r="K4" s="145"/>
      <c r="L4" s="250" t="s">
        <v>99</v>
      </c>
      <c r="M4" s="250"/>
      <c r="N4" s="250"/>
      <c r="O4" s="52"/>
      <c r="P4" s="51"/>
      <c r="Q4" s="250" t="s">
        <v>100</v>
      </c>
      <c r="R4" s="250"/>
      <c r="S4" s="250"/>
      <c r="T4" s="52"/>
      <c r="U4" s="51"/>
      <c r="V4" s="250" t="s">
        <v>101</v>
      </c>
      <c r="W4" s="250"/>
      <c r="X4" s="250"/>
      <c r="Y4" s="52"/>
      <c r="Z4" s="51"/>
      <c r="AA4" s="250" t="s">
        <v>102</v>
      </c>
      <c r="AB4" s="250"/>
      <c r="AC4" s="250"/>
      <c r="AD4" s="52"/>
      <c r="AE4" s="53"/>
      <c r="AF4" s="250" t="s">
        <v>103</v>
      </c>
      <c r="AG4" s="250"/>
      <c r="AH4" s="250"/>
      <c r="AI4" s="57"/>
      <c r="AJ4" s="55"/>
      <c r="AK4" s="250" t="s">
        <v>104</v>
      </c>
      <c r="AL4" s="250"/>
      <c r="AM4" s="250"/>
      <c r="AN4" s="56"/>
      <c r="AO4" s="146" t="s">
        <v>175</v>
      </c>
      <c r="AP4" s="227" t="s">
        <v>176</v>
      </c>
      <c r="AQ4" s="227" t="s">
        <v>177</v>
      </c>
      <c r="AR4" s="233" t="s">
        <v>178</v>
      </c>
      <c r="AS4" s="228" t="s">
        <v>179</v>
      </c>
      <c r="AT4" s="236" t="s">
        <v>180</v>
      </c>
      <c r="AU4" s="228" t="s">
        <v>181</v>
      </c>
      <c r="AV4" s="228" t="s">
        <v>182</v>
      </c>
      <c r="AW4" s="227" t="s">
        <v>176</v>
      </c>
      <c r="AX4" s="227" t="s">
        <v>177</v>
      </c>
      <c r="AY4" s="233" t="s">
        <v>178</v>
      </c>
      <c r="AZ4" s="228" t="s">
        <v>179</v>
      </c>
      <c r="BA4" s="236" t="s">
        <v>180</v>
      </c>
      <c r="BB4" s="228" t="s">
        <v>181</v>
      </c>
      <c r="BC4" s="228" t="s">
        <v>182</v>
      </c>
      <c r="BF4" s="222" t="s">
        <v>1240</v>
      </c>
    </row>
    <row r="5" spans="1:78" s="152" customFormat="1" ht="10.5" customHeight="1" x14ac:dyDescent="0.25">
      <c r="A5" s="224"/>
      <c r="B5" s="147"/>
      <c r="C5" s="147"/>
      <c r="D5" s="147"/>
      <c r="E5" s="147"/>
      <c r="F5" s="147"/>
      <c r="G5" s="148"/>
      <c r="H5" s="148"/>
      <c r="I5" s="138"/>
      <c r="J5" s="239"/>
      <c r="K5" s="49"/>
      <c r="L5" s="149"/>
      <c r="M5" s="149"/>
      <c r="N5" s="149"/>
      <c r="O5" s="52"/>
      <c r="P5" s="49"/>
      <c r="Q5" s="149"/>
      <c r="R5" s="149"/>
      <c r="S5" s="149"/>
      <c r="T5" s="52"/>
      <c r="U5" s="49"/>
      <c r="V5" s="149"/>
      <c r="W5" s="149"/>
      <c r="X5" s="149"/>
      <c r="Y5" s="52"/>
      <c r="Z5" s="49"/>
      <c r="AA5" s="149"/>
      <c r="AB5" s="149"/>
      <c r="AC5" s="149"/>
      <c r="AD5" s="52"/>
      <c r="AE5" s="69"/>
      <c r="AF5" s="70"/>
      <c r="AG5" s="70"/>
      <c r="AH5" s="71"/>
      <c r="AI5" s="150"/>
      <c r="AJ5" s="69"/>
      <c r="AK5" s="70"/>
      <c r="AL5" s="70"/>
      <c r="AM5" s="71"/>
      <c r="AN5" s="56"/>
      <c r="AO5" s="151"/>
      <c r="AP5" s="226"/>
      <c r="AQ5" s="226"/>
      <c r="AR5" s="232"/>
      <c r="AS5" s="226"/>
      <c r="AT5" s="232"/>
      <c r="AU5" s="226"/>
      <c r="AV5" s="226"/>
      <c r="AW5" s="226"/>
      <c r="AX5" s="226"/>
      <c r="AY5" s="232"/>
      <c r="AZ5" s="226"/>
      <c r="BA5" s="232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</row>
    <row r="6" spans="1:78" x14ac:dyDescent="0.25">
      <c r="A6" s="225">
        <v>1</v>
      </c>
      <c r="B6" s="211" t="s">
        <v>147</v>
      </c>
      <c r="C6" s="211">
        <v>1301</v>
      </c>
      <c r="D6" s="211" t="s">
        <v>183</v>
      </c>
      <c r="E6" s="211">
        <v>6208</v>
      </c>
      <c r="F6" s="211">
        <v>6312</v>
      </c>
      <c r="G6" s="211"/>
      <c r="H6" s="219" t="str">
        <f>HYPERLINK("https://map.geo.admin.ch/?zoom=7&amp;E=699800&amp;N=220400&amp;layers=ch.kantone.cadastralwebmap-farbe,ch.swisstopo.amtliches-strassenverzeichnis,ch.bfs.gebaeude_wohnungs_register,KML||https://tinyurl.com/yy7ya4g9/SZ/1301_bdg_erw.kml","KML building")</f>
        <v>KML building</v>
      </c>
      <c r="I6" s="154">
        <v>7</v>
      </c>
      <c r="J6" s="240" t="s">
        <v>312</v>
      </c>
      <c r="K6" s="63">
        <v>1.1275773195876288E-3</v>
      </c>
      <c r="L6" s="64">
        <v>0</v>
      </c>
      <c r="M6" s="64"/>
      <c r="N6" s="200">
        <v>0</v>
      </c>
      <c r="O6" s="155"/>
      <c r="P6" s="63"/>
      <c r="Q6" s="64">
        <v>0</v>
      </c>
      <c r="R6" s="64"/>
      <c r="S6" s="200">
        <v>0</v>
      </c>
      <c r="T6" s="155"/>
      <c r="U6" s="63"/>
      <c r="V6" s="64">
        <v>0</v>
      </c>
      <c r="W6" s="64"/>
      <c r="X6" s="200">
        <v>0</v>
      </c>
      <c r="Y6" s="155"/>
      <c r="Z6" s="63"/>
      <c r="AA6" s="64">
        <v>0</v>
      </c>
      <c r="AB6" s="64"/>
      <c r="AC6" s="200">
        <v>0</v>
      </c>
      <c r="AD6" s="155"/>
      <c r="AE6" s="153"/>
      <c r="AF6" s="140">
        <v>18</v>
      </c>
      <c r="AG6" s="140"/>
      <c r="AH6" s="200">
        <v>2.8999999999999998E-3</v>
      </c>
      <c r="AI6" s="140"/>
      <c r="AJ6" s="153"/>
      <c r="AK6" s="140">
        <v>23</v>
      </c>
      <c r="AL6" s="140"/>
      <c r="AM6" s="200">
        <v>3.7000000000000002E-3</v>
      </c>
      <c r="AN6" s="156"/>
      <c r="AO6" s="220">
        <v>6.6E-3</v>
      </c>
      <c r="AP6" s="222">
        <v>2491</v>
      </c>
      <c r="AQ6" s="222">
        <v>2367</v>
      </c>
      <c r="AR6" s="234">
        <v>0.95</v>
      </c>
      <c r="AS6" s="222">
        <v>2232</v>
      </c>
      <c r="AT6" s="234">
        <v>0.89600000000000002</v>
      </c>
      <c r="AU6" s="222">
        <v>2185</v>
      </c>
      <c r="AV6" s="231">
        <v>0.877</v>
      </c>
      <c r="AW6" s="222">
        <v>1626</v>
      </c>
      <c r="AX6" s="222">
        <v>1515</v>
      </c>
      <c r="AY6" s="234">
        <v>0.93200000000000005</v>
      </c>
      <c r="AZ6" s="222">
        <v>1403</v>
      </c>
      <c r="BA6" s="234">
        <v>0.86299999999999999</v>
      </c>
      <c r="BB6" s="222">
        <v>1365</v>
      </c>
      <c r="BC6" s="231">
        <v>0.83899999999999997</v>
      </c>
    </row>
    <row r="7" spans="1:78" x14ac:dyDescent="0.25">
      <c r="A7" s="225">
        <v>1</v>
      </c>
      <c r="B7" s="211" t="s">
        <v>147</v>
      </c>
      <c r="C7" s="211">
        <v>1311</v>
      </c>
      <c r="D7" s="211" t="s">
        <v>184</v>
      </c>
      <c r="E7" s="211">
        <v>1202</v>
      </c>
      <c r="F7" s="211">
        <v>1220</v>
      </c>
      <c r="G7" s="211"/>
      <c r="H7" s="219" t="str">
        <f>HYPERLINK("https://map.geo.admin.ch/?zoom=7&amp;E=682700&amp;N=205100&amp;layers=ch.kantone.cadastralwebmap-farbe,ch.swisstopo.amtliches-strassenverzeichnis,ch.bfs.gebaeude_wohnungs_register,KML||https://tinyurl.com/yy7ya4g9/SZ/1311_bdg_erw.kml","KML building")</f>
        <v>KML building</v>
      </c>
      <c r="I7" s="154">
        <v>4</v>
      </c>
      <c r="J7" s="241" t="s">
        <v>313</v>
      </c>
      <c r="K7" s="63">
        <v>3.3277870216306157E-3</v>
      </c>
      <c r="L7" s="64">
        <v>0</v>
      </c>
      <c r="M7" s="64"/>
      <c r="N7" s="200">
        <v>0</v>
      </c>
      <c r="O7" s="155"/>
      <c r="P7" s="63"/>
      <c r="Q7" s="64">
        <v>0</v>
      </c>
      <c r="R7" s="64"/>
      <c r="S7" s="200">
        <v>0</v>
      </c>
      <c r="T7" s="155"/>
      <c r="U7" s="63"/>
      <c r="V7" s="64">
        <v>0</v>
      </c>
      <c r="W7" s="64"/>
      <c r="X7" s="200">
        <v>0</v>
      </c>
      <c r="Y7" s="155"/>
      <c r="Z7" s="63"/>
      <c r="AA7" s="64">
        <v>4</v>
      </c>
      <c r="AB7" s="64"/>
      <c r="AC7" s="200">
        <v>3.3E-3</v>
      </c>
      <c r="AD7" s="155"/>
      <c r="AE7" s="153"/>
      <c r="AF7" s="140">
        <v>14</v>
      </c>
      <c r="AG7" s="140"/>
      <c r="AH7" s="200">
        <v>1.1599999999999999E-2</v>
      </c>
      <c r="AI7" s="140"/>
      <c r="AJ7" s="153"/>
      <c r="AK7" s="140">
        <v>4</v>
      </c>
      <c r="AL7" s="140"/>
      <c r="AM7" s="200">
        <v>3.3E-3</v>
      </c>
      <c r="AN7" s="156"/>
      <c r="AO7" s="220">
        <v>1.8200000000000001E-2</v>
      </c>
      <c r="AP7" s="222">
        <v>511</v>
      </c>
      <c r="AQ7" s="222">
        <v>508</v>
      </c>
      <c r="AR7" s="234">
        <v>0.99399999999999999</v>
      </c>
      <c r="AS7" s="222">
        <v>500</v>
      </c>
      <c r="AT7" s="234">
        <v>0.97799999999999998</v>
      </c>
      <c r="AU7" s="222">
        <v>500</v>
      </c>
      <c r="AV7" s="231">
        <v>0.97799999999999998</v>
      </c>
      <c r="AW7" s="222">
        <v>345</v>
      </c>
      <c r="AX7" s="222">
        <v>343</v>
      </c>
      <c r="AY7" s="234">
        <v>0.99399999999999999</v>
      </c>
      <c r="AZ7" s="222">
        <v>337</v>
      </c>
      <c r="BA7" s="234">
        <v>0.97699999999999998</v>
      </c>
      <c r="BB7" s="222">
        <v>337</v>
      </c>
      <c r="BC7" s="231">
        <v>0.97699999999999998</v>
      </c>
    </row>
    <row r="8" spans="1:78" x14ac:dyDescent="0.25">
      <c r="A8" s="225">
        <v>1</v>
      </c>
      <c r="B8" s="211" t="s">
        <v>147</v>
      </c>
      <c r="C8" s="211">
        <v>1321</v>
      </c>
      <c r="D8" s="211" t="s">
        <v>185</v>
      </c>
      <c r="E8" s="211">
        <v>1595</v>
      </c>
      <c r="F8" s="211">
        <v>1719</v>
      </c>
      <c r="G8" s="211"/>
      <c r="H8" s="219" t="str">
        <f>HYPERLINK("https://map.geo.admin.ch/?zoom=7&amp;E=699200&amp;N=227100&amp;layers=ch.kantone.cadastralwebmap-farbe,ch.swisstopo.amtliches-strassenverzeichnis,ch.bfs.gebaeude_wohnungs_register,KML||https://tinyurl.com/yy7ya4g9/SZ/1321_bdg_erw.kml","KML building")</f>
        <v>KML building</v>
      </c>
      <c r="I8" s="154">
        <v>1</v>
      </c>
      <c r="J8" s="241" t="s">
        <v>314</v>
      </c>
      <c r="K8" s="63">
        <v>6.2695924764890286E-4</v>
      </c>
      <c r="L8" s="64">
        <v>0</v>
      </c>
      <c r="M8" s="64"/>
      <c r="N8" s="200">
        <v>0</v>
      </c>
      <c r="O8" s="155"/>
      <c r="P8" s="63"/>
      <c r="Q8" s="64">
        <v>0</v>
      </c>
      <c r="R8" s="64"/>
      <c r="S8" s="200">
        <v>0</v>
      </c>
      <c r="T8" s="155"/>
      <c r="U8" s="63"/>
      <c r="V8" s="64">
        <v>0</v>
      </c>
      <c r="W8" s="64"/>
      <c r="X8" s="200">
        <v>0</v>
      </c>
      <c r="Y8" s="155"/>
      <c r="Z8" s="63"/>
      <c r="AA8" s="64">
        <v>2</v>
      </c>
      <c r="AB8" s="64"/>
      <c r="AC8" s="200">
        <v>1.1999999999999999E-3</v>
      </c>
      <c r="AD8" s="155"/>
      <c r="AE8" s="153"/>
      <c r="AF8" s="140">
        <v>9</v>
      </c>
      <c r="AG8" s="140"/>
      <c r="AH8" s="200">
        <v>5.5999999999999999E-3</v>
      </c>
      <c r="AI8" s="140"/>
      <c r="AJ8" s="153"/>
      <c r="AK8" s="140">
        <v>6</v>
      </c>
      <c r="AL8" s="140"/>
      <c r="AM8" s="200">
        <v>3.8E-3</v>
      </c>
      <c r="AN8" s="156"/>
      <c r="AO8" s="220">
        <v>1.06E-2</v>
      </c>
      <c r="AP8" s="222">
        <v>575</v>
      </c>
      <c r="AQ8" s="222">
        <v>158</v>
      </c>
      <c r="AR8" s="234">
        <v>0.27500000000000002</v>
      </c>
      <c r="AS8" s="222">
        <v>139</v>
      </c>
      <c r="AT8" s="234">
        <v>0.24199999999999999</v>
      </c>
      <c r="AU8" s="222">
        <v>134</v>
      </c>
      <c r="AV8" s="231">
        <v>0.23300000000000001</v>
      </c>
      <c r="AW8" s="222">
        <v>391</v>
      </c>
      <c r="AX8" s="222">
        <v>119</v>
      </c>
      <c r="AY8" s="234">
        <v>0.30399999999999999</v>
      </c>
      <c r="AZ8" s="222">
        <v>103</v>
      </c>
      <c r="BA8" s="234">
        <v>0.26300000000000001</v>
      </c>
      <c r="BB8" s="222">
        <v>99</v>
      </c>
      <c r="BC8" s="231">
        <v>0.253</v>
      </c>
    </row>
    <row r="9" spans="1:78" x14ac:dyDescent="0.25">
      <c r="A9" s="225">
        <v>1</v>
      </c>
      <c r="B9" s="211" t="s">
        <v>147</v>
      </c>
      <c r="C9" s="211">
        <v>1322</v>
      </c>
      <c r="D9" s="211" t="s">
        <v>186</v>
      </c>
      <c r="E9" s="211">
        <v>3604</v>
      </c>
      <c r="F9" s="211">
        <v>3989</v>
      </c>
      <c r="G9" s="211"/>
      <c r="H9" s="219" t="str">
        <f>HYPERLINK("https://map.geo.admin.ch/?zoom=7&amp;E=701400&amp;N=228700&amp;layers=ch.kantone.cadastralwebmap-farbe,ch.swisstopo.amtliches-strassenverzeichnis,ch.bfs.gebaeude_wohnungs_register,KML||https://tinyurl.com/yy7ya4g9/SZ/1322_bdg_erw.kml","KML building")</f>
        <v>KML building</v>
      </c>
      <c r="I9" s="154">
        <v>3</v>
      </c>
      <c r="J9" s="241" t="s">
        <v>315</v>
      </c>
      <c r="K9" s="63">
        <v>8.3240843507214203E-4</v>
      </c>
      <c r="L9" s="64">
        <v>0</v>
      </c>
      <c r="M9" s="64"/>
      <c r="N9" s="200">
        <v>0</v>
      </c>
      <c r="O9" s="155"/>
      <c r="P9" s="63"/>
      <c r="Q9" s="64">
        <v>0</v>
      </c>
      <c r="R9" s="64"/>
      <c r="S9" s="200">
        <v>0</v>
      </c>
      <c r="T9" s="155"/>
      <c r="U9" s="63"/>
      <c r="V9" s="64">
        <v>0</v>
      </c>
      <c r="W9" s="64"/>
      <c r="X9" s="200">
        <v>0</v>
      </c>
      <c r="Y9" s="155"/>
      <c r="Z9" s="63"/>
      <c r="AA9" s="64">
        <v>0</v>
      </c>
      <c r="AB9" s="64"/>
      <c r="AC9" s="200">
        <v>0</v>
      </c>
      <c r="AD9" s="157"/>
      <c r="AE9" s="153"/>
      <c r="AF9" s="140">
        <v>25</v>
      </c>
      <c r="AG9" s="140"/>
      <c r="AH9" s="200">
        <v>6.8999999999999999E-3</v>
      </c>
      <c r="AI9" s="140"/>
      <c r="AJ9" s="153"/>
      <c r="AK9" s="140">
        <v>26</v>
      </c>
      <c r="AL9" s="140"/>
      <c r="AM9" s="200">
        <v>7.1999999999999998E-3</v>
      </c>
      <c r="AN9" s="156"/>
      <c r="AO9" s="220">
        <v>1.41E-2</v>
      </c>
      <c r="AP9" s="222">
        <v>1144</v>
      </c>
      <c r="AQ9" s="222">
        <v>802</v>
      </c>
      <c r="AR9" s="234">
        <v>0.70099999999999996</v>
      </c>
      <c r="AS9" s="222">
        <v>285</v>
      </c>
      <c r="AT9" s="234">
        <v>0.249</v>
      </c>
      <c r="AU9" s="222">
        <v>257</v>
      </c>
      <c r="AV9" s="231">
        <v>0.22500000000000001</v>
      </c>
      <c r="AW9" s="222">
        <v>789</v>
      </c>
      <c r="AX9" s="222">
        <v>568</v>
      </c>
      <c r="AY9" s="234">
        <v>0.72</v>
      </c>
      <c r="AZ9" s="222">
        <v>189</v>
      </c>
      <c r="BA9" s="234">
        <v>0.24</v>
      </c>
      <c r="BB9" s="222">
        <v>162</v>
      </c>
      <c r="BC9" s="231">
        <v>0.20499999999999999</v>
      </c>
    </row>
    <row r="10" spans="1:78" x14ac:dyDescent="0.25">
      <c r="A10" s="225">
        <v>1</v>
      </c>
      <c r="B10" s="211" t="s">
        <v>147</v>
      </c>
      <c r="C10" s="211">
        <v>1323</v>
      </c>
      <c r="D10" s="211" t="s">
        <v>187</v>
      </c>
      <c r="E10" s="211">
        <v>2105</v>
      </c>
      <c r="F10" s="211">
        <v>2361</v>
      </c>
      <c r="G10" s="211"/>
      <c r="H10" s="219" t="str">
        <f>HYPERLINK("https://map.geo.admin.ch/?zoom=7&amp;E=697100&amp;N=228000&amp;layers=ch.kantone.cadastralwebmap-farbe,ch.swisstopo.amtliches-strassenverzeichnis,ch.bfs.gebaeude_wohnungs_register,KML||https://tinyurl.com/yy7ya4g9/SZ/1323_bdg_erw.kml","KML building")</f>
        <v>KML building</v>
      </c>
      <c r="I10" s="154">
        <v>3</v>
      </c>
      <c r="J10" s="240" t="s">
        <v>316</v>
      </c>
      <c r="K10" s="63">
        <v>1.4251781472684087E-3</v>
      </c>
      <c r="L10" s="64">
        <v>0</v>
      </c>
      <c r="M10" s="64"/>
      <c r="N10" s="200">
        <v>0</v>
      </c>
      <c r="O10" s="155"/>
      <c r="P10" s="63"/>
      <c r="Q10" s="64">
        <v>0</v>
      </c>
      <c r="R10" s="64"/>
      <c r="S10" s="200">
        <v>0</v>
      </c>
      <c r="T10" s="155"/>
      <c r="U10" s="63"/>
      <c r="V10" s="64">
        <v>0</v>
      </c>
      <c r="W10" s="64"/>
      <c r="X10" s="200">
        <v>0</v>
      </c>
      <c r="Y10" s="155"/>
      <c r="Z10" s="63"/>
      <c r="AA10" s="64">
        <v>0</v>
      </c>
      <c r="AB10" s="64"/>
      <c r="AC10" s="200">
        <v>0</v>
      </c>
      <c r="AD10" s="155"/>
      <c r="AE10" s="153"/>
      <c r="AF10" s="140">
        <v>7</v>
      </c>
      <c r="AG10" s="140"/>
      <c r="AH10" s="200">
        <v>3.3E-3</v>
      </c>
      <c r="AI10" s="140"/>
      <c r="AJ10" s="153"/>
      <c r="AK10" s="140">
        <v>0</v>
      </c>
      <c r="AL10" s="140"/>
      <c r="AM10" s="200">
        <v>0</v>
      </c>
      <c r="AN10" s="156"/>
      <c r="AO10" s="220">
        <v>3.3E-3</v>
      </c>
      <c r="AP10" s="222">
        <v>550</v>
      </c>
      <c r="AQ10" s="222">
        <v>334</v>
      </c>
      <c r="AR10" s="234">
        <v>0.60699999999999998</v>
      </c>
      <c r="AS10" s="222">
        <v>238</v>
      </c>
      <c r="AT10" s="234">
        <v>0.433</v>
      </c>
      <c r="AU10" s="222">
        <v>140</v>
      </c>
      <c r="AV10" s="231">
        <v>0.255</v>
      </c>
      <c r="AW10" s="222">
        <v>288</v>
      </c>
      <c r="AX10" s="222">
        <v>181</v>
      </c>
      <c r="AY10" s="234">
        <v>0.628</v>
      </c>
      <c r="AZ10" s="222">
        <v>144</v>
      </c>
      <c r="BA10" s="234">
        <v>0.5</v>
      </c>
      <c r="BB10" s="222">
        <v>94</v>
      </c>
      <c r="BC10" s="231">
        <v>0.32600000000000001</v>
      </c>
    </row>
    <row r="11" spans="1:78" x14ac:dyDescent="0.25">
      <c r="A11" s="225">
        <v>1</v>
      </c>
      <c r="B11" s="211" t="s">
        <v>147</v>
      </c>
      <c r="C11" s="211">
        <v>1331</v>
      </c>
      <c r="D11" s="211" t="s">
        <v>188</v>
      </c>
      <c r="E11" s="211">
        <v>3798</v>
      </c>
      <c r="F11" s="211">
        <v>3898</v>
      </c>
      <c r="G11" s="211"/>
      <c r="H11" s="219" t="str">
        <f>HYPERLINK("https://map.geo.admin.ch/?zoom=7&amp;E=676100&amp;N=215100&amp;layers=ch.kantone.cadastralwebmap-farbe,ch.swisstopo.amtliches-strassenverzeichnis,ch.bfs.gebaeude_wohnungs_register,KML||https://tinyurl.com/yy7ya4g9/SZ/1331_bdg_erw.kml","KML building")</f>
        <v>KML building</v>
      </c>
      <c r="I11" s="154">
        <v>4</v>
      </c>
      <c r="J11" s="240" t="s">
        <v>317</v>
      </c>
      <c r="K11" s="63">
        <v>1.05318588730911E-3</v>
      </c>
      <c r="L11" s="64">
        <v>0</v>
      </c>
      <c r="M11" s="64"/>
      <c r="N11" s="200">
        <v>0</v>
      </c>
      <c r="O11" s="155"/>
      <c r="P11" s="63"/>
      <c r="Q11" s="64">
        <v>0</v>
      </c>
      <c r="R11" s="64"/>
      <c r="S11" s="200">
        <v>0</v>
      </c>
      <c r="T11" s="155"/>
      <c r="U11" s="63"/>
      <c r="V11" s="64">
        <v>0</v>
      </c>
      <c r="W11" s="64"/>
      <c r="X11" s="200">
        <v>0</v>
      </c>
      <c r="Y11" s="155"/>
      <c r="Z11" s="63"/>
      <c r="AA11" s="64">
        <v>0</v>
      </c>
      <c r="AB11" s="64"/>
      <c r="AC11" s="200">
        <v>0</v>
      </c>
      <c r="AD11" s="155"/>
      <c r="AE11" s="153"/>
      <c r="AF11" s="140">
        <v>13</v>
      </c>
      <c r="AG11" s="140"/>
      <c r="AH11" s="200">
        <v>3.3999999999999998E-3</v>
      </c>
      <c r="AI11" s="140"/>
      <c r="AJ11" s="153"/>
      <c r="AK11" s="140">
        <v>21</v>
      </c>
      <c r="AL11" s="140"/>
      <c r="AM11" s="200">
        <v>5.4999999999999997E-3</v>
      </c>
      <c r="AN11" s="156"/>
      <c r="AO11" s="220">
        <v>8.8999999999999999E-3</v>
      </c>
      <c r="AP11" s="222">
        <v>1416</v>
      </c>
      <c r="AQ11" s="222">
        <v>1377</v>
      </c>
      <c r="AR11" s="234">
        <v>0.97199999999999998</v>
      </c>
      <c r="AS11" s="222">
        <v>1198</v>
      </c>
      <c r="AT11" s="234">
        <v>0.84599999999999997</v>
      </c>
      <c r="AU11" s="222">
        <v>1189</v>
      </c>
      <c r="AV11" s="231">
        <v>0.84</v>
      </c>
      <c r="AW11" s="222">
        <v>923</v>
      </c>
      <c r="AX11" s="222">
        <v>884</v>
      </c>
      <c r="AY11" s="234">
        <v>0.95799999999999996</v>
      </c>
      <c r="AZ11" s="222">
        <v>759</v>
      </c>
      <c r="BA11" s="234">
        <v>0.82199999999999995</v>
      </c>
      <c r="BB11" s="222">
        <v>750</v>
      </c>
      <c r="BC11" s="231">
        <v>0.81299999999999994</v>
      </c>
    </row>
    <row r="12" spans="1:78" x14ac:dyDescent="0.25">
      <c r="A12" s="225">
        <v>1</v>
      </c>
      <c r="B12" s="211" t="s">
        <v>147</v>
      </c>
      <c r="C12" s="211">
        <v>1341</v>
      </c>
      <c r="D12" s="211" t="s">
        <v>189</v>
      </c>
      <c r="E12" s="211">
        <v>2328</v>
      </c>
      <c r="F12" s="211">
        <v>2393</v>
      </c>
      <c r="G12" s="211"/>
      <c r="H12" s="219" t="str">
        <f>HYPERLINK("https://map.geo.admin.ch/?zoom=7&amp;E=705500&amp;N=227700&amp;layers=ch.kantone.cadastralwebmap-farbe,ch.swisstopo.amtliches-strassenverzeichnis,ch.bfs.gebaeude_wohnungs_register,KML||https://tinyurl.com/yy7ya4g9/SZ/1341_bdg_erw.kml","KML building")</f>
        <v>KML building</v>
      </c>
      <c r="I12" s="154">
        <v>0</v>
      </c>
      <c r="J12" s="241" t="s">
        <v>318</v>
      </c>
      <c r="K12" s="63">
        <v>0</v>
      </c>
      <c r="L12" s="64">
        <v>0</v>
      </c>
      <c r="M12" s="64"/>
      <c r="N12" s="200">
        <v>0</v>
      </c>
      <c r="O12" s="155"/>
      <c r="P12" s="63"/>
      <c r="Q12" s="64">
        <v>0</v>
      </c>
      <c r="R12" s="64"/>
      <c r="S12" s="200">
        <v>0</v>
      </c>
      <c r="T12" s="155"/>
      <c r="U12" s="63"/>
      <c r="V12" s="64">
        <v>0</v>
      </c>
      <c r="W12" s="64"/>
      <c r="X12" s="200">
        <v>0</v>
      </c>
      <c r="Y12" s="155"/>
      <c r="Z12" s="63"/>
      <c r="AA12" s="64">
        <v>0</v>
      </c>
      <c r="AB12" s="64"/>
      <c r="AC12" s="200">
        <v>0</v>
      </c>
      <c r="AD12" s="155"/>
      <c r="AE12" s="153"/>
      <c r="AF12" s="140">
        <v>3</v>
      </c>
      <c r="AG12" s="140"/>
      <c r="AH12" s="200">
        <v>1.2999999999999999E-3</v>
      </c>
      <c r="AI12" s="140"/>
      <c r="AJ12" s="153"/>
      <c r="AK12" s="140">
        <v>2</v>
      </c>
      <c r="AL12" s="140"/>
      <c r="AM12" s="200">
        <v>8.9999999999999998E-4</v>
      </c>
      <c r="AN12" s="156"/>
      <c r="AO12" s="220">
        <v>2.1999999999999997E-3</v>
      </c>
      <c r="AP12" s="222">
        <v>935</v>
      </c>
      <c r="AQ12" s="222">
        <v>891</v>
      </c>
      <c r="AR12" s="234">
        <v>0.95299999999999996</v>
      </c>
      <c r="AS12" s="222">
        <v>874</v>
      </c>
      <c r="AT12" s="234">
        <v>0.93500000000000005</v>
      </c>
      <c r="AU12" s="222">
        <v>849</v>
      </c>
      <c r="AV12" s="231">
        <v>0.90800000000000003</v>
      </c>
      <c r="AW12" s="222">
        <v>560</v>
      </c>
      <c r="AX12" s="222">
        <v>530</v>
      </c>
      <c r="AY12" s="234">
        <v>0.94599999999999995</v>
      </c>
      <c r="AZ12" s="222">
        <v>526</v>
      </c>
      <c r="BA12" s="234">
        <v>0.93899999999999995</v>
      </c>
      <c r="BB12" s="222">
        <v>515</v>
      </c>
      <c r="BC12" s="231">
        <v>0.92</v>
      </c>
    </row>
    <row r="13" spans="1:78" x14ac:dyDescent="0.25">
      <c r="A13" s="225">
        <v>1</v>
      </c>
      <c r="B13" s="211" t="s">
        <v>147</v>
      </c>
      <c r="C13" s="211">
        <v>1342</v>
      </c>
      <c r="D13" s="211" t="s">
        <v>190</v>
      </c>
      <c r="E13" s="211">
        <v>1912</v>
      </c>
      <c r="F13" s="211">
        <v>1953</v>
      </c>
      <c r="G13" s="211"/>
      <c r="H13" s="219" t="str">
        <f>HYPERLINK("https://map.geo.admin.ch/?zoom=7&amp;E=708800&amp;N=226700&amp;layers=ch.kantone.cadastralwebmap-farbe,ch.swisstopo.amtliches-strassenverzeichnis,ch.bfs.gebaeude_wohnungs_register,KML||https://tinyurl.com/yy7ya4g9/SZ/1342_bdg_erw.kml","KML building")</f>
        <v>KML building</v>
      </c>
      <c r="I13" s="154">
        <v>7</v>
      </c>
      <c r="J13" s="240" t="s">
        <v>319</v>
      </c>
      <c r="K13" s="63">
        <v>3.6610878661087866E-3</v>
      </c>
      <c r="L13" s="64">
        <v>0</v>
      </c>
      <c r="M13" s="64"/>
      <c r="N13" s="200">
        <v>0</v>
      </c>
      <c r="O13" s="155"/>
      <c r="P13" s="63"/>
      <c r="Q13" s="64">
        <v>0</v>
      </c>
      <c r="R13" s="64"/>
      <c r="S13" s="200">
        <v>0</v>
      </c>
      <c r="T13" s="155"/>
      <c r="U13" s="63"/>
      <c r="V13" s="64">
        <v>0</v>
      </c>
      <c r="W13" s="64"/>
      <c r="X13" s="200">
        <v>0</v>
      </c>
      <c r="Y13" s="155"/>
      <c r="Z13" s="63"/>
      <c r="AA13" s="64">
        <v>0</v>
      </c>
      <c r="AB13" s="64"/>
      <c r="AC13" s="200">
        <v>0</v>
      </c>
      <c r="AD13" s="155"/>
      <c r="AE13" s="153"/>
      <c r="AF13" s="140">
        <v>7</v>
      </c>
      <c r="AG13" s="140"/>
      <c r="AH13" s="200">
        <v>3.7000000000000002E-3</v>
      </c>
      <c r="AI13" s="140"/>
      <c r="AJ13" s="153"/>
      <c r="AK13" s="140">
        <v>2</v>
      </c>
      <c r="AL13" s="140"/>
      <c r="AM13" s="200">
        <v>1E-3</v>
      </c>
      <c r="AN13" s="156"/>
      <c r="AO13" s="220">
        <v>4.7000000000000002E-3</v>
      </c>
      <c r="AP13" s="222">
        <v>777</v>
      </c>
      <c r="AQ13" s="222">
        <v>764</v>
      </c>
      <c r="AR13" s="234">
        <v>0.98299999999999998</v>
      </c>
      <c r="AS13" s="222">
        <v>646</v>
      </c>
      <c r="AT13" s="234">
        <v>0.83099999999999996</v>
      </c>
      <c r="AU13" s="222">
        <v>644</v>
      </c>
      <c r="AV13" s="231">
        <v>0.82899999999999996</v>
      </c>
      <c r="AW13" s="222">
        <v>463</v>
      </c>
      <c r="AX13" s="222">
        <v>450</v>
      </c>
      <c r="AY13" s="234">
        <v>0.97199999999999998</v>
      </c>
      <c r="AZ13" s="222">
        <v>411</v>
      </c>
      <c r="BA13" s="234">
        <v>0.88800000000000001</v>
      </c>
      <c r="BB13" s="222">
        <v>409</v>
      </c>
      <c r="BC13" s="231">
        <v>0.88300000000000001</v>
      </c>
    </row>
    <row r="14" spans="1:78" x14ac:dyDescent="0.25">
      <c r="A14" s="225">
        <v>1</v>
      </c>
      <c r="B14" s="211" t="s">
        <v>147</v>
      </c>
      <c r="C14" s="211">
        <v>1343</v>
      </c>
      <c r="D14" s="211" t="s">
        <v>191</v>
      </c>
      <c r="E14" s="211">
        <v>406</v>
      </c>
      <c r="F14" s="211">
        <v>408</v>
      </c>
      <c r="G14" s="211"/>
      <c r="H14" s="219" t="str">
        <f>HYPERLINK("https://map.geo.admin.ch/?zoom=7&amp;E=712400&amp;N=218300&amp;layers=ch.kantone.cadastralwebmap-farbe,ch.swisstopo.amtliches-strassenverzeichnis,ch.bfs.gebaeude_wohnungs_register,KML||https://tinyurl.com/yy7ya4g9/SZ/1343_bdg_erw.kml","KML building")</f>
        <v>KML building</v>
      </c>
      <c r="I14" s="154">
        <v>0</v>
      </c>
      <c r="J14" s="241" t="s">
        <v>320</v>
      </c>
      <c r="K14" s="63">
        <v>0</v>
      </c>
      <c r="L14" s="64">
        <v>0</v>
      </c>
      <c r="M14" s="64"/>
      <c r="N14" s="200">
        <v>0</v>
      </c>
      <c r="O14" s="155"/>
      <c r="P14" s="63"/>
      <c r="Q14" s="64">
        <v>0</v>
      </c>
      <c r="R14" s="64"/>
      <c r="S14" s="200">
        <v>0</v>
      </c>
      <c r="T14" s="155"/>
      <c r="U14" s="63"/>
      <c r="V14" s="64">
        <v>0</v>
      </c>
      <c r="W14" s="64"/>
      <c r="X14" s="200">
        <v>0</v>
      </c>
      <c r="Y14" s="155"/>
      <c r="Z14" s="63"/>
      <c r="AA14" s="64">
        <v>0</v>
      </c>
      <c r="AB14" s="64"/>
      <c r="AC14" s="200">
        <v>0</v>
      </c>
      <c r="AD14" s="155"/>
      <c r="AE14" s="153"/>
      <c r="AF14" s="140">
        <v>1</v>
      </c>
      <c r="AG14" s="140"/>
      <c r="AH14" s="200">
        <v>2.5000000000000001E-3</v>
      </c>
      <c r="AI14" s="140"/>
      <c r="AJ14" s="153"/>
      <c r="AK14" s="140">
        <v>0</v>
      </c>
      <c r="AL14" s="140"/>
      <c r="AM14" s="200">
        <v>0</v>
      </c>
      <c r="AN14" s="156"/>
      <c r="AO14" s="220">
        <v>2.5000000000000001E-3</v>
      </c>
      <c r="AP14" s="222">
        <v>243</v>
      </c>
      <c r="AQ14" s="222">
        <v>193</v>
      </c>
      <c r="AR14" s="234">
        <v>0.79400000000000004</v>
      </c>
      <c r="AS14" s="222">
        <v>234</v>
      </c>
      <c r="AT14" s="234">
        <v>0.96299999999999997</v>
      </c>
      <c r="AU14" s="222">
        <v>187</v>
      </c>
      <c r="AV14" s="231">
        <v>0.77</v>
      </c>
      <c r="AW14" s="222">
        <v>147</v>
      </c>
      <c r="AX14" s="222">
        <v>118</v>
      </c>
      <c r="AY14" s="234">
        <v>0.80300000000000005</v>
      </c>
      <c r="AZ14" s="222">
        <v>140</v>
      </c>
      <c r="BA14" s="234">
        <v>0.95199999999999996</v>
      </c>
      <c r="BB14" s="222">
        <v>113</v>
      </c>
      <c r="BC14" s="231">
        <v>0.76900000000000002</v>
      </c>
    </row>
    <row r="15" spans="1:78" x14ac:dyDescent="0.25">
      <c r="A15" s="225">
        <v>1</v>
      </c>
      <c r="B15" s="211" t="s">
        <v>147</v>
      </c>
      <c r="C15" s="211">
        <v>1344</v>
      </c>
      <c r="D15" s="211" t="s">
        <v>192</v>
      </c>
      <c r="E15" s="211">
        <v>1665</v>
      </c>
      <c r="F15" s="211">
        <v>1699</v>
      </c>
      <c r="G15" s="211"/>
      <c r="H15" s="219" t="str">
        <f>HYPERLINK("https://map.geo.admin.ch/?zoom=7&amp;E=707200&amp;N=227700&amp;layers=ch.kantone.cadastralwebmap-farbe,ch.swisstopo.amtliches-strassenverzeichnis,ch.bfs.gebaeude_wohnungs_register,KML||https://tinyurl.com/yy7ya4g9/SZ/1344_bdg_erw.kml","KML building")</f>
        <v>KML building</v>
      </c>
      <c r="I15" s="154">
        <v>2</v>
      </c>
      <c r="J15" s="241" t="s">
        <v>321</v>
      </c>
      <c r="K15" s="63">
        <v>1.2012012012012011E-3</v>
      </c>
      <c r="L15" s="64">
        <v>0</v>
      </c>
      <c r="M15" s="64"/>
      <c r="N15" s="200">
        <v>0</v>
      </c>
      <c r="O15" s="155"/>
      <c r="P15" s="63"/>
      <c r="Q15" s="64">
        <v>0</v>
      </c>
      <c r="R15" s="64"/>
      <c r="S15" s="200">
        <v>0</v>
      </c>
      <c r="T15" s="155"/>
      <c r="U15" s="63"/>
      <c r="V15" s="64">
        <v>0</v>
      </c>
      <c r="W15" s="64"/>
      <c r="X15" s="200">
        <v>0</v>
      </c>
      <c r="Y15" s="155"/>
      <c r="Z15" s="63"/>
      <c r="AA15" s="64">
        <v>0</v>
      </c>
      <c r="AB15" s="64"/>
      <c r="AC15" s="200">
        <v>0</v>
      </c>
      <c r="AD15" s="155"/>
      <c r="AE15" s="153"/>
      <c r="AF15" s="140">
        <v>10</v>
      </c>
      <c r="AG15" s="140"/>
      <c r="AH15" s="200">
        <v>6.0000000000000001E-3</v>
      </c>
      <c r="AI15" s="140"/>
      <c r="AJ15" s="153"/>
      <c r="AK15" s="140">
        <v>3</v>
      </c>
      <c r="AL15" s="140"/>
      <c r="AM15" s="200">
        <v>1.8E-3</v>
      </c>
      <c r="AN15" s="156"/>
      <c r="AO15" s="220">
        <v>7.7999999999999996E-3</v>
      </c>
      <c r="AP15" s="222">
        <v>440</v>
      </c>
      <c r="AQ15" s="222">
        <v>387</v>
      </c>
      <c r="AR15" s="234">
        <v>0.88</v>
      </c>
      <c r="AS15" s="222">
        <v>365</v>
      </c>
      <c r="AT15" s="234">
        <v>0.83</v>
      </c>
      <c r="AU15" s="222">
        <v>357</v>
      </c>
      <c r="AV15" s="231">
        <v>0.81100000000000005</v>
      </c>
      <c r="AW15" s="222">
        <v>260</v>
      </c>
      <c r="AX15" s="222">
        <v>210</v>
      </c>
      <c r="AY15" s="234">
        <v>0.80800000000000005</v>
      </c>
      <c r="AZ15" s="222">
        <v>187</v>
      </c>
      <c r="BA15" s="234">
        <v>0.71899999999999997</v>
      </c>
      <c r="BB15" s="222">
        <v>181</v>
      </c>
      <c r="BC15" s="231">
        <v>0.69599999999999995</v>
      </c>
    </row>
    <row r="16" spans="1:78" x14ac:dyDescent="0.25">
      <c r="A16" s="225">
        <v>1</v>
      </c>
      <c r="B16" s="211" t="s">
        <v>147</v>
      </c>
      <c r="C16" s="211">
        <v>1345</v>
      </c>
      <c r="D16" s="211" t="s">
        <v>193</v>
      </c>
      <c r="E16" s="211">
        <v>1519</v>
      </c>
      <c r="F16" s="211">
        <v>1530</v>
      </c>
      <c r="G16" s="211"/>
      <c r="H16" s="219" t="str">
        <f>HYPERLINK("https://map.geo.admin.ch/?zoom=7&amp;E=716500&amp;N=225500&amp;layers=ch.kantone.cadastralwebmap-farbe,ch.swisstopo.amtliches-strassenverzeichnis,ch.bfs.gebaeude_wohnungs_register,KML||https://tinyurl.com/yy7ya4g9/SZ/1345_bdg_erw.kml","KML building")</f>
        <v>KML building</v>
      </c>
      <c r="I16" s="154">
        <v>0</v>
      </c>
      <c r="J16" s="241" t="s">
        <v>322</v>
      </c>
      <c r="K16" s="63">
        <v>0</v>
      </c>
      <c r="L16" s="64">
        <v>0</v>
      </c>
      <c r="M16" s="64"/>
      <c r="N16" s="200">
        <v>0</v>
      </c>
      <c r="O16" s="155"/>
      <c r="P16" s="63"/>
      <c r="Q16" s="64">
        <v>0</v>
      </c>
      <c r="R16" s="64"/>
      <c r="S16" s="200">
        <v>0</v>
      </c>
      <c r="T16" s="155"/>
      <c r="U16" s="63"/>
      <c r="V16" s="64">
        <v>0</v>
      </c>
      <c r="W16" s="64"/>
      <c r="X16" s="200">
        <v>0</v>
      </c>
      <c r="Y16" s="155"/>
      <c r="Z16" s="63"/>
      <c r="AA16" s="64">
        <v>0</v>
      </c>
      <c r="AB16" s="64"/>
      <c r="AC16" s="200">
        <v>0</v>
      </c>
      <c r="AD16" s="155"/>
      <c r="AE16" s="153"/>
      <c r="AF16" s="140">
        <v>6</v>
      </c>
      <c r="AG16" s="140"/>
      <c r="AH16" s="200">
        <v>3.8999999999999998E-3</v>
      </c>
      <c r="AI16" s="140"/>
      <c r="AJ16" s="153"/>
      <c r="AK16" s="140">
        <v>2</v>
      </c>
      <c r="AL16" s="140"/>
      <c r="AM16" s="200">
        <v>1.2999999999999999E-3</v>
      </c>
      <c r="AN16" s="156"/>
      <c r="AO16" s="220">
        <v>5.1999999999999998E-3</v>
      </c>
      <c r="AP16" s="222">
        <v>662</v>
      </c>
      <c r="AQ16" s="222">
        <v>660</v>
      </c>
      <c r="AR16" s="234">
        <v>0.997</v>
      </c>
      <c r="AS16" s="222">
        <v>652</v>
      </c>
      <c r="AT16" s="234">
        <v>0.98499999999999999</v>
      </c>
      <c r="AU16" s="222">
        <v>650</v>
      </c>
      <c r="AV16" s="231">
        <v>0.98199999999999998</v>
      </c>
      <c r="AW16" s="222">
        <v>390</v>
      </c>
      <c r="AX16" s="222">
        <v>389</v>
      </c>
      <c r="AY16" s="234">
        <v>0.997</v>
      </c>
      <c r="AZ16" s="222">
        <v>380</v>
      </c>
      <c r="BA16" s="234">
        <v>0.97399999999999998</v>
      </c>
      <c r="BB16" s="222">
        <v>379</v>
      </c>
      <c r="BC16" s="231">
        <v>0.97199999999999998</v>
      </c>
    </row>
    <row r="17" spans="1:55" x14ac:dyDescent="0.25">
      <c r="A17" s="225">
        <v>1</v>
      </c>
      <c r="B17" s="211" t="s">
        <v>147</v>
      </c>
      <c r="C17" s="211">
        <v>1346</v>
      </c>
      <c r="D17" s="211" t="s">
        <v>194</v>
      </c>
      <c r="E17" s="211">
        <v>2734</v>
      </c>
      <c r="F17" s="211">
        <v>2775</v>
      </c>
      <c r="G17" s="211"/>
      <c r="H17" s="219" t="str">
        <f>HYPERLINK("https://map.geo.admin.ch/?zoom=7&amp;E=712900&amp;N=225800&amp;layers=ch.kantone.cadastralwebmap-farbe,ch.swisstopo.amtliches-strassenverzeichnis,ch.bfs.gebaeude_wohnungs_register,KML||https://tinyurl.com/yy7ya4g9/SZ/1346_bdg_erw.kml","KML building")</f>
        <v>KML building</v>
      </c>
      <c r="I17" s="154">
        <v>0</v>
      </c>
      <c r="J17" s="241" t="s">
        <v>323</v>
      </c>
      <c r="K17" s="63">
        <v>0</v>
      </c>
      <c r="L17" s="64">
        <v>0</v>
      </c>
      <c r="M17" s="64"/>
      <c r="N17" s="200">
        <v>0</v>
      </c>
      <c r="O17" s="155"/>
      <c r="P17" s="63"/>
      <c r="Q17" s="64">
        <v>0</v>
      </c>
      <c r="R17" s="64"/>
      <c r="S17" s="200">
        <v>0</v>
      </c>
      <c r="T17" s="155"/>
      <c r="U17" s="63"/>
      <c r="V17" s="64">
        <v>0</v>
      </c>
      <c r="W17" s="64"/>
      <c r="X17" s="200">
        <v>0</v>
      </c>
      <c r="Y17" s="155"/>
      <c r="Z17" s="63"/>
      <c r="AA17" s="64">
        <v>0</v>
      </c>
      <c r="AB17" s="64"/>
      <c r="AC17" s="200">
        <v>0</v>
      </c>
      <c r="AD17" s="155"/>
      <c r="AE17" s="153"/>
      <c r="AF17" s="140">
        <v>28</v>
      </c>
      <c r="AG17" s="140"/>
      <c r="AH17" s="200">
        <v>1.0200000000000001E-2</v>
      </c>
      <c r="AI17" s="140"/>
      <c r="AJ17" s="153"/>
      <c r="AK17" s="140">
        <v>21</v>
      </c>
      <c r="AL17" s="140"/>
      <c r="AM17" s="200">
        <v>7.7000000000000002E-3</v>
      </c>
      <c r="AN17" s="156"/>
      <c r="AO17" s="220">
        <v>1.7899999999999999E-2</v>
      </c>
      <c r="AP17" s="222">
        <v>1018</v>
      </c>
      <c r="AQ17" s="222">
        <v>985</v>
      </c>
      <c r="AR17" s="234">
        <v>0.96799999999999997</v>
      </c>
      <c r="AS17" s="222">
        <v>954</v>
      </c>
      <c r="AT17" s="234">
        <v>0.93700000000000006</v>
      </c>
      <c r="AU17" s="222">
        <v>945</v>
      </c>
      <c r="AV17" s="231">
        <v>0.92800000000000005</v>
      </c>
      <c r="AW17" s="222">
        <v>622</v>
      </c>
      <c r="AX17" s="222">
        <v>590</v>
      </c>
      <c r="AY17" s="234">
        <v>0.94899999999999995</v>
      </c>
      <c r="AZ17" s="222">
        <v>561</v>
      </c>
      <c r="BA17" s="234">
        <v>0.90200000000000002</v>
      </c>
      <c r="BB17" s="222">
        <v>552</v>
      </c>
      <c r="BC17" s="231">
        <v>0.88700000000000001</v>
      </c>
    </row>
    <row r="18" spans="1:55" x14ac:dyDescent="0.25">
      <c r="A18" s="225">
        <v>1</v>
      </c>
      <c r="B18" s="211" t="s">
        <v>147</v>
      </c>
      <c r="C18" s="211">
        <v>1347</v>
      </c>
      <c r="D18" s="211" t="s">
        <v>195</v>
      </c>
      <c r="E18" s="211">
        <v>1248</v>
      </c>
      <c r="F18" s="211">
        <v>1267</v>
      </c>
      <c r="G18" s="211"/>
      <c r="H18" s="219" t="str">
        <f>HYPERLINK("https://map.geo.admin.ch/?zoom=7&amp;E=714000&amp;N=229100&amp;layers=ch.kantone.cadastralwebmap-farbe,ch.swisstopo.amtliches-strassenverzeichnis,ch.bfs.gebaeude_wohnungs_register,KML||https://tinyurl.com/yy7ya4g9/SZ/1347_bdg_erw.kml","KML building")</f>
        <v>KML building</v>
      </c>
      <c r="I18" s="154">
        <v>0</v>
      </c>
      <c r="J18" s="241" t="s">
        <v>324</v>
      </c>
      <c r="K18" s="63">
        <v>0</v>
      </c>
      <c r="L18" s="64">
        <v>0</v>
      </c>
      <c r="M18" s="64"/>
      <c r="N18" s="200">
        <v>0</v>
      </c>
      <c r="O18" s="155"/>
      <c r="P18" s="63"/>
      <c r="Q18" s="64">
        <v>0</v>
      </c>
      <c r="R18" s="64"/>
      <c r="S18" s="200">
        <v>0</v>
      </c>
      <c r="T18" s="155"/>
      <c r="U18" s="63"/>
      <c r="V18" s="64">
        <v>0</v>
      </c>
      <c r="W18" s="64"/>
      <c r="X18" s="200">
        <v>0</v>
      </c>
      <c r="Y18" s="155"/>
      <c r="Z18" s="63"/>
      <c r="AA18" s="64">
        <v>0</v>
      </c>
      <c r="AB18" s="64"/>
      <c r="AC18" s="200">
        <v>0</v>
      </c>
      <c r="AD18" s="155"/>
      <c r="AE18" s="153"/>
      <c r="AF18" s="140">
        <v>5</v>
      </c>
      <c r="AG18" s="140"/>
      <c r="AH18" s="200">
        <v>4.0000000000000001E-3</v>
      </c>
      <c r="AI18" s="140"/>
      <c r="AJ18" s="153"/>
      <c r="AK18" s="140">
        <v>4</v>
      </c>
      <c r="AL18" s="140"/>
      <c r="AM18" s="200">
        <v>3.2000000000000002E-3</v>
      </c>
      <c r="AN18" s="156"/>
      <c r="AO18" s="220">
        <v>7.1999999999999998E-3</v>
      </c>
      <c r="AP18" s="222">
        <v>549</v>
      </c>
      <c r="AQ18" s="222">
        <v>530</v>
      </c>
      <c r="AR18" s="234">
        <v>0.96499999999999997</v>
      </c>
      <c r="AS18" s="222">
        <v>488</v>
      </c>
      <c r="AT18" s="234">
        <v>0.88900000000000001</v>
      </c>
      <c r="AU18" s="222">
        <v>486</v>
      </c>
      <c r="AV18" s="231">
        <v>0.88500000000000001</v>
      </c>
      <c r="AW18" s="222">
        <v>382</v>
      </c>
      <c r="AX18" s="222">
        <v>365</v>
      </c>
      <c r="AY18" s="234">
        <v>0.95499999999999996</v>
      </c>
      <c r="AZ18" s="222">
        <v>327</v>
      </c>
      <c r="BA18" s="234">
        <v>0.85599999999999998</v>
      </c>
      <c r="BB18" s="222">
        <v>327</v>
      </c>
      <c r="BC18" s="231">
        <v>0.85599999999999998</v>
      </c>
    </row>
    <row r="19" spans="1:55" x14ac:dyDescent="0.25">
      <c r="A19" s="225">
        <v>1</v>
      </c>
      <c r="B19" s="211" t="s">
        <v>147</v>
      </c>
      <c r="C19" s="211">
        <v>1348</v>
      </c>
      <c r="D19" s="211" t="s">
        <v>196</v>
      </c>
      <c r="E19" s="211">
        <v>875</v>
      </c>
      <c r="F19" s="211">
        <v>875</v>
      </c>
      <c r="G19" s="211"/>
      <c r="H19" s="219" t="str">
        <f>HYPERLINK("https://map.geo.admin.ch/?zoom=7&amp;E=710900&amp;N=220100&amp;layers=ch.kantone.cadastralwebmap-farbe,ch.swisstopo.amtliches-strassenverzeichnis,ch.bfs.gebaeude_wohnungs_register,KML||https://tinyurl.com/yy7ya4g9/SZ/1348_bdg_erw.kml","KML building")</f>
        <v>KML building</v>
      </c>
      <c r="I19" s="154">
        <v>2</v>
      </c>
      <c r="J19" s="241" t="s">
        <v>325</v>
      </c>
      <c r="K19" s="63">
        <v>2.2857142857142859E-3</v>
      </c>
      <c r="L19" s="64">
        <v>0</v>
      </c>
      <c r="M19" s="64"/>
      <c r="N19" s="200">
        <v>0</v>
      </c>
      <c r="O19" s="155"/>
      <c r="P19" s="63"/>
      <c r="Q19" s="64">
        <v>0</v>
      </c>
      <c r="R19" s="64"/>
      <c r="S19" s="200">
        <v>0</v>
      </c>
      <c r="T19" s="155"/>
      <c r="U19" s="63"/>
      <c r="V19" s="64">
        <v>0</v>
      </c>
      <c r="W19" s="64"/>
      <c r="X19" s="200">
        <v>0</v>
      </c>
      <c r="Y19" s="155"/>
      <c r="Z19" s="63"/>
      <c r="AA19" s="64">
        <v>0</v>
      </c>
      <c r="AB19" s="64"/>
      <c r="AC19" s="200">
        <v>0</v>
      </c>
      <c r="AD19" s="155"/>
      <c r="AE19" s="153"/>
      <c r="AF19" s="140">
        <v>8</v>
      </c>
      <c r="AG19" s="140"/>
      <c r="AH19" s="200">
        <v>9.1000000000000004E-3</v>
      </c>
      <c r="AI19" s="140"/>
      <c r="AJ19" s="153"/>
      <c r="AK19" s="140">
        <v>0</v>
      </c>
      <c r="AL19" s="140"/>
      <c r="AM19" s="200">
        <v>0</v>
      </c>
      <c r="AN19" s="156"/>
      <c r="AO19" s="220">
        <v>9.1000000000000004E-3</v>
      </c>
      <c r="AP19" s="222">
        <v>505</v>
      </c>
      <c r="AQ19" s="222">
        <v>495</v>
      </c>
      <c r="AR19" s="234">
        <v>0.98</v>
      </c>
      <c r="AS19" s="222">
        <v>489</v>
      </c>
      <c r="AT19" s="234">
        <v>0.96799999999999997</v>
      </c>
      <c r="AU19" s="222">
        <v>485</v>
      </c>
      <c r="AV19" s="231">
        <v>0.96</v>
      </c>
      <c r="AW19" s="222">
        <v>298</v>
      </c>
      <c r="AX19" s="222">
        <v>289</v>
      </c>
      <c r="AY19" s="234">
        <v>0.97</v>
      </c>
      <c r="AZ19" s="222">
        <v>284</v>
      </c>
      <c r="BA19" s="234">
        <v>0.95299999999999996</v>
      </c>
      <c r="BB19" s="222">
        <v>281</v>
      </c>
      <c r="BC19" s="231">
        <v>0.94299999999999995</v>
      </c>
    </row>
    <row r="20" spans="1:55" x14ac:dyDescent="0.25">
      <c r="A20" s="225">
        <v>1</v>
      </c>
      <c r="B20" s="211" t="s">
        <v>147</v>
      </c>
      <c r="C20" s="211">
        <v>1349</v>
      </c>
      <c r="D20" s="211" t="s">
        <v>197</v>
      </c>
      <c r="E20" s="211">
        <v>1969</v>
      </c>
      <c r="F20" s="211">
        <v>2020</v>
      </c>
      <c r="G20" s="211"/>
      <c r="H20" s="219" t="str">
        <f>HYPERLINK("https://map.geo.admin.ch/?zoom=7&amp;E=710400&amp;N=227700&amp;layers=ch.kantone.cadastralwebmap-farbe,ch.swisstopo.amtliches-strassenverzeichnis,ch.bfs.gebaeude_wohnungs_register,KML||https://tinyurl.com/yy7ya4g9/SZ/1349_bdg_erw.kml","KML building")</f>
        <v>KML building</v>
      </c>
      <c r="I20" s="154">
        <v>3</v>
      </c>
      <c r="J20" s="241" t="s">
        <v>326</v>
      </c>
      <c r="K20" s="63">
        <v>1.5236160487557136E-3</v>
      </c>
      <c r="L20" s="64">
        <v>0</v>
      </c>
      <c r="M20" s="64"/>
      <c r="N20" s="200">
        <v>0</v>
      </c>
      <c r="O20" s="155"/>
      <c r="P20" s="63"/>
      <c r="Q20" s="64">
        <v>0</v>
      </c>
      <c r="R20" s="64"/>
      <c r="S20" s="200">
        <v>0</v>
      </c>
      <c r="T20" s="155"/>
      <c r="U20" s="63"/>
      <c r="V20" s="64">
        <v>0</v>
      </c>
      <c r="W20" s="64"/>
      <c r="X20" s="200">
        <v>0</v>
      </c>
      <c r="Y20" s="155"/>
      <c r="Z20" s="63"/>
      <c r="AA20" s="64">
        <v>0</v>
      </c>
      <c r="AB20" s="64"/>
      <c r="AC20" s="200">
        <v>0</v>
      </c>
      <c r="AD20" s="155"/>
      <c r="AE20" s="153"/>
      <c r="AF20" s="140">
        <v>19</v>
      </c>
      <c r="AG20" s="140"/>
      <c r="AH20" s="200">
        <v>9.5999999999999992E-3</v>
      </c>
      <c r="AI20" s="140"/>
      <c r="AJ20" s="153"/>
      <c r="AK20" s="140">
        <v>7</v>
      </c>
      <c r="AL20" s="140"/>
      <c r="AM20" s="200">
        <v>3.5999999999999999E-3</v>
      </c>
      <c r="AN20" s="156"/>
      <c r="AO20" s="220">
        <v>1.32E-2</v>
      </c>
      <c r="AP20" s="222">
        <v>693</v>
      </c>
      <c r="AQ20" s="222">
        <v>666</v>
      </c>
      <c r="AR20" s="234">
        <v>0.96099999999999997</v>
      </c>
      <c r="AS20" s="222">
        <v>616</v>
      </c>
      <c r="AT20" s="234">
        <v>0.88900000000000001</v>
      </c>
      <c r="AU20" s="222">
        <v>615</v>
      </c>
      <c r="AV20" s="231">
        <v>0.88700000000000001</v>
      </c>
      <c r="AW20" s="222">
        <v>395</v>
      </c>
      <c r="AX20" s="222">
        <v>369</v>
      </c>
      <c r="AY20" s="234">
        <v>0.93400000000000005</v>
      </c>
      <c r="AZ20" s="222">
        <v>341</v>
      </c>
      <c r="BA20" s="234">
        <v>0.86299999999999999</v>
      </c>
      <c r="BB20" s="222">
        <v>340</v>
      </c>
      <c r="BC20" s="231">
        <v>0.86099999999999999</v>
      </c>
    </row>
    <row r="21" spans="1:55" x14ac:dyDescent="0.25">
      <c r="A21" s="225">
        <v>1</v>
      </c>
      <c r="B21" s="211" t="s">
        <v>147</v>
      </c>
      <c r="C21" s="211">
        <v>1361</v>
      </c>
      <c r="D21" s="211" t="s">
        <v>198</v>
      </c>
      <c r="E21" s="211">
        <v>543</v>
      </c>
      <c r="F21" s="211">
        <v>546</v>
      </c>
      <c r="G21" s="211"/>
      <c r="H21" s="219" t="str">
        <f>HYPERLINK("https://map.geo.admin.ch/?zoom=7&amp;E=697000&amp;N=214100&amp;layers=ch.kantone.cadastralwebmap-farbe,ch.swisstopo.amtliches-strassenverzeichnis,ch.bfs.gebaeude_wohnungs_register,KML||https://tinyurl.com/yy7ya4g9/SZ/1361_bdg_erw.kml","KML building")</f>
        <v>KML building</v>
      </c>
      <c r="I21" s="154">
        <v>0</v>
      </c>
      <c r="J21" s="241" t="s">
        <v>327</v>
      </c>
      <c r="K21" s="63">
        <v>0</v>
      </c>
      <c r="L21" s="64">
        <v>0</v>
      </c>
      <c r="M21" s="64"/>
      <c r="N21" s="200">
        <v>0</v>
      </c>
      <c r="O21" s="155"/>
      <c r="P21" s="63"/>
      <c r="Q21" s="64">
        <v>0</v>
      </c>
      <c r="R21" s="64"/>
      <c r="S21" s="200">
        <v>0</v>
      </c>
      <c r="T21" s="155"/>
      <c r="U21" s="63"/>
      <c r="V21" s="64">
        <v>6</v>
      </c>
      <c r="W21" s="64"/>
      <c r="X21" s="200">
        <v>1.0999999999999999E-2</v>
      </c>
      <c r="Y21" s="155"/>
      <c r="Z21" s="63"/>
      <c r="AA21" s="64">
        <v>0</v>
      </c>
      <c r="AB21" s="64"/>
      <c r="AC21" s="200">
        <v>0</v>
      </c>
      <c r="AD21" s="155"/>
      <c r="AE21" s="153"/>
      <c r="AF21" s="140">
        <v>5</v>
      </c>
      <c r="AG21" s="140"/>
      <c r="AH21" s="200">
        <v>9.1999999999999998E-3</v>
      </c>
      <c r="AI21" s="140"/>
      <c r="AJ21" s="153"/>
      <c r="AK21" s="140">
        <v>1</v>
      </c>
      <c r="AL21" s="140"/>
      <c r="AM21" s="200">
        <v>1.8E-3</v>
      </c>
      <c r="AN21" s="156"/>
      <c r="AO21" s="229">
        <v>2.1999999999999999E-2</v>
      </c>
      <c r="AP21" s="222">
        <v>253</v>
      </c>
      <c r="AQ21" s="222">
        <v>250</v>
      </c>
      <c r="AR21" s="234">
        <v>0.98799999999999999</v>
      </c>
      <c r="AS21" s="222">
        <v>227</v>
      </c>
      <c r="AT21" s="234">
        <v>0.89700000000000002</v>
      </c>
      <c r="AU21" s="222">
        <v>225</v>
      </c>
      <c r="AV21" s="231">
        <v>0.88900000000000001</v>
      </c>
      <c r="AW21" s="222">
        <v>154</v>
      </c>
      <c r="AX21" s="222">
        <v>152</v>
      </c>
      <c r="AY21" s="234">
        <v>0.98699999999999999</v>
      </c>
      <c r="AZ21" s="222">
        <v>132</v>
      </c>
      <c r="BA21" s="234">
        <v>0.85699999999999998</v>
      </c>
      <c r="BB21" s="222">
        <v>130</v>
      </c>
      <c r="BC21" s="231">
        <v>0.84399999999999997</v>
      </c>
    </row>
    <row r="22" spans="1:55" x14ac:dyDescent="0.25">
      <c r="A22" s="225">
        <v>1</v>
      </c>
      <c r="B22" s="211" t="s">
        <v>147</v>
      </c>
      <c r="C22" s="211">
        <v>1362</v>
      </c>
      <c r="D22" s="211" t="s">
        <v>199</v>
      </c>
      <c r="E22" s="211">
        <v>3979</v>
      </c>
      <c r="F22" s="211">
        <v>4018</v>
      </c>
      <c r="G22" s="211"/>
      <c r="H22" s="219" t="str">
        <f>HYPERLINK("https://map.geo.admin.ch/?zoom=7&amp;E=683500&amp;N=212100&amp;layers=ch.kantone.cadastralwebmap-farbe,ch.swisstopo.amtliches-strassenverzeichnis,ch.bfs.gebaeude_wohnungs_register,KML||https://tinyurl.com/yy7ya4g9/SZ/1362_bdg_erw.kml","KML building")</f>
        <v>KML building</v>
      </c>
      <c r="I22" s="154">
        <v>7</v>
      </c>
      <c r="J22" s="241" t="s">
        <v>328</v>
      </c>
      <c r="K22" s="63">
        <v>1.7592359889419453E-3</v>
      </c>
      <c r="L22" s="64">
        <v>0</v>
      </c>
      <c r="M22" s="64"/>
      <c r="N22" s="200">
        <v>0</v>
      </c>
      <c r="O22" s="155"/>
      <c r="P22" s="63"/>
      <c r="Q22" s="64">
        <v>0</v>
      </c>
      <c r="R22" s="64"/>
      <c r="S22" s="200">
        <v>0</v>
      </c>
      <c r="T22" s="155"/>
      <c r="U22" s="63"/>
      <c r="V22" s="64">
        <v>0</v>
      </c>
      <c r="W22" s="64"/>
      <c r="X22" s="200">
        <v>0</v>
      </c>
      <c r="Y22" s="155"/>
      <c r="Z22" s="63"/>
      <c r="AA22" s="64">
        <v>0</v>
      </c>
      <c r="AB22" s="64"/>
      <c r="AC22" s="200">
        <v>0</v>
      </c>
      <c r="AD22" s="155"/>
      <c r="AE22" s="153"/>
      <c r="AF22" s="140">
        <v>15</v>
      </c>
      <c r="AG22" s="140"/>
      <c r="AH22" s="200">
        <v>3.8E-3</v>
      </c>
      <c r="AI22" s="140"/>
      <c r="AJ22" s="153"/>
      <c r="AK22" s="140">
        <v>12</v>
      </c>
      <c r="AL22" s="140"/>
      <c r="AM22" s="200">
        <v>3.0000000000000001E-3</v>
      </c>
      <c r="AN22" s="156"/>
      <c r="AO22" s="229">
        <v>6.8000000000000005E-3</v>
      </c>
      <c r="AP22" s="222">
        <v>1707</v>
      </c>
      <c r="AQ22" s="222">
        <v>1672</v>
      </c>
      <c r="AR22" s="234">
        <v>0.97899999999999998</v>
      </c>
      <c r="AS22" s="222">
        <v>1354</v>
      </c>
      <c r="AT22" s="234">
        <v>0.79300000000000004</v>
      </c>
      <c r="AU22" s="222">
        <v>1346</v>
      </c>
      <c r="AV22" s="231">
        <v>0.78900000000000003</v>
      </c>
      <c r="AW22" s="222">
        <v>939</v>
      </c>
      <c r="AX22" s="222">
        <v>909</v>
      </c>
      <c r="AY22" s="234">
        <v>0.96799999999999997</v>
      </c>
      <c r="AZ22" s="222">
        <v>761</v>
      </c>
      <c r="BA22" s="234">
        <v>0.81</v>
      </c>
      <c r="BB22" s="222">
        <v>754</v>
      </c>
      <c r="BC22" s="231">
        <v>0.80300000000000005</v>
      </c>
    </row>
    <row r="23" spans="1:55" x14ac:dyDescent="0.25">
      <c r="A23" s="225">
        <v>1</v>
      </c>
      <c r="B23" s="211" t="s">
        <v>147</v>
      </c>
      <c r="C23" s="211">
        <v>1363</v>
      </c>
      <c r="D23" s="211" t="s">
        <v>200</v>
      </c>
      <c r="E23" s="211">
        <v>489</v>
      </c>
      <c r="F23" s="211">
        <v>489</v>
      </c>
      <c r="G23" s="211"/>
      <c r="H23" s="219" t="str">
        <f>HYPERLINK("https://map.geo.admin.ch/?zoom=7&amp;E=697900&amp;N=204900&amp;layers=ch.kantone.cadastralwebmap-farbe,ch.swisstopo.amtliches-strassenverzeichnis,ch.bfs.gebaeude_wohnungs_register,KML||https://tinyurl.com/yy7ya4g9/SZ/1363_bdg_erw.kml","KML building")</f>
        <v>KML building</v>
      </c>
      <c r="I23" s="154">
        <v>1</v>
      </c>
      <c r="J23" s="241" t="s">
        <v>329</v>
      </c>
      <c r="K23" s="63">
        <v>2.0449897750511249E-3</v>
      </c>
      <c r="L23" s="64">
        <v>0</v>
      </c>
      <c r="M23" s="64"/>
      <c r="N23" s="200">
        <v>0</v>
      </c>
      <c r="O23" s="155"/>
      <c r="P23" s="63"/>
      <c r="Q23" s="64">
        <v>0</v>
      </c>
      <c r="R23" s="64"/>
      <c r="S23" s="200">
        <v>0</v>
      </c>
      <c r="T23" s="155"/>
      <c r="U23" s="63"/>
      <c r="V23" s="64">
        <v>0</v>
      </c>
      <c r="W23" s="64"/>
      <c r="X23" s="200">
        <v>0</v>
      </c>
      <c r="Y23" s="155"/>
      <c r="Z23" s="63"/>
      <c r="AA23" s="64">
        <v>0</v>
      </c>
      <c r="AB23" s="64"/>
      <c r="AC23" s="200">
        <v>0</v>
      </c>
      <c r="AD23" s="155"/>
      <c r="AE23" s="153"/>
      <c r="AF23" s="140">
        <v>3</v>
      </c>
      <c r="AG23" s="140"/>
      <c r="AH23" s="200">
        <v>6.1000000000000004E-3</v>
      </c>
      <c r="AI23" s="140"/>
      <c r="AJ23" s="153"/>
      <c r="AK23" s="140">
        <v>1</v>
      </c>
      <c r="AL23" s="140"/>
      <c r="AM23" s="200">
        <v>2E-3</v>
      </c>
      <c r="AN23" s="156"/>
      <c r="AO23" s="229">
        <v>8.0999999999999996E-3</v>
      </c>
      <c r="AP23" s="222">
        <v>296</v>
      </c>
      <c r="AQ23" s="222">
        <v>296</v>
      </c>
      <c r="AR23" s="234">
        <v>1</v>
      </c>
      <c r="AS23" s="222">
        <v>269</v>
      </c>
      <c r="AT23" s="234">
        <v>0.90900000000000003</v>
      </c>
      <c r="AU23" s="222">
        <v>269</v>
      </c>
      <c r="AV23" s="231">
        <v>0.90900000000000003</v>
      </c>
      <c r="AW23" s="222">
        <v>200</v>
      </c>
      <c r="AX23" s="222">
        <v>200</v>
      </c>
      <c r="AY23" s="234">
        <v>1</v>
      </c>
      <c r="AZ23" s="222">
        <v>179</v>
      </c>
      <c r="BA23" s="234">
        <v>0.89500000000000002</v>
      </c>
      <c r="BB23" s="222">
        <v>179</v>
      </c>
      <c r="BC23" s="231">
        <v>0.89500000000000002</v>
      </c>
    </row>
    <row r="24" spans="1:55" x14ac:dyDescent="0.25">
      <c r="A24" s="225">
        <v>1</v>
      </c>
      <c r="B24" s="211" t="s">
        <v>147</v>
      </c>
      <c r="C24" s="211">
        <v>1364</v>
      </c>
      <c r="D24" s="211" t="s">
        <v>201</v>
      </c>
      <c r="E24" s="211">
        <v>2268</v>
      </c>
      <c r="F24" s="211">
        <v>2358</v>
      </c>
      <c r="G24" s="211"/>
      <c r="H24" s="219" t="str">
        <f>HYPERLINK("https://map.geo.admin.ch/?zoom=7&amp;E=689000&amp;N=206000&amp;layers=ch.kantone.cadastralwebmap-farbe,ch.swisstopo.amtliches-strassenverzeichnis,ch.bfs.gebaeude_wohnungs_register,KML||https://tinyurl.com/yy7ya4g9/SZ/1364_bdg_erw.kml","KML building")</f>
        <v>KML building</v>
      </c>
      <c r="I24" s="154">
        <v>5</v>
      </c>
      <c r="J24" s="241" t="s">
        <v>330</v>
      </c>
      <c r="K24" s="63">
        <v>2.2045855379188711E-3</v>
      </c>
      <c r="L24" s="64">
        <v>0</v>
      </c>
      <c r="M24" s="64"/>
      <c r="N24" s="200">
        <v>0</v>
      </c>
      <c r="O24" s="155"/>
      <c r="P24" s="63"/>
      <c r="Q24" s="64">
        <v>0</v>
      </c>
      <c r="R24" s="64"/>
      <c r="S24" s="200">
        <v>0</v>
      </c>
      <c r="T24" s="155"/>
      <c r="U24" s="63"/>
      <c r="V24" s="64">
        <v>0</v>
      </c>
      <c r="W24" s="64"/>
      <c r="X24" s="200">
        <v>0</v>
      </c>
      <c r="Y24" s="155"/>
      <c r="Z24" s="63"/>
      <c r="AA24" s="64">
        <v>0</v>
      </c>
      <c r="AB24" s="64"/>
      <c r="AC24" s="200">
        <v>0</v>
      </c>
      <c r="AD24" s="155"/>
      <c r="AE24" s="153"/>
      <c r="AF24" s="140">
        <v>10</v>
      </c>
      <c r="AG24" s="140"/>
      <c r="AH24" s="200">
        <v>4.4000000000000003E-3</v>
      </c>
      <c r="AI24" s="140"/>
      <c r="AJ24" s="153"/>
      <c r="AK24" s="140">
        <v>23</v>
      </c>
      <c r="AL24" s="140"/>
      <c r="AM24" s="200">
        <v>1.01E-2</v>
      </c>
      <c r="AN24" s="156"/>
      <c r="AO24" s="229">
        <v>1.4499999999999999E-2</v>
      </c>
      <c r="AP24" s="222">
        <v>938</v>
      </c>
      <c r="AQ24" s="222">
        <v>914</v>
      </c>
      <c r="AR24" s="234">
        <v>0.97399999999999998</v>
      </c>
      <c r="AS24" s="222">
        <v>761</v>
      </c>
      <c r="AT24" s="234">
        <v>0.81100000000000005</v>
      </c>
      <c r="AU24" s="222">
        <v>753</v>
      </c>
      <c r="AV24" s="231">
        <v>0.80300000000000005</v>
      </c>
      <c r="AW24" s="222">
        <v>564</v>
      </c>
      <c r="AX24" s="222">
        <v>540</v>
      </c>
      <c r="AY24" s="234">
        <v>0.95699999999999996</v>
      </c>
      <c r="AZ24" s="222">
        <v>469</v>
      </c>
      <c r="BA24" s="234">
        <v>0.83199999999999996</v>
      </c>
      <c r="BB24" s="222">
        <v>461</v>
      </c>
      <c r="BC24" s="231">
        <v>0.81699999999999995</v>
      </c>
    </row>
    <row r="25" spans="1:55" x14ac:dyDescent="0.25">
      <c r="A25" s="225">
        <v>1</v>
      </c>
      <c r="B25" s="211" t="s">
        <v>147</v>
      </c>
      <c r="C25" s="211">
        <v>1365</v>
      </c>
      <c r="D25" s="211" t="s">
        <v>202</v>
      </c>
      <c r="E25" s="211">
        <v>604</v>
      </c>
      <c r="F25" s="211">
        <v>605</v>
      </c>
      <c r="G25" s="211"/>
      <c r="H25" s="219" t="str">
        <f>HYPERLINK("https://map.geo.admin.ch/?zoom=7&amp;E=686700&amp;N=210000&amp;layers=ch.kantone.cadastralwebmap-farbe,ch.swisstopo.amtliches-strassenverzeichnis,ch.bfs.gebaeude_wohnungs_register,KML||https://tinyurl.com/yy7ya4g9/SZ/1365_bdg_erw.kml","KML building")</f>
        <v>KML building</v>
      </c>
      <c r="I25" s="154">
        <v>0</v>
      </c>
      <c r="J25" s="241" t="s">
        <v>331</v>
      </c>
      <c r="K25" s="63">
        <v>0</v>
      </c>
      <c r="L25" s="64">
        <v>0</v>
      </c>
      <c r="M25" s="64"/>
      <c r="N25" s="200">
        <v>0</v>
      </c>
      <c r="O25" s="155"/>
      <c r="P25" s="63"/>
      <c r="Q25" s="64">
        <v>0</v>
      </c>
      <c r="R25" s="64"/>
      <c r="S25" s="200">
        <v>0</v>
      </c>
      <c r="T25" s="155"/>
      <c r="U25" s="63"/>
      <c r="V25" s="64">
        <v>0</v>
      </c>
      <c r="W25" s="64"/>
      <c r="X25" s="200">
        <v>0</v>
      </c>
      <c r="Y25" s="155"/>
      <c r="Z25" s="63"/>
      <c r="AA25" s="64">
        <v>2</v>
      </c>
      <c r="AB25" s="64"/>
      <c r="AC25" s="200">
        <v>3.3E-3</v>
      </c>
      <c r="AD25" s="155"/>
      <c r="AE25" s="153"/>
      <c r="AF25" s="140">
        <v>4</v>
      </c>
      <c r="AG25" s="140"/>
      <c r="AH25" s="200">
        <v>6.6E-3</v>
      </c>
      <c r="AI25" s="140"/>
      <c r="AJ25" s="153"/>
      <c r="AK25" s="140">
        <v>0</v>
      </c>
      <c r="AL25" s="140"/>
      <c r="AM25" s="200">
        <v>0</v>
      </c>
      <c r="AN25" s="156"/>
      <c r="AO25" s="229">
        <v>9.8999999999999991E-3</v>
      </c>
      <c r="AP25" s="222">
        <v>268</v>
      </c>
      <c r="AQ25" s="222">
        <v>265</v>
      </c>
      <c r="AR25" s="234">
        <v>0.98899999999999999</v>
      </c>
      <c r="AS25" s="222">
        <v>254</v>
      </c>
      <c r="AT25" s="234">
        <v>0.94799999999999995</v>
      </c>
      <c r="AU25" s="222">
        <v>254</v>
      </c>
      <c r="AV25" s="231">
        <v>0.94799999999999995</v>
      </c>
      <c r="AW25" s="222">
        <v>160</v>
      </c>
      <c r="AX25" s="222">
        <v>157</v>
      </c>
      <c r="AY25" s="234">
        <v>0.98099999999999998</v>
      </c>
      <c r="AZ25" s="222">
        <v>148</v>
      </c>
      <c r="BA25" s="234">
        <v>0.92500000000000004</v>
      </c>
      <c r="BB25" s="222">
        <v>148</v>
      </c>
      <c r="BC25" s="231">
        <v>0.92500000000000004</v>
      </c>
    </row>
    <row r="26" spans="1:55" x14ac:dyDescent="0.25">
      <c r="A26" s="225">
        <v>1</v>
      </c>
      <c r="B26" s="211" t="s">
        <v>147</v>
      </c>
      <c r="C26" s="211">
        <v>1366</v>
      </c>
      <c r="D26" s="211" t="s">
        <v>203</v>
      </c>
      <c r="E26" s="211">
        <v>922</v>
      </c>
      <c r="F26" s="211">
        <v>936</v>
      </c>
      <c r="G26" s="211"/>
      <c r="H26" s="219" t="str">
        <f>HYPERLINK("https://map.geo.admin.ch/?zoom=7&amp;E=689800&amp;N=204000&amp;layers=ch.kantone.cadastralwebmap-farbe,ch.swisstopo.amtliches-strassenverzeichnis,ch.bfs.gebaeude_wohnungs_register,KML||https://tinyurl.com/yy7ya4g9/SZ/1366_bdg_erw.kml","KML building")</f>
        <v>KML building</v>
      </c>
      <c r="I26" s="154">
        <v>0</v>
      </c>
      <c r="J26" s="240" t="s">
        <v>332</v>
      </c>
      <c r="K26" s="63">
        <v>0</v>
      </c>
      <c r="L26" s="64">
        <v>0</v>
      </c>
      <c r="M26" s="64"/>
      <c r="N26" s="200">
        <v>0</v>
      </c>
      <c r="O26" s="155"/>
      <c r="P26" s="63"/>
      <c r="Q26" s="64">
        <v>0</v>
      </c>
      <c r="R26" s="64"/>
      <c r="S26" s="200">
        <v>0</v>
      </c>
      <c r="T26" s="155"/>
      <c r="U26" s="63"/>
      <c r="V26" s="64">
        <v>0</v>
      </c>
      <c r="W26" s="64"/>
      <c r="X26" s="200">
        <v>0</v>
      </c>
      <c r="Y26" s="155"/>
      <c r="Z26" s="63"/>
      <c r="AA26" s="64">
        <v>0</v>
      </c>
      <c r="AB26" s="64"/>
      <c r="AC26" s="200">
        <v>0</v>
      </c>
      <c r="AD26" s="155"/>
      <c r="AE26" s="153"/>
      <c r="AF26" s="140">
        <v>8</v>
      </c>
      <c r="AG26" s="140"/>
      <c r="AH26" s="200">
        <v>8.6999999999999994E-3</v>
      </c>
      <c r="AI26" s="140"/>
      <c r="AJ26" s="153"/>
      <c r="AK26" s="140">
        <v>0</v>
      </c>
      <c r="AL26" s="140"/>
      <c r="AM26" s="200">
        <v>0</v>
      </c>
      <c r="AN26" s="156"/>
      <c r="AO26" s="229">
        <v>8.6999999999999994E-3</v>
      </c>
      <c r="AP26" s="222">
        <v>432</v>
      </c>
      <c r="AQ26" s="222">
        <v>413</v>
      </c>
      <c r="AR26" s="234">
        <v>0.95599999999999996</v>
      </c>
      <c r="AS26" s="222">
        <v>419</v>
      </c>
      <c r="AT26" s="234">
        <v>0.97</v>
      </c>
      <c r="AU26" s="222">
        <v>405</v>
      </c>
      <c r="AV26" s="231">
        <v>0.93799999999999994</v>
      </c>
      <c r="AW26" s="222">
        <v>236</v>
      </c>
      <c r="AX26" s="222">
        <v>221</v>
      </c>
      <c r="AY26" s="234">
        <v>0.93600000000000005</v>
      </c>
      <c r="AZ26" s="222">
        <v>226</v>
      </c>
      <c r="BA26" s="234">
        <v>0.95799999999999996</v>
      </c>
      <c r="BB26" s="222">
        <v>215</v>
      </c>
      <c r="BC26" s="231">
        <v>0.91100000000000003</v>
      </c>
    </row>
    <row r="27" spans="1:55" x14ac:dyDescent="0.25">
      <c r="A27" s="225">
        <v>1</v>
      </c>
      <c r="B27" s="211" t="s">
        <v>147</v>
      </c>
      <c r="C27" s="211">
        <v>1367</v>
      </c>
      <c r="D27" s="211" t="s">
        <v>204</v>
      </c>
      <c r="E27" s="211">
        <v>2258</v>
      </c>
      <c r="F27" s="211">
        <v>2262</v>
      </c>
      <c r="G27" s="211"/>
      <c r="H27" s="219" t="str">
        <f>HYPERLINK("https://map.geo.admin.ch/?zoom=7&amp;E=700400&amp;N=203500&amp;layers=ch.kantone.cadastralwebmap-farbe,ch.swisstopo.amtliches-strassenverzeichnis,ch.bfs.gebaeude_wohnungs_register,KML||https://tinyurl.com/yy7ya4g9/SZ/1367_bdg_erw.kml","KML building")</f>
        <v>KML building</v>
      </c>
      <c r="I27" s="154">
        <v>0</v>
      </c>
      <c r="J27" s="241" t="s">
        <v>333</v>
      </c>
      <c r="K27" s="63">
        <v>0</v>
      </c>
      <c r="L27" s="64">
        <v>0</v>
      </c>
      <c r="M27" s="64"/>
      <c r="N27" s="200">
        <v>0</v>
      </c>
      <c r="O27" s="155"/>
      <c r="P27" s="63"/>
      <c r="Q27" s="64">
        <v>0</v>
      </c>
      <c r="R27" s="64"/>
      <c r="S27" s="200">
        <v>0</v>
      </c>
      <c r="T27" s="155"/>
      <c r="U27" s="63"/>
      <c r="V27" s="64">
        <v>0</v>
      </c>
      <c r="W27" s="64"/>
      <c r="X27" s="200">
        <v>0</v>
      </c>
      <c r="Y27" s="155"/>
      <c r="Z27" s="63"/>
      <c r="AA27" s="64">
        <v>0</v>
      </c>
      <c r="AB27" s="64"/>
      <c r="AC27" s="200">
        <v>0</v>
      </c>
      <c r="AD27" s="155"/>
      <c r="AE27" s="153"/>
      <c r="AF27" s="140">
        <v>16</v>
      </c>
      <c r="AG27" s="140"/>
      <c r="AH27" s="200">
        <v>7.1000000000000004E-3</v>
      </c>
      <c r="AI27" s="140"/>
      <c r="AJ27" s="153"/>
      <c r="AK27" s="140">
        <v>8</v>
      </c>
      <c r="AL27" s="140"/>
      <c r="AM27" s="200">
        <v>3.5000000000000001E-3</v>
      </c>
      <c r="AN27" s="156"/>
      <c r="AO27" s="229">
        <v>1.06E-2</v>
      </c>
      <c r="AP27" s="222">
        <v>1179</v>
      </c>
      <c r="AQ27" s="222">
        <v>1154</v>
      </c>
      <c r="AR27" s="234">
        <v>0.97899999999999998</v>
      </c>
      <c r="AS27" s="222">
        <v>1157</v>
      </c>
      <c r="AT27" s="234">
        <v>0.98099999999999998</v>
      </c>
      <c r="AU27" s="222">
        <v>1152</v>
      </c>
      <c r="AV27" s="231">
        <v>0.97699999999999998</v>
      </c>
      <c r="AW27" s="222">
        <v>832</v>
      </c>
      <c r="AX27" s="222">
        <v>807</v>
      </c>
      <c r="AY27" s="234">
        <v>0.97</v>
      </c>
      <c r="AZ27" s="222">
        <v>810</v>
      </c>
      <c r="BA27" s="234">
        <v>0.97399999999999998</v>
      </c>
      <c r="BB27" s="222">
        <v>805</v>
      </c>
      <c r="BC27" s="231">
        <v>0.96799999999999997</v>
      </c>
    </row>
    <row r="28" spans="1:55" x14ac:dyDescent="0.25">
      <c r="A28" s="225">
        <v>1</v>
      </c>
      <c r="B28" s="211" t="s">
        <v>147</v>
      </c>
      <c r="C28" s="211">
        <v>1368</v>
      </c>
      <c r="D28" s="211" t="s">
        <v>205</v>
      </c>
      <c r="E28" s="211">
        <v>857</v>
      </c>
      <c r="F28" s="211">
        <v>860</v>
      </c>
      <c r="G28" s="211"/>
      <c r="H28" s="219" t="str">
        <f>HYPERLINK("https://map.geo.admin.ch/?zoom=7&amp;E=702100&amp;N=210700&amp;layers=ch.kantone.cadastralwebmap-farbe,ch.swisstopo.amtliches-strassenverzeichnis,ch.bfs.gebaeude_wohnungs_register,KML||https://tinyurl.com/yy7ya4g9/SZ/1368_bdg_erw.kml","KML building")</f>
        <v>KML building</v>
      </c>
      <c r="I28" s="154">
        <v>0</v>
      </c>
      <c r="J28" s="240" t="s">
        <v>334</v>
      </c>
      <c r="K28" s="63">
        <v>0</v>
      </c>
      <c r="L28" s="64">
        <v>0</v>
      </c>
      <c r="M28" s="64"/>
      <c r="N28" s="200">
        <v>0</v>
      </c>
      <c r="O28" s="155"/>
      <c r="P28" s="63"/>
      <c r="Q28" s="64">
        <v>0</v>
      </c>
      <c r="R28" s="64"/>
      <c r="S28" s="200">
        <v>0</v>
      </c>
      <c r="T28" s="155"/>
      <c r="U28" s="63"/>
      <c r="V28" s="64">
        <v>0</v>
      </c>
      <c r="W28" s="64"/>
      <c r="X28" s="200">
        <v>0</v>
      </c>
      <c r="Y28" s="155"/>
      <c r="Z28" s="63"/>
      <c r="AA28" s="64">
        <v>0</v>
      </c>
      <c r="AB28" s="64"/>
      <c r="AC28" s="200">
        <v>0</v>
      </c>
      <c r="AD28" s="155"/>
      <c r="AE28" s="153"/>
      <c r="AF28" s="140">
        <v>3</v>
      </c>
      <c r="AG28" s="140"/>
      <c r="AH28" s="200">
        <v>3.5000000000000001E-3</v>
      </c>
      <c r="AI28" s="140"/>
      <c r="AJ28" s="153"/>
      <c r="AK28" s="140">
        <v>0</v>
      </c>
      <c r="AL28" s="140"/>
      <c r="AM28" s="200">
        <v>0</v>
      </c>
      <c r="AN28" s="156"/>
      <c r="AO28" s="229">
        <v>3.5000000000000001E-3</v>
      </c>
      <c r="AP28" s="222">
        <v>417</v>
      </c>
      <c r="AQ28" s="222">
        <v>378</v>
      </c>
      <c r="AR28" s="234">
        <v>0.90600000000000003</v>
      </c>
      <c r="AS28" s="222">
        <v>371</v>
      </c>
      <c r="AT28" s="234">
        <v>0.89</v>
      </c>
      <c r="AU28" s="222">
        <v>370</v>
      </c>
      <c r="AV28" s="231">
        <v>0.88700000000000001</v>
      </c>
      <c r="AW28" s="222">
        <v>298</v>
      </c>
      <c r="AX28" s="222">
        <v>259</v>
      </c>
      <c r="AY28" s="234">
        <v>0.86899999999999999</v>
      </c>
      <c r="AZ28" s="222">
        <v>255</v>
      </c>
      <c r="BA28" s="234">
        <v>0.85599999999999998</v>
      </c>
      <c r="BB28" s="222">
        <v>254</v>
      </c>
      <c r="BC28" s="231">
        <v>0.85199999999999998</v>
      </c>
    </row>
    <row r="29" spans="1:55" x14ac:dyDescent="0.25">
      <c r="A29" s="225">
        <v>1</v>
      </c>
      <c r="B29" s="211" t="s">
        <v>147</v>
      </c>
      <c r="C29" s="211">
        <v>1369</v>
      </c>
      <c r="D29" s="211" t="s">
        <v>206</v>
      </c>
      <c r="E29" s="211">
        <v>120</v>
      </c>
      <c r="F29" s="211">
        <v>121</v>
      </c>
      <c r="G29" s="211"/>
      <c r="H29" s="219" t="str">
        <f>HYPERLINK("https://map.geo.admin.ch/?zoom=7&amp;E=693500&amp;N=200300&amp;layers=ch.kantone.cadastralwebmap-farbe,ch.swisstopo.amtliches-strassenverzeichnis,ch.bfs.gebaeude_wohnungs_register,KML||https://tinyurl.com/yy7ya4g9/SZ/1369_bdg_erw.kml","KML building")</f>
        <v>KML building</v>
      </c>
      <c r="I29" s="154">
        <v>0</v>
      </c>
      <c r="J29" s="241" t="s">
        <v>335</v>
      </c>
      <c r="K29" s="63">
        <v>0</v>
      </c>
      <c r="L29" s="64">
        <v>0</v>
      </c>
      <c r="M29" s="64"/>
      <c r="N29" s="200">
        <v>0</v>
      </c>
      <c r="O29" s="155"/>
      <c r="P29" s="63"/>
      <c r="Q29" s="64">
        <v>0</v>
      </c>
      <c r="R29" s="64"/>
      <c r="S29" s="200">
        <v>0</v>
      </c>
      <c r="T29" s="155"/>
      <c r="U29" s="63"/>
      <c r="V29" s="64">
        <v>0</v>
      </c>
      <c r="W29" s="64"/>
      <c r="X29" s="200">
        <v>0</v>
      </c>
      <c r="Y29" s="155"/>
      <c r="Z29" s="63"/>
      <c r="AA29" s="64">
        <v>2</v>
      </c>
      <c r="AB29" s="64"/>
      <c r="AC29" s="200">
        <v>1.6500000000000001E-2</v>
      </c>
      <c r="AD29" s="157"/>
      <c r="AE29" s="153"/>
      <c r="AF29" s="140">
        <v>2</v>
      </c>
      <c r="AG29" s="140"/>
      <c r="AH29" s="200">
        <v>1.67E-2</v>
      </c>
      <c r="AI29" s="140"/>
      <c r="AJ29" s="153"/>
      <c r="AK29" s="140">
        <v>0</v>
      </c>
      <c r="AL29" s="140"/>
      <c r="AM29" s="200">
        <v>0</v>
      </c>
      <c r="AN29" s="156"/>
      <c r="AO29" s="229">
        <v>3.32E-2</v>
      </c>
      <c r="AP29" s="222">
        <v>82</v>
      </c>
      <c r="AQ29" s="222">
        <v>81</v>
      </c>
      <c r="AR29" s="234">
        <v>0.98799999999999999</v>
      </c>
      <c r="AS29" s="222">
        <v>79</v>
      </c>
      <c r="AT29" s="234">
        <v>0.96299999999999997</v>
      </c>
      <c r="AU29" s="222">
        <v>78</v>
      </c>
      <c r="AV29" s="231">
        <v>0.95099999999999996</v>
      </c>
      <c r="AW29" s="222">
        <v>51</v>
      </c>
      <c r="AX29" s="222">
        <v>50</v>
      </c>
      <c r="AY29" s="234">
        <v>0.98</v>
      </c>
      <c r="AZ29" s="222">
        <v>50</v>
      </c>
      <c r="BA29" s="234">
        <v>0.98</v>
      </c>
      <c r="BB29" s="222">
        <v>49</v>
      </c>
      <c r="BC29" s="231">
        <v>0.96099999999999997</v>
      </c>
    </row>
    <row r="30" spans="1:55" x14ac:dyDescent="0.25">
      <c r="A30" s="225">
        <v>1</v>
      </c>
      <c r="B30" s="211" t="s">
        <v>147</v>
      </c>
      <c r="C30" s="211">
        <v>1370</v>
      </c>
      <c r="D30" s="211" t="s">
        <v>207</v>
      </c>
      <c r="E30" s="211">
        <v>969</v>
      </c>
      <c r="F30" s="211">
        <v>979</v>
      </c>
      <c r="G30" s="211"/>
      <c r="H30" s="219" t="str">
        <f>HYPERLINK("https://map.geo.admin.ch/?zoom=7&amp;E=693900&amp;N=217800&amp;layers=ch.kantone.cadastralwebmap-farbe,ch.swisstopo.amtliches-strassenverzeichnis,ch.bfs.gebaeude_wohnungs_register,KML||https://tinyurl.com/yy7ya4g9/SZ/1370_bdg_erw.kml","KML building")</f>
        <v>KML building</v>
      </c>
      <c r="I30" s="154">
        <v>6</v>
      </c>
      <c r="J30" s="241" t="s">
        <v>336</v>
      </c>
      <c r="K30" s="63">
        <v>6.1919504643962852E-3</v>
      </c>
      <c r="L30" s="64">
        <v>0</v>
      </c>
      <c r="M30" s="64"/>
      <c r="N30" s="200">
        <v>0</v>
      </c>
      <c r="O30" s="155"/>
      <c r="P30" s="63"/>
      <c r="Q30" s="64">
        <v>0</v>
      </c>
      <c r="R30" s="64"/>
      <c r="S30" s="200">
        <v>0</v>
      </c>
      <c r="T30" s="155"/>
      <c r="U30" s="63"/>
      <c r="V30" s="64">
        <v>0</v>
      </c>
      <c r="W30" s="64"/>
      <c r="X30" s="200">
        <v>0</v>
      </c>
      <c r="Y30" s="155"/>
      <c r="Z30" s="63"/>
      <c r="AA30" s="64">
        <v>0</v>
      </c>
      <c r="AB30" s="64"/>
      <c r="AC30" s="200">
        <v>0</v>
      </c>
      <c r="AD30" s="155"/>
      <c r="AE30" s="153"/>
      <c r="AF30" s="140">
        <v>6</v>
      </c>
      <c r="AG30" s="140"/>
      <c r="AH30" s="200">
        <v>6.1999999999999998E-3</v>
      </c>
      <c r="AI30" s="140"/>
      <c r="AJ30" s="153"/>
      <c r="AK30" s="140">
        <v>1</v>
      </c>
      <c r="AL30" s="140"/>
      <c r="AM30" s="200">
        <v>1E-3</v>
      </c>
      <c r="AN30" s="156"/>
      <c r="AO30" s="229">
        <v>7.1999999999999998E-3</v>
      </c>
      <c r="AP30" s="222">
        <v>409</v>
      </c>
      <c r="AQ30" s="222">
        <v>390</v>
      </c>
      <c r="AR30" s="234">
        <v>0.95399999999999996</v>
      </c>
      <c r="AS30" s="222">
        <v>405</v>
      </c>
      <c r="AT30" s="234">
        <v>0.99</v>
      </c>
      <c r="AU30" s="222">
        <v>388</v>
      </c>
      <c r="AV30" s="231">
        <v>0.94899999999999995</v>
      </c>
      <c r="AW30" s="222">
        <v>280</v>
      </c>
      <c r="AX30" s="222">
        <v>262</v>
      </c>
      <c r="AY30" s="234">
        <v>0.93600000000000005</v>
      </c>
      <c r="AZ30" s="222">
        <v>277</v>
      </c>
      <c r="BA30" s="234">
        <v>0.98899999999999999</v>
      </c>
      <c r="BB30" s="222">
        <v>260</v>
      </c>
      <c r="BC30" s="231">
        <v>0.92900000000000005</v>
      </c>
    </row>
    <row r="31" spans="1:55" x14ac:dyDescent="0.25">
      <c r="A31" s="225">
        <v>1</v>
      </c>
      <c r="B31" s="211" t="s">
        <v>147</v>
      </c>
      <c r="C31" s="211">
        <v>1371</v>
      </c>
      <c r="D31" s="211" t="s">
        <v>208</v>
      </c>
      <c r="E31" s="211">
        <v>1285</v>
      </c>
      <c r="F31" s="211">
        <v>1316</v>
      </c>
      <c r="G31" s="211"/>
      <c r="H31" s="219" t="str">
        <f>HYPERLINK("https://map.geo.admin.ch/?zoom=7&amp;E=690900&amp;N=215200&amp;layers=ch.kantone.cadastralwebmap-farbe,ch.swisstopo.amtliches-strassenverzeichnis,ch.bfs.gebaeude_wohnungs_register,KML||https://tinyurl.com/yy7ya4g9/SZ/1371_bdg_erw.kml","KML building")</f>
        <v>KML building</v>
      </c>
      <c r="I31" s="154">
        <v>0</v>
      </c>
      <c r="J31" s="240" t="s">
        <v>337</v>
      </c>
      <c r="K31" s="63">
        <v>0</v>
      </c>
      <c r="L31" s="64">
        <v>0</v>
      </c>
      <c r="M31" s="64"/>
      <c r="N31" s="200">
        <v>0</v>
      </c>
      <c r="O31" s="155"/>
      <c r="P31" s="63"/>
      <c r="Q31" s="64">
        <v>0</v>
      </c>
      <c r="R31" s="64"/>
      <c r="S31" s="200">
        <v>0</v>
      </c>
      <c r="T31" s="155"/>
      <c r="U31" s="63"/>
      <c r="V31" s="64">
        <v>0</v>
      </c>
      <c r="W31" s="64"/>
      <c r="X31" s="200">
        <v>0</v>
      </c>
      <c r="Y31" s="155"/>
      <c r="Z31" s="63"/>
      <c r="AA31" s="64">
        <v>0</v>
      </c>
      <c r="AB31" s="64"/>
      <c r="AC31" s="200">
        <v>0</v>
      </c>
      <c r="AD31" s="155"/>
      <c r="AE31" s="153"/>
      <c r="AF31" s="140">
        <v>6</v>
      </c>
      <c r="AG31" s="140"/>
      <c r="AH31" s="200">
        <v>4.7000000000000002E-3</v>
      </c>
      <c r="AI31" s="140"/>
      <c r="AJ31" s="153"/>
      <c r="AK31" s="140">
        <v>3</v>
      </c>
      <c r="AL31" s="140"/>
      <c r="AM31" s="200">
        <v>2.3E-3</v>
      </c>
      <c r="AN31" s="156"/>
      <c r="AO31" s="229">
        <v>7.0000000000000001E-3</v>
      </c>
      <c r="AP31" s="222">
        <v>585</v>
      </c>
      <c r="AQ31" s="222">
        <v>556</v>
      </c>
      <c r="AR31" s="234">
        <v>0.95</v>
      </c>
      <c r="AS31" s="222">
        <v>563</v>
      </c>
      <c r="AT31" s="234">
        <v>0.96199999999999997</v>
      </c>
      <c r="AU31" s="222">
        <v>534</v>
      </c>
      <c r="AV31" s="231">
        <v>0.91300000000000003</v>
      </c>
      <c r="AW31" s="222">
        <v>369</v>
      </c>
      <c r="AX31" s="222">
        <v>366</v>
      </c>
      <c r="AY31" s="234">
        <v>0.99199999999999999</v>
      </c>
      <c r="AZ31" s="222">
        <v>362</v>
      </c>
      <c r="BA31" s="234">
        <v>0.98099999999999998</v>
      </c>
      <c r="BB31" s="222">
        <v>359</v>
      </c>
      <c r="BC31" s="231">
        <v>0.97299999999999998</v>
      </c>
    </row>
    <row r="32" spans="1:55" x14ac:dyDescent="0.25">
      <c r="A32" s="225">
        <v>1</v>
      </c>
      <c r="B32" s="211" t="s">
        <v>147</v>
      </c>
      <c r="C32" s="211">
        <v>1372</v>
      </c>
      <c r="D32" s="211" t="s">
        <v>146</v>
      </c>
      <c r="E32" s="211">
        <v>5435</v>
      </c>
      <c r="F32" s="211">
        <v>5494</v>
      </c>
      <c r="G32" s="211"/>
      <c r="H32" s="219" t="str">
        <f>HYPERLINK("https://map.geo.admin.ch/?zoom=7&amp;E=692400&amp;N=208500&amp;layers=ch.kantone.cadastralwebmap-farbe,ch.swisstopo.amtliches-strassenverzeichnis,ch.bfs.gebaeude_wohnungs_register,KML||https://tinyurl.com/yy7ya4g9/SZ/1372_bdg_erw.kml","KML building")</f>
        <v>KML building</v>
      </c>
      <c r="I32" s="154">
        <v>8</v>
      </c>
      <c r="J32" s="242" t="s">
        <v>338</v>
      </c>
      <c r="K32" s="153">
        <v>1.4719411223551057E-3</v>
      </c>
      <c r="L32" s="64">
        <v>0</v>
      </c>
      <c r="M32" s="64"/>
      <c r="N32" s="200">
        <v>0</v>
      </c>
      <c r="O32" s="155"/>
      <c r="P32" s="63"/>
      <c r="Q32" s="64">
        <v>0</v>
      </c>
      <c r="R32" s="64"/>
      <c r="S32" s="200">
        <v>0</v>
      </c>
      <c r="T32" s="155"/>
      <c r="U32" s="63"/>
      <c r="V32" s="64">
        <v>1</v>
      </c>
      <c r="W32" s="64"/>
      <c r="X32" s="200">
        <v>2.0000000000000001E-4</v>
      </c>
      <c r="Y32" s="155"/>
      <c r="Z32" s="63"/>
      <c r="AA32" s="64">
        <v>0</v>
      </c>
      <c r="AB32" s="64"/>
      <c r="AC32" s="200">
        <v>0</v>
      </c>
      <c r="AD32" s="156"/>
      <c r="AE32" s="153"/>
      <c r="AF32" s="140">
        <v>81</v>
      </c>
      <c r="AG32" s="140"/>
      <c r="AH32" s="200">
        <v>1.49E-2</v>
      </c>
      <c r="AI32" s="140"/>
      <c r="AJ32" s="153"/>
      <c r="AK32" s="140">
        <v>9</v>
      </c>
      <c r="AL32" s="140"/>
      <c r="AM32" s="200">
        <v>1.6999999999999999E-3</v>
      </c>
      <c r="AN32" s="156"/>
      <c r="AO32" s="229">
        <v>1.6799999999999999E-2</v>
      </c>
      <c r="AP32" s="222">
        <v>2538</v>
      </c>
      <c r="AQ32" s="222">
        <v>2254</v>
      </c>
      <c r="AR32" s="234">
        <v>0.88800000000000001</v>
      </c>
      <c r="AS32" s="222">
        <v>2216</v>
      </c>
      <c r="AT32" s="234">
        <v>0.873</v>
      </c>
      <c r="AU32" s="222">
        <v>2198</v>
      </c>
      <c r="AV32" s="231">
        <v>0.86599999999999999</v>
      </c>
      <c r="AW32" s="222">
        <v>1638</v>
      </c>
      <c r="AX32" s="222">
        <v>1386</v>
      </c>
      <c r="AY32" s="234">
        <v>0.84599999999999997</v>
      </c>
      <c r="AZ32" s="222">
        <v>1355</v>
      </c>
      <c r="BA32" s="234">
        <v>0.82699999999999996</v>
      </c>
      <c r="BB32" s="222">
        <v>1338</v>
      </c>
      <c r="BC32" s="231">
        <v>0.81699999999999995</v>
      </c>
    </row>
    <row r="33" spans="1:55" x14ac:dyDescent="0.25">
      <c r="A33" s="225">
        <v>1</v>
      </c>
      <c r="B33" s="211" t="s">
        <v>147</v>
      </c>
      <c r="C33" s="211">
        <v>1373</v>
      </c>
      <c r="D33" s="211" t="s">
        <v>209</v>
      </c>
      <c r="E33" s="211">
        <v>1321</v>
      </c>
      <c r="F33" s="211">
        <v>1333</v>
      </c>
      <c r="G33" s="211"/>
      <c r="H33" s="219" t="str">
        <f>HYPERLINK("https://map.geo.admin.ch/?zoom=7&amp;E=689300&amp;N=211600&amp;layers=ch.kantone.cadastralwebmap-farbe,ch.swisstopo.amtliches-strassenverzeichnis,ch.bfs.gebaeude_wohnungs_register,KML||https://tinyurl.com/yy7ya4g9/SZ/1373_bdg_erw.kml","KML building")</f>
        <v>KML building</v>
      </c>
      <c r="I33" s="154">
        <v>4</v>
      </c>
      <c r="J33" s="242" t="s">
        <v>339</v>
      </c>
      <c r="K33" s="153">
        <v>3.0280090840272521E-3</v>
      </c>
      <c r="L33" s="64">
        <v>0</v>
      </c>
      <c r="M33" s="64"/>
      <c r="N33" s="200">
        <v>0</v>
      </c>
      <c r="O33" s="155"/>
      <c r="P33" s="63"/>
      <c r="Q33" s="64">
        <v>0</v>
      </c>
      <c r="R33" s="64"/>
      <c r="S33" s="200">
        <v>0</v>
      </c>
      <c r="T33" s="155"/>
      <c r="U33" s="63"/>
      <c r="V33" s="64">
        <v>0</v>
      </c>
      <c r="W33" s="64"/>
      <c r="X33" s="200">
        <v>0</v>
      </c>
      <c r="Y33" s="155"/>
      <c r="Z33" s="63"/>
      <c r="AA33" s="64">
        <v>0</v>
      </c>
      <c r="AB33" s="64"/>
      <c r="AC33" s="200">
        <v>0</v>
      </c>
      <c r="AD33" s="156"/>
      <c r="AE33" s="153"/>
      <c r="AF33" s="140">
        <v>15</v>
      </c>
      <c r="AG33" s="140"/>
      <c r="AH33" s="200">
        <v>1.14E-2</v>
      </c>
      <c r="AI33" s="140"/>
      <c r="AJ33" s="153"/>
      <c r="AK33" s="140">
        <v>12</v>
      </c>
      <c r="AL33" s="140"/>
      <c r="AM33" s="200">
        <v>9.1000000000000004E-3</v>
      </c>
      <c r="AN33" s="156"/>
      <c r="AO33" s="229">
        <v>2.0500000000000001E-2</v>
      </c>
      <c r="AP33" s="222">
        <v>611</v>
      </c>
      <c r="AQ33" s="222">
        <v>602</v>
      </c>
      <c r="AR33" s="234">
        <v>0.98499999999999999</v>
      </c>
      <c r="AS33" s="222">
        <v>558</v>
      </c>
      <c r="AT33" s="234">
        <v>0.91300000000000003</v>
      </c>
      <c r="AU33" s="222">
        <v>555</v>
      </c>
      <c r="AV33" s="231">
        <v>0.90800000000000003</v>
      </c>
      <c r="AW33" s="222">
        <v>383</v>
      </c>
      <c r="AX33" s="222">
        <v>374</v>
      </c>
      <c r="AY33" s="234">
        <v>0.97699999999999998</v>
      </c>
      <c r="AZ33" s="222">
        <v>344</v>
      </c>
      <c r="BA33" s="234">
        <v>0.89800000000000002</v>
      </c>
      <c r="BB33" s="222">
        <v>341</v>
      </c>
      <c r="BC33" s="231">
        <v>0.89</v>
      </c>
    </row>
    <row r="34" spans="1:55" x14ac:dyDescent="0.25">
      <c r="A34" s="225">
        <v>1</v>
      </c>
      <c r="B34" s="211" t="s">
        <v>147</v>
      </c>
      <c r="C34" s="211">
        <v>1374</v>
      </c>
      <c r="D34" s="211" t="s">
        <v>210</v>
      </c>
      <c r="E34" s="211">
        <v>492</v>
      </c>
      <c r="F34" s="211">
        <v>499</v>
      </c>
      <c r="G34" s="211"/>
      <c r="H34" s="219" t="str">
        <f>HYPERLINK("https://map.geo.admin.ch/?zoom=7&amp;E=687000&amp;N=212000&amp;layers=ch.kantone.cadastralwebmap-farbe,ch.swisstopo.amtliches-strassenverzeichnis,ch.bfs.gebaeude_wohnungs_register,KML||https://tinyurl.com/yy7ya4g9/SZ/1374_bdg_erw.kml","KML building")</f>
        <v>KML building</v>
      </c>
      <c r="I34" s="154">
        <v>1</v>
      </c>
      <c r="J34" s="242" t="s">
        <v>340</v>
      </c>
      <c r="K34" s="153">
        <v>2.0325203252032522E-3</v>
      </c>
      <c r="L34" s="64">
        <v>0</v>
      </c>
      <c r="M34" s="64"/>
      <c r="N34" s="200">
        <v>0</v>
      </c>
      <c r="O34" s="155"/>
      <c r="P34" s="63"/>
      <c r="Q34" s="64">
        <v>0</v>
      </c>
      <c r="R34" s="64"/>
      <c r="S34" s="200">
        <v>0</v>
      </c>
      <c r="T34" s="155"/>
      <c r="U34" s="63"/>
      <c r="V34" s="64">
        <v>0</v>
      </c>
      <c r="W34" s="64"/>
      <c r="X34" s="200">
        <v>0</v>
      </c>
      <c r="Y34" s="155"/>
      <c r="Z34" s="63"/>
      <c r="AA34" s="64">
        <v>0</v>
      </c>
      <c r="AB34" s="64"/>
      <c r="AC34" s="200">
        <v>0</v>
      </c>
      <c r="AD34" s="156"/>
      <c r="AE34" s="153"/>
      <c r="AF34" s="140">
        <v>1</v>
      </c>
      <c r="AG34" s="140"/>
      <c r="AH34" s="200">
        <v>2E-3</v>
      </c>
      <c r="AI34" s="140"/>
      <c r="AJ34" s="153"/>
      <c r="AK34" s="140">
        <v>3</v>
      </c>
      <c r="AL34" s="140"/>
      <c r="AM34" s="200">
        <v>6.1000000000000004E-3</v>
      </c>
      <c r="AN34" s="156"/>
      <c r="AO34" s="229">
        <v>8.0999999999999996E-3</v>
      </c>
      <c r="AP34" s="222">
        <v>247</v>
      </c>
      <c r="AQ34" s="222">
        <v>244</v>
      </c>
      <c r="AR34" s="234">
        <v>0.98799999999999999</v>
      </c>
      <c r="AS34" s="222">
        <v>234</v>
      </c>
      <c r="AT34" s="234">
        <v>0.94699999999999995</v>
      </c>
      <c r="AU34" s="222">
        <v>232</v>
      </c>
      <c r="AV34" s="231">
        <v>0.93899999999999995</v>
      </c>
      <c r="AW34" s="222">
        <v>147</v>
      </c>
      <c r="AX34" s="222">
        <v>144</v>
      </c>
      <c r="AY34" s="234">
        <v>0.98</v>
      </c>
      <c r="AZ34" s="222">
        <v>137</v>
      </c>
      <c r="BA34" s="234">
        <v>0.93200000000000005</v>
      </c>
      <c r="BB34" s="222">
        <v>135</v>
      </c>
      <c r="BC34" s="231">
        <v>0.91800000000000004</v>
      </c>
    </row>
    <row r="35" spans="1:55" x14ac:dyDescent="0.25">
      <c r="A35" s="225">
        <v>1</v>
      </c>
      <c r="B35" s="211" t="s">
        <v>147</v>
      </c>
      <c r="C35" s="211">
        <v>1375</v>
      </c>
      <c r="D35" s="211" t="s">
        <v>211</v>
      </c>
      <c r="E35" s="211">
        <v>1498</v>
      </c>
      <c r="F35" s="211">
        <v>1505</v>
      </c>
      <c r="G35" s="211"/>
      <c r="H35" s="219" t="str">
        <f>HYPERLINK("https://map.geo.admin.ch/?zoom=7&amp;E=703600&amp;N=212900&amp;layers=ch.kantone.cadastralwebmap-farbe,ch.swisstopo.amtliches-strassenverzeichnis,ch.bfs.gebaeude_wohnungs_register,KML||https://tinyurl.com/yy7ya4g9/SZ/1375_bdg_erw.kml","KML building")</f>
        <v>KML building</v>
      </c>
      <c r="I35" s="154">
        <v>0</v>
      </c>
      <c r="J35" s="242" t="s">
        <v>341</v>
      </c>
      <c r="K35" s="153">
        <v>0</v>
      </c>
      <c r="L35" s="64">
        <v>0</v>
      </c>
      <c r="M35" s="64"/>
      <c r="N35" s="200">
        <v>0</v>
      </c>
      <c r="O35" s="155"/>
      <c r="P35" s="63"/>
      <c r="Q35" s="64">
        <v>0</v>
      </c>
      <c r="R35" s="64"/>
      <c r="S35" s="200">
        <v>0</v>
      </c>
      <c r="T35" s="155"/>
      <c r="U35" s="63"/>
      <c r="V35" s="64">
        <v>0</v>
      </c>
      <c r="W35" s="64"/>
      <c r="X35" s="200">
        <v>0</v>
      </c>
      <c r="Y35" s="155"/>
      <c r="Z35" s="63"/>
      <c r="AA35" s="64">
        <v>0</v>
      </c>
      <c r="AB35" s="64"/>
      <c r="AC35" s="200">
        <v>0</v>
      </c>
      <c r="AD35" s="156"/>
      <c r="AE35" s="153"/>
      <c r="AF35" s="140">
        <v>16</v>
      </c>
      <c r="AG35" s="140"/>
      <c r="AH35" s="200">
        <v>1.0699999999999999E-2</v>
      </c>
      <c r="AI35" s="140"/>
      <c r="AJ35" s="153"/>
      <c r="AK35" s="140">
        <v>2</v>
      </c>
      <c r="AL35" s="140"/>
      <c r="AM35" s="200">
        <v>1.2999999999999999E-3</v>
      </c>
      <c r="AN35" s="156"/>
      <c r="AO35" s="229">
        <v>1.2E-2</v>
      </c>
      <c r="AP35" s="222">
        <v>714</v>
      </c>
      <c r="AQ35" s="222">
        <v>512</v>
      </c>
      <c r="AR35" s="234">
        <v>0.71699999999999997</v>
      </c>
      <c r="AS35" s="222">
        <v>363</v>
      </c>
      <c r="AT35" s="234">
        <v>0.50800000000000001</v>
      </c>
      <c r="AU35" s="222">
        <v>307</v>
      </c>
      <c r="AV35" s="231">
        <v>0.43</v>
      </c>
      <c r="AW35" s="222">
        <v>481</v>
      </c>
      <c r="AX35" s="222">
        <v>346</v>
      </c>
      <c r="AY35" s="234">
        <v>0.71899999999999997</v>
      </c>
      <c r="AZ35" s="222">
        <v>254</v>
      </c>
      <c r="BA35" s="234">
        <v>0.52800000000000002</v>
      </c>
      <c r="BB35" s="222">
        <v>213</v>
      </c>
      <c r="BC35" s="231">
        <v>0.443</v>
      </c>
    </row>
    <row r="36" spans="1:55" x14ac:dyDescent="0.25">
      <c r="AO36" s="230"/>
      <c r="AR36" s="234"/>
      <c r="AT36" s="234"/>
      <c r="AV36" s="231"/>
      <c r="AY36" s="234"/>
      <c r="BA36" s="234"/>
      <c r="BC36" s="231"/>
    </row>
    <row r="37" spans="1:55" x14ac:dyDescent="0.25">
      <c r="AO37" s="230"/>
      <c r="AR37" s="234"/>
      <c r="AT37" s="234"/>
      <c r="AV37" s="231"/>
      <c r="AY37" s="234"/>
      <c r="BA37" s="234"/>
      <c r="BC37" s="231"/>
    </row>
    <row r="38" spans="1:55" x14ac:dyDescent="0.25">
      <c r="AO38" s="230"/>
      <c r="AR38" s="234"/>
      <c r="AT38" s="234"/>
      <c r="AV38" s="231"/>
      <c r="AY38" s="234"/>
      <c r="BA38" s="234"/>
      <c r="BC38" s="231"/>
    </row>
    <row r="39" spans="1:55" x14ac:dyDescent="0.25">
      <c r="AO39" s="230"/>
      <c r="AR39" s="234"/>
      <c r="AT39" s="234"/>
      <c r="AV39" s="231"/>
      <c r="AY39" s="234"/>
      <c r="BA39" s="234"/>
      <c r="BC39" s="231"/>
    </row>
    <row r="40" spans="1:55" x14ac:dyDescent="0.25">
      <c r="AO40" s="230"/>
      <c r="AR40" s="234"/>
      <c r="AT40" s="234"/>
      <c r="AV40" s="231"/>
      <c r="AY40" s="234"/>
      <c r="BA40" s="234"/>
      <c r="BC40" s="231"/>
    </row>
    <row r="41" spans="1:55" x14ac:dyDescent="0.25">
      <c r="AO41" s="230"/>
      <c r="AR41" s="234"/>
      <c r="AT41" s="234"/>
      <c r="AV41" s="231"/>
      <c r="AY41" s="234"/>
      <c r="BA41" s="234"/>
      <c r="BC41" s="231"/>
    </row>
    <row r="42" spans="1:55" x14ac:dyDescent="0.25">
      <c r="AO42" s="230"/>
      <c r="AR42" s="234"/>
      <c r="AT42" s="234"/>
      <c r="AV42" s="231"/>
      <c r="AY42" s="234"/>
      <c r="BA42" s="234"/>
      <c r="BC42" s="231"/>
    </row>
    <row r="43" spans="1:55" x14ac:dyDescent="0.25">
      <c r="AO43" s="230"/>
      <c r="AR43" s="234"/>
      <c r="AT43" s="234"/>
      <c r="AV43" s="231"/>
      <c r="AY43" s="234"/>
      <c r="BA43" s="234"/>
      <c r="BC43" s="231"/>
    </row>
    <row r="44" spans="1:55" x14ac:dyDescent="0.25">
      <c r="AO44" s="230"/>
      <c r="AR44" s="234"/>
      <c r="AT44" s="234"/>
      <c r="AV44" s="231"/>
      <c r="AY44" s="234"/>
      <c r="BA44" s="234"/>
      <c r="BC44" s="231"/>
    </row>
    <row r="45" spans="1:55" x14ac:dyDescent="0.25">
      <c r="AO45" s="230"/>
      <c r="AR45" s="234"/>
      <c r="AT45" s="234"/>
      <c r="AV45" s="231"/>
      <c r="AY45" s="234"/>
      <c r="BA45" s="234"/>
      <c r="BC45" s="231"/>
    </row>
    <row r="46" spans="1:55" x14ac:dyDescent="0.25">
      <c r="AO46" s="230"/>
      <c r="AR46" s="234"/>
      <c r="AT46" s="234"/>
      <c r="AV46" s="231"/>
      <c r="AY46" s="234"/>
      <c r="BA46" s="234"/>
      <c r="BC46" s="231"/>
    </row>
    <row r="47" spans="1:55" x14ac:dyDescent="0.25">
      <c r="AO47" s="230"/>
      <c r="AR47" s="234"/>
      <c r="AT47" s="234"/>
      <c r="AV47" s="231"/>
      <c r="AY47" s="234"/>
      <c r="BA47" s="234"/>
      <c r="BC47" s="231"/>
    </row>
    <row r="48" spans="1:55" x14ac:dyDescent="0.25">
      <c r="AO48" s="230"/>
      <c r="AR48" s="234"/>
      <c r="AT48" s="234"/>
      <c r="AV48" s="231"/>
      <c r="AY48" s="234"/>
      <c r="BA48" s="234"/>
      <c r="BC48" s="231"/>
    </row>
    <row r="49" spans="41:55" x14ac:dyDescent="0.25">
      <c r="AO49" s="230"/>
      <c r="AR49" s="234"/>
      <c r="AT49" s="234"/>
      <c r="AV49" s="231"/>
      <c r="AY49" s="234"/>
      <c r="BA49" s="234"/>
      <c r="BC49" s="231"/>
    </row>
    <row r="50" spans="41:55" x14ac:dyDescent="0.25">
      <c r="AO50" s="230"/>
      <c r="AR50" s="234"/>
      <c r="AT50" s="234"/>
      <c r="AV50" s="231"/>
      <c r="AY50" s="234"/>
      <c r="BA50" s="234"/>
      <c r="BC50" s="231"/>
    </row>
    <row r="51" spans="41:55" x14ac:dyDescent="0.25">
      <c r="AO51" s="230"/>
      <c r="AR51" s="234"/>
      <c r="AT51" s="234"/>
      <c r="AV51" s="231"/>
      <c r="AY51" s="234"/>
      <c r="BA51" s="234"/>
      <c r="BC51" s="231"/>
    </row>
    <row r="52" spans="41:55" x14ac:dyDescent="0.25">
      <c r="AO52" s="230"/>
      <c r="AR52" s="234"/>
      <c r="AT52" s="234"/>
      <c r="AV52" s="231"/>
      <c r="AY52" s="234"/>
      <c r="BA52" s="234"/>
      <c r="BC52" s="231"/>
    </row>
    <row r="53" spans="41:55" x14ac:dyDescent="0.25">
      <c r="AO53" s="230"/>
      <c r="AR53" s="234"/>
      <c r="AT53" s="234"/>
      <c r="AV53" s="231"/>
      <c r="AY53" s="234"/>
      <c r="BA53" s="234"/>
      <c r="BC53" s="231"/>
    </row>
    <row r="54" spans="41:55" x14ac:dyDescent="0.25">
      <c r="AO54" s="230"/>
      <c r="AR54" s="234"/>
      <c r="AT54" s="234"/>
      <c r="AV54" s="231"/>
      <c r="AY54" s="234"/>
      <c r="BA54" s="234"/>
      <c r="BC54" s="231"/>
    </row>
    <row r="55" spans="41:55" x14ac:dyDescent="0.25">
      <c r="AO55" s="230"/>
      <c r="AR55" s="234"/>
      <c r="AT55" s="234"/>
      <c r="AV55" s="231"/>
      <c r="AY55" s="234"/>
      <c r="BA55" s="234"/>
      <c r="BC55" s="231"/>
    </row>
    <row r="56" spans="41:55" x14ac:dyDescent="0.25">
      <c r="AO56" s="230"/>
      <c r="AR56" s="234"/>
      <c r="AT56" s="234"/>
      <c r="AV56" s="231"/>
      <c r="AY56" s="234"/>
      <c r="BA56" s="234"/>
      <c r="BC56" s="231"/>
    </row>
    <row r="57" spans="41:55" x14ac:dyDescent="0.25">
      <c r="AO57" s="230"/>
      <c r="AR57" s="234"/>
      <c r="AT57" s="234"/>
      <c r="AV57" s="231"/>
      <c r="AY57" s="234"/>
      <c r="BA57" s="234"/>
      <c r="BC57" s="231"/>
    </row>
    <row r="58" spans="41:55" x14ac:dyDescent="0.25">
      <c r="AO58" s="230"/>
      <c r="AR58" s="234"/>
      <c r="AT58" s="234"/>
      <c r="AV58" s="231"/>
      <c r="AY58" s="234"/>
      <c r="BA58" s="234"/>
      <c r="BC58" s="231"/>
    </row>
    <row r="59" spans="41:55" x14ac:dyDescent="0.25">
      <c r="AO59" s="230"/>
      <c r="AR59" s="234"/>
      <c r="AT59" s="234"/>
      <c r="AV59" s="231"/>
      <c r="AY59" s="234"/>
      <c r="BA59" s="234"/>
      <c r="BC59" s="231"/>
    </row>
    <row r="60" spans="41:55" x14ac:dyDescent="0.25">
      <c r="AO60" s="230"/>
      <c r="AR60" s="234"/>
      <c r="AT60" s="234"/>
      <c r="AV60" s="231"/>
      <c r="AY60" s="234"/>
      <c r="BA60" s="234"/>
      <c r="BC60" s="231"/>
    </row>
    <row r="61" spans="41:55" x14ac:dyDescent="0.25">
      <c r="AO61" s="230"/>
      <c r="AR61" s="234"/>
      <c r="AT61" s="234"/>
      <c r="AV61" s="231"/>
      <c r="AY61" s="234"/>
      <c r="BA61" s="234"/>
      <c r="BC61" s="231"/>
    </row>
    <row r="62" spans="41:55" x14ac:dyDescent="0.25">
      <c r="AO62" s="230"/>
      <c r="AR62" s="234"/>
      <c r="AT62" s="234"/>
      <c r="AV62" s="231"/>
      <c r="AY62" s="234"/>
      <c r="BA62" s="234"/>
      <c r="BC62" s="231"/>
    </row>
    <row r="63" spans="41:55" x14ac:dyDescent="0.25">
      <c r="AO63" s="230"/>
      <c r="AR63" s="234"/>
      <c r="AT63" s="234"/>
      <c r="AV63" s="231"/>
      <c r="AY63" s="234"/>
      <c r="BA63" s="234"/>
      <c r="BC63" s="231"/>
    </row>
    <row r="64" spans="41:55" x14ac:dyDescent="0.25">
      <c r="AO64" s="230"/>
      <c r="AR64" s="234"/>
      <c r="AT64" s="234"/>
      <c r="AV64" s="231"/>
      <c r="AY64" s="234"/>
      <c r="BA64" s="234"/>
      <c r="BC64" s="231"/>
    </row>
    <row r="65" spans="41:55" x14ac:dyDescent="0.25">
      <c r="AO65" s="230"/>
      <c r="AR65" s="234"/>
      <c r="AT65" s="234"/>
      <c r="AV65" s="231"/>
      <c r="AY65" s="234"/>
      <c r="BA65" s="234"/>
      <c r="BC65" s="231"/>
    </row>
    <row r="66" spans="41:55" x14ac:dyDescent="0.25">
      <c r="AO66" s="230"/>
      <c r="AR66" s="234"/>
      <c r="AT66" s="234"/>
      <c r="AV66" s="231"/>
      <c r="AY66" s="234"/>
      <c r="BA66" s="234"/>
      <c r="BC66" s="231"/>
    </row>
    <row r="67" spans="41:55" x14ac:dyDescent="0.25">
      <c r="AO67" s="230"/>
      <c r="AR67" s="234"/>
      <c r="AT67" s="234"/>
      <c r="AV67" s="231"/>
      <c r="AY67" s="234"/>
      <c r="BA67" s="234"/>
      <c r="BC67" s="231"/>
    </row>
    <row r="68" spans="41:55" x14ac:dyDescent="0.25">
      <c r="AO68" s="230"/>
      <c r="AR68" s="234"/>
      <c r="AT68" s="234"/>
      <c r="AV68" s="231"/>
      <c r="AY68" s="234"/>
      <c r="BA68" s="234"/>
      <c r="BC68" s="231"/>
    </row>
    <row r="69" spans="41:55" x14ac:dyDescent="0.25">
      <c r="AO69" s="230"/>
      <c r="AR69" s="234"/>
      <c r="AT69" s="234"/>
      <c r="AV69" s="231"/>
      <c r="AY69" s="234"/>
      <c r="BA69" s="234"/>
      <c r="BC69" s="231"/>
    </row>
    <row r="70" spans="41:55" x14ac:dyDescent="0.25">
      <c r="AO70" s="230"/>
      <c r="AR70" s="234"/>
      <c r="AT70" s="234"/>
      <c r="AV70" s="231"/>
      <c r="AY70" s="234"/>
      <c r="BA70" s="234"/>
      <c r="BC70" s="231"/>
    </row>
    <row r="71" spans="41:55" x14ac:dyDescent="0.25">
      <c r="AO71" s="230"/>
      <c r="AR71" s="234"/>
      <c r="AT71" s="234"/>
      <c r="AV71" s="231"/>
      <c r="AY71" s="234"/>
      <c r="BA71" s="234"/>
      <c r="BC71" s="231"/>
    </row>
    <row r="72" spans="41:55" x14ac:dyDescent="0.25">
      <c r="AO72" s="230"/>
      <c r="AR72" s="234"/>
      <c r="AT72" s="234"/>
      <c r="AV72" s="231"/>
      <c r="AY72" s="234"/>
      <c r="BA72" s="234"/>
      <c r="BC72" s="231"/>
    </row>
    <row r="73" spans="41:55" x14ac:dyDescent="0.25">
      <c r="AO73" s="230"/>
      <c r="AR73" s="234"/>
      <c r="AT73" s="234"/>
      <c r="AV73" s="231"/>
      <c r="AY73" s="234"/>
      <c r="BA73" s="234"/>
      <c r="BC73" s="231"/>
    </row>
    <row r="74" spans="41:55" x14ac:dyDescent="0.25">
      <c r="AO74" s="230"/>
      <c r="AR74" s="234"/>
      <c r="AT74" s="234"/>
      <c r="AV74" s="231"/>
      <c r="AY74" s="234"/>
      <c r="BA74" s="234"/>
      <c r="BC74" s="231"/>
    </row>
    <row r="75" spans="41:55" x14ac:dyDescent="0.25">
      <c r="AO75" s="230"/>
      <c r="AR75" s="234"/>
      <c r="AT75" s="234"/>
      <c r="AV75" s="231"/>
      <c r="AY75" s="234"/>
      <c r="BA75" s="234"/>
      <c r="BC75" s="231"/>
    </row>
    <row r="76" spans="41:55" x14ac:dyDescent="0.25">
      <c r="AO76" s="230"/>
      <c r="AR76" s="234"/>
      <c r="AT76" s="234"/>
      <c r="AV76" s="231"/>
      <c r="AY76" s="234"/>
      <c r="BA76" s="234"/>
      <c r="BC76" s="231"/>
    </row>
    <row r="77" spans="41:55" x14ac:dyDescent="0.25">
      <c r="AO77" s="230"/>
      <c r="AR77" s="234"/>
      <c r="AT77" s="234"/>
      <c r="AV77" s="231"/>
      <c r="AY77" s="234"/>
      <c r="BA77" s="234"/>
      <c r="BC77" s="231"/>
    </row>
    <row r="78" spans="41:55" x14ac:dyDescent="0.25">
      <c r="AO78" s="230"/>
      <c r="AR78" s="234"/>
      <c r="AT78" s="234"/>
      <c r="AV78" s="231"/>
      <c r="AY78" s="234"/>
      <c r="BA78" s="234"/>
      <c r="BC78" s="231"/>
    </row>
    <row r="79" spans="41:55" x14ac:dyDescent="0.25">
      <c r="AO79" s="230"/>
      <c r="AR79" s="234"/>
      <c r="AT79" s="234"/>
      <c r="AV79" s="231"/>
      <c r="AY79" s="234"/>
      <c r="BA79" s="234"/>
      <c r="BC79" s="231"/>
    </row>
    <row r="80" spans="41:55" x14ac:dyDescent="0.25">
      <c r="AO80" s="230"/>
      <c r="AR80" s="234"/>
      <c r="AT80" s="234"/>
      <c r="AV80" s="231"/>
      <c r="AY80" s="234"/>
      <c r="BA80" s="234"/>
      <c r="BC80" s="231"/>
    </row>
    <row r="81" spans="41:55" x14ac:dyDescent="0.25">
      <c r="AO81" s="230"/>
      <c r="AR81" s="234"/>
      <c r="AT81" s="234"/>
      <c r="AV81" s="231"/>
      <c r="AY81" s="234"/>
      <c r="BA81" s="234"/>
      <c r="BC81" s="231"/>
    </row>
    <row r="82" spans="41:55" x14ac:dyDescent="0.25">
      <c r="AO82" s="230"/>
      <c r="AR82" s="234"/>
      <c r="AT82" s="234"/>
      <c r="AV82" s="231"/>
      <c r="AY82" s="234"/>
      <c r="BA82" s="234"/>
      <c r="BC82" s="231"/>
    </row>
    <row r="83" spans="41:55" x14ac:dyDescent="0.25">
      <c r="AO83" s="230"/>
      <c r="AR83" s="234"/>
      <c r="AT83" s="234"/>
      <c r="AV83" s="231"/>
      <c r="AY83" s="234"/>
      <c r="BA83" s="234"/>
      <c r="BC83" s="231"/>
    </row>
    <row r="84" spans="41:55" x14ac:dyDescent="0.25">
      <c r="AO84" s="230"/>
      <c r="AR84" s="234"/>
      <c r="AT84" s="234"/>
      <c r="AV84" s="231"/>
      <c r="AY84" s="234"/>
      <c r="BA84" s="234"/>
      <c r="BC84" s="231"/>
    </row>
    <row r="85" spans="41:55" x14ac:dyDescent="0.25">
      <c r="AO85" s="230"/>
      <c r="AR85" s="234"/>
      <c r="AT85" s="234"/>
      <c r="AV85" s="231"/>
      <c r="AY85" s="234"/>
      <c r="BA85" s="234"/>
      <c r="BC85" s="231"/>
    </row>
    <row r="86" spans="41:55" x14ac:dyDescent="0.25">
      <c r="AO86" s="230"/>
      <c r="AR86" s="234"/>
      <c r="AT86" s="234"/>
      <c r="AV86" s="231"/>
      <c r="AY86" s="234"/>
      <c r="BA86" s="234"/>
      <c r="BC86" s="231"/>
    </row>
    <row r="87" spans="41:55" x14ac:dyDescent="0.25">
      <c r="AO87" s="230"/>
      <c r="AR87" s="234"/>
      <c r="AT87" s="234"/>
      <c r="AV87" s="231"/>
      <c r="AY87" s="234"/>
      <c r="BA87" s="234"/>
      <c r="BC87" s="231"/>
    </row>
    <row r="88" spans="41:55" x14ac:dyDescent="0.25">
      <c r="AO88" s="230"/>
      <c r="AR88" s="234"/>
      <c r="AT88" s="234"/>
      <c r="AV88" s="231"/>
      <c r="AY88" s="234"/>
      <c r="BA88" s="234"/>
      <c r="BC88" s="231"/>
    </row>
    <row r="89" spans="41:55" x14ac:dyDescent="0.25">
      <c r="AO89" s="230"/>
      <c r="AR89" s="234"/>
      <c r="AT89" s="234"/>
      <c r="AV89" s="231"/>
      <c r="AY89" s="234"/>
      <c r="BA89" s="234"/>
      <c r="BC89" s="231"/>
    </row>
    <row r="90" spans="41:55" x14ac:dyDescent="0.25">
      <c r="AO90" s="230"/>
      <c r="AR90" s="234"/>
      <c r="AT90" s="234"/>
      <c r="AV90" s="231"/>
      <c r="AY90" s="234"/>
      <c r="BA90" s="234"/>
      <c r="BC90" s="231"/>
    </row>
    <row r="91" spans="41:55" x14ac:dyDescent="0.25">
      <c r="AO91" s="230"/>
      <c r="AR91" s="234"/>
      <c r="AT91" s="234"/>
      <c r="AV91" s="231"/>
      <c r="AY91" s="234"/>
      <c r="BA91" s="234"/>
      <c r="BC91" s="231"/>
    </row>
    <row r="92" spans="41:55" x14ac:dyDescent="0.25">
      <c r="AO92" s="230"/>
      <c r="AR92" s="234"/>
      <c r="AT92" s="234"/>
      <c r="AV92" s="231"/>
      <c r="AY92" s="234"/>
      <c r="BA92" s="234"/>
      <c r="BC92" s="231"/>
    </row>
    <row r="93" spans="41:55" x14ac:dyDescent="0.25">
      <c r="AO93" s="230"/>
      <c r="AR93" s="234"/>
      <c r="AT93" s="234"/>
      <c r="AV93" s="231"/>
      <c r="AY93" s="234"/>
      <c r="BA93" s="234"/>
      <c r="BC93" s="231"/>
    </row>
    <row r="94" spans="41:55" x14ac:dyDescent="0.25">
      <c r="AO94" s="230"/>
      <c r="AR94" s="234"/>
      <c r="AT94" s="234"/>
      <c r="AV94" s="231"/>
      <c r="AY94" s="234"/>
      <c r="BA94" s="234"/>
      <c r="BC94" s="231"/>
    </row>
    <row r="95" spans="41:55" x14ac:dyDescent="0.25">
      <c r="AO95" s="230"/>
      <c r="AR95" s="234"/>
      <c r="AT95" s="234"/>
      <c r="AV95" s="231"/>
      <c r="AY95" s="234"/>
      <c r="BA95" s="234"/>
      <c r="BC95" s="231"/>
    </row>
    <row r="96" spans="41:55" x14ac:dyDescent="0.25">
      <c r="AO96" s="230"/>
      <c r="AR96" s="234"/>
      <c r="AT96" s="234"/>
      <c r="AV96" s="231"/>
      <c r="AY96" s="234"/>
      <c r="BA96" s="234"/>
      <c r="BC96" s="231"/>
    </row>
    <row r="97" spans="41:55" x14ac:dyDescent="0.25">
      <c r="AO97" s="230"/>
      <c r="AR97" s="234"/>
      <c r="AT97" s="234"/>
      <c r="AV97" s="231"/>
      <c r="AY97" s="234"/>
      <c r="BA97" s="234"/>
      <c r="BC97" s="231"/>
    </row>
    <row r="98" spans="41:55" x14ac:dyDescent="0.25">
      <c r="AO98" s="230"/>
      <c r="AR98" s="234"/>
      <c r="AT98" s="234"/>
      <c r="AV98" s="231"/>
      <c r="AY98" s="234"/>
      <c r="BA98" s="234"/>
      <c r="BC98" s="231"/>
    </row>
    <row r="99" spans="41:55" x14ac:dyDescent="0.25">
      <c r="AO99" s="230"/>
      <c r="AR99" s="234"/>
      <c r="AT99" s="234"/>
      <c r="AV99" s="231"/>
      <c r="AY99" s="234"/>
      <c r="BA99" s="234"/>
      <c r="BC99" s="231"/>
    </row>
    <row r="100" spans="41:55" x14ac:dyDescent="0.25">
      <c r="AO100" s="230"/>
      <c r="AR100" s="234"/>
      <c r="AT100" s="234"/>
      <c r="AV100" s="231"/>
      <c r="AY100" s="234"/>
      <c r="BA100" s="234"/>
      <c r="BC100" s="231"/>
    </row>
    <row r="101" spans="41:55" x14ac:dyDescent="0.25">
      <c r="AO101" s="230"/>
      <c r="AR101" s="234"/>
      <c r="AT101" s="234"/>
      <c r="AV101" s="231"/>
      <c r="AY101" s="234"/>
      <c r="BA101" s="234"/>
      <c r="BC101" s="231"/>
    </row>
    <row r="102" spans="41:55" x14ac:dyDescent="0.25">
      <c r="AO102" s="230"/>
      <c r="AR102" s="234"/>
      <c r="AT102" s="234"/>
      <c r="AV102" s="231"/>
      <c r="AY102" s="234"/>
      <c r="BA102" s="234"/>
      <c r="BC102" s="231"/>
    </row>
    <row r="103" spans="41:55" x14ac:dyDescent="0.25">
      <c r="AO103" s="230"/>
      <c r="AR103" s="234"/>
      <c r="AT103" s="234"/>
      <c r="AV103" s="231"/>
      <c r="AY103" s="234"/>
      <c r="BA103" s="234"/>
      <c r="BC103" s="231"/>
    </row>
    <row r="104" spans="41:55" x14ac:dyDescent="0.25">
      <c r="AO104" s="230"/>
      <c r="AR104" s="234"/>
      <c r="AT104" s="234"/>
      <c r="AV104" s="231"/>
      <c r="AY104" s="234"/>
      <c r="BA104" s="234"/>
      <c r="BC104" s="231"/>
    </row>
    <row r="105" spans="41:55" x14ac:dyDescent="0.25">
      <c r="AO105" s="230"/>
      <c r="AR105" s="234"/>
      <c r="AT105" s="234"/>
      <c r="AV105" s="231"/>
      <c r="AY105" s="234"/>
      <c r="BA105" s="234"/>
      <c r="BC105" s="231"/>
    </row>
    <row r="106" spans="41:55" x14ac:dyDescent="0.25">
      <c r="AO106" s="230"/>
      <c r="AR106" s="234"/>
      <c r="AT106" s="234"/>
      <c r="AV106" s="231"/>
      <c r="AY106" s="234"/>
      <c r="BA106" s="234"/>
      <c r="BC106" s="231"/>
    </row>
    <row r="107" spans="41:55" x14ac:dyDescent="0.25">
      <c r="AO107" s="230"/>
      <c r="AR107" s="234"/>
      <c r="AT107" s="234"/>
      <c r="AV107" s="231"/>
      <c r="AY107" s="234"/>
      <c r="BA107" s="234"/>
      <c r="BC107" s="231"/>
    </row>
    <row r="108" spans="41:55" x14ac:dyDescent="0.25">
      <c r="AO108" s="230"/>
      <c r="AR108" s="234"/>
      <c r="AT108" s="234"/>
      <c r="AV108" s="231"/>
      <c r="AY108" s="234"/>
      <c r="BA108" s="234"/>
      <c r="BC108" s="231"/>
    </row>
    <row r="109" spans="41:55" x14ac:dyDescent="0.25">
      <c r="AO109" s="230"/>
      <c r="AR109" s="234"/>
      <c r="AT109" s="234"/>
      <c r="AV109" s="231"/>
      <c r="AY109" s="234"/>
      <c r="BA109" s="234"/>
      <c r="BC109" s="231"/>
    </row>
    <row r="110" spans="41:55" x14ac:dyDescent="0.25">
      <c r="AO110" s="230"/>
      <c r="AR110" s="234"/>
      <c r="AT110" s="234"/>
      <c r="AV110" s="231"/>
      <c r="AY110" s="234"/>
      <c r="BA110" s="234"/>
      <c r="BC110" s="231"/>
    </row>
    <row r="111" spans="41:55" x14ac:dyDescent="0.25">
      <c r="AO111" s="230"/>
      <c r="AR111" s="234"/>
      <c r="AT111" s="234"/>
      <c r="AV111" s="231"/>
      <c r="AY111" s="234"/>
      <c r="BA111" s="234"/>
      <c r="BC111" s="231"/>
    </row>
    <row r="112" spans="41:55" x14ac:dyDescent="0.25">
      <c r="AO112" s="230"/>
      <c r="AR112" s="234"/>
      <c r="AT112" s="234"/>
      <c r="AV112" s="231"/>
      <c r="AY112" s="234"/>
      <c r="BA112" s="234"/>
      <c r="BC112" s="231"/>
    </row>
    <row r="113" spans="41:55" x14ac:dyDescent="0.25">
      <c r="AO113" s="230"/>
      <c r="AR113" s="234"/>
      <c r="AT113" s="234"/>
      <c r="AV113" s="231"/>
      <c r="AY113" s="234"/>
      <c r="BA113" s="234"/>
      <c r="BC113" s="231"/>
    </row>
    <row r="114" spans="41:55" x14ac:dyDescent="0.25">
      <c r="AO114" s="230"/>
      <c r="AR114" s="234"/>
      <c r="AT114" s="234"/>
      <c r="AV114" s="231"/>
      <c r="AY114" s="234"/>
      <c r="BA114" s="234"/>
      <c r="BC114" s="231"/>
    </row>
    <row r="115" spans="41:55" x14ac:dyDescent="0.25">
      <c r="AO115" s="230"/>
      <c r="AR115" s="234"/>
      <c r="AT115" s="234"/>
      <c r="AV115" s="231"/>
      <c r="AY115" s="234"/>
      <c r="BA115" s="234"/>
      <c r="BC115" s="231"/>
    </row>
    <row r="116" spans="41:55" x14ac:dyDescent="0.25">
      <c r="AO116" s="230"/>
      <c r="AR116" s="234"/>
      <c r="AT116" s="234"/>
      <c r="AV116" s="231"/>
      <c r="AY116" s="234"/>
      <c r="BA116" s="234"/>
      <c r="BC116" s="231"/>
    </row>
    <row r="117" spans="41:55" x14ac:dyDescent="0.25">
      <c r="AO117" s="230"/>
      <c r="AR117" s="234"/>
      <c r="AT117" s="234"/>
      <c r="AV117" s="231"/>
      <c r="AY117" s="234"/>
      <c r="BA117" s="234"/>
      <c r="BC117" s="231"/>
    </row>
    <row r="118" spans="41:55" x14ac:dyDescent="0.25">
      <c r="AO118" s="230"/>
      <c r="AR118" s="234"/>
      <c r="AT118" s="234"/>
      <c r="AV118" s="231"/>
      <c r="AY118" s="234"/>
      <c r="BA118" s="234"/>
      <c r="BC118" s="231"/>
    </row>
    <row r="119" spans="41:55" x14ac:dyDescent="0.25">
      <c r="AO119" s="230"/>
      <c r="AR119" s="234"/>
      <c r="AT119" s="234"/>
      <c r="AV119" s="231"/>
      <c r="AY119" s="234"/>
      <c r="BA119" s="234"/>
      <c r="BC119" s="231"/>
    </row>
    <row r="120" spans="41:55" x14ac:dyDescent="0.25">
      <c r="AO120" s="230"/>
      <c r="AR120" s="234"/>
      <c r="AT120" s="234"/>
      <c r="AV120" s="231"/>
      <c r="AY120" s="234"/>
      <c r="BA120" s="234"/>
      <c r="BC120" s="231"/>
    </row>
    <row r="121" spans="41:55" x14ac:dyDescent="0.25">
      <c r="AO121" s="230"/>
      <c r="AR121" s="234"/>
      <c r="AT121" s="234"/>
      <c r="AV121" s="231"/>
      <c r="AY121" s="234"/>
      <c r="BA121" s="234"/>
      <c r="BC121" s="231"/>
    </row>
    <row r="122" spans="41:55" x14ac:dyDescent="0.25">
      <c r="AO122" s="230"/>
      <c r="AR122" s="234"/>
      <c r="AT122" s="234"/>
      <c r="AV122" s="231"/>
      <c r="AY122" s="234"/>
      <c r="BA122" s="234"/>
      <c r="BC122" s="231"/>
    </row>
    <row r="123" spans="41:55" x14ac:dyDescent="0.25">
      <c r="AO123" s="230"/>
      <c r="AR123" s="234"/>
      <c r="AT123" s="234"/>
      <c r="AV123" s="231"/>
      <c r="AY123" s="234"/>
      <c r="BA123" s="234"/>
      <c r="BC123" s="231"/>
    </row>
    <row r="124" spans="41:55" x14ac:dyDescent="0.25">
      <c r="AO124" s="230"/>
      <c r="AR124" s="234"/>
      <c r="AT124" s="234"/>
      <c r="AV124" s="231"/>
      <c r="AY124" s="234"/>
      <c r="BA124" s="234"/>
      <c r="BC124" s="231"/>
    </row>
    <row r="125" spans="41:55" x14ac:dyDescent="0.25">
      <c r="AO125" s="230"/>
      <c r="AR125" s="234"/>
      <c r="AT125" s="234"/>
      <c r="AV125" s="231"/>
      <c r="AY125" s="234"/>
      <c r="BA125" s="234"/>
      <c r="BC125" s="231"/>
    </row>
    <row r="126" spans="41:55" x14ac:dyDescent="0.25">
      <c r="AO126" s="230"/>
      <c r="AR126" s="234"/>
      <c r="AT126" s="234"/>
      <c r="AV126" s="231"/>
      <c r="AY126" s="234"/>
      <c r="BA126" s="234"/>
      <c r="BC126" s="231"/>
    </row>
    <row r="127" spans="41:55" x14ac:dyDescent="0.25">
      <c r="AO127" s="230"/>
      <c r="AR127" s="234"/>
      <c r="AT127" s="234"/>
      <c r="AV127" s="231"/>
      <c r="AY127" s="234"/>
      <c r="BA127" s="234"/>
      <c r="BC127" s="231"/>
    </row>
    <row r="128" spans="41:55" x14ac:dyDescent="0.25">
      <c r="AO128" s="230"/>
      <c r="AR128" s="234"/>
      <c r="AT128" s="234"/>
      <c r="AV128" s="231"/>
      <c r="AY128" s="234"/>
      <c r="BA128" s="234"/>
      <c r="BC128" s="231"/>
    </row>
    <row r="129" spans="41:55" x14ac:dyDescent="0.25">
      <c r="AO129" s="230"/>
      <c r="AR129" s="234"/>
      <c r="AT129" s="234"/>
      <c r="AV129" s="231"/>
      <c r="AY129" s="234"/>
      <c r="BA129" s="234"/>
      <c r="BC129" s="231"/>
    </row>
    <row r="130" spans="41:55" x14ac:dyDescent="0.25">
      <c r="AO130" s="230"/>
      <c r="AR130" s="234"/>
      <c r="AT130" s="234"/>
      <c r="AV130" s="231"/>
      <c r="AY130" s="234"/>
      <c r="BA130" s="234"/>
      <c r="BC130" s="231"/>
    </row>
    <row r="131" spans="41:55" x14ac:dyDescent="0.25">
      <c r="AO131" s="230"/>
      <c r="AR131" s="234"/>
      <c r="AT131" s="234"/>
      <c r="AV131" s="231"/>
      <c r="AY131" s="234"/>
      <c r="BA131" s="234"/>
      <c r="BC131" s="231"/>
    </row>
    <row r="132" spans="41:55" x14ac:dyDescent="0.25">
      <c r="AO132" s="230"/>
      <c r="AR132" s="234"/>
      <c r="AT132" s="234"/>
      <c r="AV132" s="231"/>
      <c r="AY132" s="234"/>
      <c r="BA132" s="234"/>
      <c r="BC132" s="231"/>
    </row>
    <row r="133" spans="41:55" x14ac:dyDescent="0.25">
      <c r="AO133" s="230"/>
      <c r="AR133" s="234"/>
      <c r="AT133" s="234"/>
      <c r="AV133" s="231"/>
      <c r="AY133" s="234"/>
      <c r="BA133" s="234"/>
      <c r="BC133" s="231"/>
    </row>
    <row r="134" spans="41:55" x14ac:dyDescent="0.25">
      <c r="AO134" s="230"/>
      <c r="AR134" s="234"/>
      <c r="AT134" s="234"/>
      <c r="AV134" s="231"/>
      <c r="AY134" s="234"/>
      <c r="BA134" s="234"/>
      <c r="BC134" s="231"/>
    </row>
    <row r="135" spans="41:55" x14ac:dyDescent="0.25">
      <c r="AO135" s="230"/>
      <c r="AR135" s="234"/>
      <c r="AT135" s="234"/>
      <c r="AV135" s="231"/>
      <c r="AY135" s="234"/>
      <c r="BA135" s="234"/>
      <c r="BC135" s="231"/>
    </row>
    <row r="136" spans="41:55" x14ac:dyDescent="0.25">
      <c r="AO136" s="230"/>
      <c r="AR136" s="234"/>
      <c r="AT136" s="234"/>
      <c r="AV136" s="231"/>
      <c r="AY136" s="234"/>
      <c r="BA136" s="234"/>
      <c r="BC136" s="231"/>
    </row>
    <row r="137" spans="41:55" x14ac:dyDescent="0.25">
      <c r="AO137" s="230"/>
      <c r="AR137" s="234"/>
      <c r="AT137" s="234"/>
      <c r="AV137" s="231"/>
      <c r="AY137" s="234"/>
      <c r="BA137" s="234"/>
      <c r="BC137" s="231"/>
    </row>
    <row r="138" spans="41:55" x14ac:dyDescent="0.25">
      <c r="AO138" s="230"/>
      <c r="AR138" s="234"/>
      <c r="AT138" s="234"/>
      <c r="AV138" s="231"/>
      <c r="AY138" s="234"/>
      <c r="BA138" s="234"/>
      <c r="BC138" s="231"/>
    </row>
    <row r="139" spans="41:55" x14ac:dyDescent="0.25">
      <c r="AO139" s="230"/>
      <c r="AR139" s="234"/>
      <c r="AT139" s="234"/>
      <c r="AV139" s="231"/>
      <c r="AY139" s="234"/>
      <c r="BA139" s="234"/>
      <c r="BC139" s="231"/>
    </row>
    <row r="140" spans="41:55" x14ac:dyDescent="0.25">
      <c r="AO140" s="230"/>
      <c r="AR140" s="234"/>
      <c r="AT140" s="234"/>
      <c r="AV140" s="231"/>
      <c r="AY140" s="234"/>
      <c r="BA140" s="234"/>
      <c r="BC140" s="231"/>
    </row>
    <row r="141" spans="41:55" x14ac:dyDescent="0.25">
      <c r="AO141" s="230"/>
      <c r="AR141" s="234"/>
      <c r="AT141" s="234"/>
      <c r="AV141" s="231"/>
      <c r="AY141" s="234"/>
      <c r="BA141" s="234"/>
      <c r="BC141" s="231"/>
    </row>
    <row r="142" spans="41:55" x14ac:dyDescent="0.25">
      <c r="AO142" s="230"/>
      <c r="AR142" s="234"/>
      <c r="AT142" s="234"/>
      <c r="AV142" s="231"/>
      <c r="AY142" s="234"/>
      <c r="BA142" s="234"/>
      <c r="BC142" s="231"/>
    </row>
    <row r="143" spans="41:55" x14ac:dyDescent="0.25">
      <c r="AO143" s="230"/>
      <c r="AR143" s="234"/>
      <c r="AT143" s="234"/>
      <c r="AV143" s="231"/>
      <c r="AY143" s="234"/>
      <c r="BA143" s="234"/>
      <c r="BC143" s="231"/>
    </row>
    <row r="144" spans="41:55" x14ac:dyDescent="0.25">
      <c r="AO144" s="230"/>
      <c r="AR144" s="234"/>
      <c r="AT144" s="234"/>
      <c r="AV144" s="231"/>
      <c r="AY144" s="234"/>
      <c r="BA144" s="234"/>
      <c r="BC144" s="231"/>
    </row>
    <row r="145" spans="41:55" x14ac:dyDescent="0.25">
      <c r="AO145" s="230"/>
      <c r="AR145" s="234"/>
      <c r="AT145" s="234"/>
      <c r="AV145" s="231"/>
      <c r="AY145" s="234"/>
      <c r="BA145" s="234"/>
      <c r="BC145" s="231"/>
    </row>
    <row r="146" spans="41:55" x14ac:dyDescent="0.25">
      <c r="AO146" s="230"/>
      <c r="AR146" s="234"/>
      <c r="AT146" s="234"/>
      <c r="AV146" s="231"/>
      <c r="AY146" s="234"/>
      <c r="BA146" s="234"/>
      <c r="BC146" s="231"/>
    </row>
    <row r="147" spans="41:55" x14ac:dyDescent="0.25">
      <c r="AO147" s="230"/>
      <c r="AR147" s="234"/>
      <c r="AT147" s="234"/>
      <c r="AV147" s="231"/>
      <c r="AY147" s="234"/>
      <c r="BA147" s="234"/>
      <c r="BC147" s="231"/>
    </row>
    <row r="148" spans="41:55" x14ac:dyDescent="0.25">
      <c r="AO148" s="230"/>
      <c r="AR148" s="234"/>
      <c r="AT148" s="234"/>
      <c r="AV148" s="231"/>
      <c r="AY148" s="234"/>
      <c r="BA148" s="234"/>
      <c r="BC148" s="231"/>
    </row>
    <row r="149" spans="41:55" x14ac:dyDescent="0.25">
      <c r="AO149" s="230"/>
      <c r="AR149" s="234"/>
      <c r="AT149" s="234"/>
      <c r="AV149" s="231"/>
      <c r="AY149" s="234"/>
      <c r="BA149" s="234"/>
      <c r="BC149" s="231"/>
    </row>
    <row r="150" spans="41:55" x14ac:dyDescent="0.25">
      <c r="AO150" s="230"/>
      <c r="AR150" s="234"/>
      <c r="AT150" s="234"/>
      <c r="AV150" s="231"/>
      <c r="AY150" s="234"/>
      <c r="BA150" s="234"/>
      <c r="BC150" s="231"/>
    </row>
    <row r="151" spans="41:55" x14ac:dyDescent="0.25">
      <c r="AO151" s="230"/>
      <c r="AR151" s="234"/>
      <c r="AT151" s="234"/>
      <c r="AV151" s="231"/>
      <c r="AY151" s="234"/>
      <c r="BA151" s="234"/>
      <c r="BC151" s="231"/>
    </row>
    <row r="152" spans="41:55" x14ac:dyDescent="0.25">
      <c r="AO152" s="230"/>
      <c r="AR152" s="234"/>
      <c r="AT152" s="234"/>
      <c r="AV152" s="231"/>
      <c r="AY152" s="234"/>
      <c r="BA152" s="234"/>
      <c r="BC152" s="231"/>
    </row>
    <row r="153" spans="41:55" x14ac:dyDescent="0.25">
      <c r="AO153" s="230"/>
      <c r="AR153" s="234"/>
      <c r="AT153" s="234"/>
      <c r="AV153" s="231"/>
      <c r="AY153" s="234"/>
      <c r="BA153" s="234"/>
      <c r="BC153" s="231"/>
    </row>
    <row r="154" spans="41:55" x14ac:dyDescent="0.25">
      <c r="AO154" s="230"/>
      <c r="AR154" s="234"/>
      <c r="AT154" s="234"/>
      <c r="AV154" s="231"/>
      <c r="AY154" s="234"/>
      <c r="BA154" s="234"/>
      <c r="BC154" s="231"/>
    </row>
    <row r="155" spans="41:55" x14ac:dyDescent="0.25">
      <c r="AO155" s="230"/>
      <c r="AR155" s="234"/>
      <c r="AT155" s="234"/>
      <c r="AV155" s="231"/>
      <c r="AY155" s="234"/>
      <c r="BA155" s="234"/>
      <c r="BC155" s="231"/>
    </row>
    <row r="156" spans="41:55" x14ac:dyDescent="0.25">
      <c r="AO156" s="230"/>
      <c r="AR156" s="234"/>
      <c r="AT156" s="234"/>
      <c r="AV156" s="231"/>
      <c r="AY156" s="234"/>
      <c r="BA156" s="234"/>
      <c r="BC156" s="231"/>
    </row>
    <row r="157" spans="41:55" x14ac:dyDescent="0.25">
      <c r="AO157" s="230"/>
      <c r="AR157" s="234"/>
      <c r="AT157" s="234"/>
      <c r="AV157" s="231"/>
      <c r="AY157" s="234"/>
      <c r="BA157" s="234"/>
      <c r="BC157" s="231"/>
    </row>
    <row r="158" spans="41:55" x14ac:dyDescent="0.25">
      <c r="AO158" s="230"/>
      <c r="AR158" s="234"/>
      <c r="AT158" s="234"/>
      <c r="AV158" s="231"/>
      <c r="AY158" s="234"/>
      <c r="BA158" s="234"/>
      <c r="BC158" s="231"/>
    </row>
    <row r="159" spans="41:55" x14ac:dyDescent="0.25">
      <c r="AO159" s="230"/>
      <c r="AR159" s="234"/>
      <c r="AT159" s="234"/>
      <c r="AV159" s="231"/>
      <c r="AY159" s="234"/>
      <c r="BA159" s="234"/>
      <c r="BC159" s="231"/>
    </row>
    <row r="160" spans="41:55" x14ac:dyDescent="0.25">
      <c r="AO160" s="230"/>
      <c r="AR160" s="234"/>
      <c r="AT160" s="234"/>
      <c r="AV160" s="231"/>
      <c r="AY160" s="234"/>
      <c r="BA160" s="234"/>
      <c r="BC160" s="231"/>
    </row>
    <row r="161" spans="41:55" x14ac:dyDescent="0.25">
      <c r="AO161" s="230"/>
      <c r="AR161" s="234"/>
      <c r="AT161" s="234"/>
      <c r="AV161" s="231"/>
      <c r="AY161" s="234"/>
      <c r="BA161" s="234"/>
      <c r="BC161" s="231"/>
    </row>
    <row r="162" spans="41:55" x14ac:dyDescent="0.25">
      <c r="AO162" s="230"/>
      <c r="AR162" s="234"/>
      <c r="AT162" s="234"/>
      <c r="AV162" s="231"/>
      <c r="AY162" s="234"/>
      <c r="BA162" s="234"/>
      <c r="BC162" s="231"/>
    </row>
    <row r="163" spans="41:55" x14ac:dyDescent="0.25">
      <c r="AO163" s="230"/>
      <c r="AR163" s="234"/>
      <c r="AT163" s="234"/>
      <c r="AV163" s="231"/>
      <c r="AY163" s="234"/>
      <c r="BA163" s="234"/>
      <c r="BC163" s="231"/>
    </row>
    <row r="164" spans="41:55" x14ac:dyDescent="0.25">
      <c r="AO164" s="230"/>
      <c r="AR164" s="234"/>
      <c r="AT164" s="234"/>
      <c r="AV164" s="231"/>
      <c r="AY164" s="234"/>
      <c r="BA164" s="234"/>
      <c r="BC164" s="231"/>
    </row>
    <row r="165" spans="41:55" x14ac:dyDescent="0.25">
      <c r="AO165" s="230"/>
      <c r="AR165" s="234"/>
      <c r="AT165" s="234"/>
      <c r="AV165" s="231"/>
      <c r="AY165" s="234"/>
      <c r="BA165" s="234"/>
      <c r="BC165" s="231"/>
    </row>
    <row r="166" spans="41:55" x14ac:dyDescent="0.25">
      <c r="AO166" s="230"/>
      <c r="AR166" s="234"/>
      <c r="AT166" s="234"/>
      <c r="AV166" s="231"/>
      <c r="AY166" s="234"/>
      <c r="BA166" s="234"/>
      <c r="BC166" s="231"/>
    </row>
    <row r="167" spans="41:55" x14ac:dyDescent="0.25">
      <c r="AO167" s="230"/>
      <c r="AR167" s="234"/>
      <c r="AT167" s="234"/>
      <c r="AV167" s="231"/>
      <c r="AY167" s="234"/>
      <c r="BA167" s="234"/>
      <c r="BC167" s="231"/>
    </row>
    <row r="168" spans="41:55" x14ac:dyDescent="0.25">
      <c r="AO168" s="230"/>
      <c r="AR168" s="234"/>
      <c r="AT168" s="234"/>
      <c r="AV168" s="231"/>
      <c r="AY168" s="234"/>
      <c r="BA168" s="234"/>
      <c r="BC168" s="231"/>
    </row>
    <row r="169" spans="41:55" x14ac:dyDescent="0.25">
      <c r="AO169" s="230"/>
      <c r="AR169" s="234"/>
      <c r="AT169" s="234"/>
      <c r="AV169" s="231"/>
      <c r="AY169" s="234"/>
      <c r="BA169" s="234"/>
      <c r="BC169" s="231"/>
    </row>
    <row r="170" spans="41:55" x14ac:dyDescent="0.25">
      <c r="AO170" s="230"/>
      <c r="AR170" s="234"/>
      <c r="AT170" s="234"/>
      <c r="AV170" s="231"/>
      <c r="AY170" s="234"/>
      <c r="BA170" s="234"/>
      <c r="BC170" s="231"/>
    </row>
    <row r="171" spans="41:55" x14ac:dyDescent="0.25">
      <c r="AO171" s="230"/>
      <c r="AR171" s="234"/>
      <c r="AT171" s="234"/>
      <c r="AV171" s="231"/>
      <c r="AY171" s="234"/>
      <c r="BA171" s="234"/>
      <c r="BC171" s="231"/>
    </row>
    <row r="172" spans="41:55" x14ac:dyDescent="0.25">
      <c r="AO172" s="230"/>
      <c r="AR172" s="234"/>
      <c r="AT172" s="234"/>
      <c r="AV172" s="231"/>
      <c r="AY172" s="234"/>
      <c r="BA172" s="234"/>
      <c r="BC172" s="231"/>
    </row>
    <row r="173" spans="41:55" x14ac:dyDescent="0.25">
      <c r="AO173" s="230"/>
      <c r="AR173" s="234"/>
      <c r="AT173" s="234"/>
      <c r="AV173" s="231"/>
      <c r="AY173" s="234"/>
      <c r="BA173" s="234"/>
      <c r="BC173" s="231"/>
    </row>
    <row r="174" spans="41:55" x14ac:dyDescent="0.25">
      <c r="AO174" s="230"/>
      <c r="AR174" s="234"/>
      <c r="AT174" s="234"/>
      <c r="AV174" s="231"/>
      <c r="AY174" s="234"/>
      <c r="BA174" s="234"/>
      <c r="BC174" s="231"/>
    </row>
    <row r="175" spans="41:55" x14ac:dyDescent="0.25">
      <c r="AO175" s="230"/>
      <c r="AR175" s="234"/>
      <c r="AT175" s="234"/>
      <c r="AV175" s="231"/>
      <c r="AY175" s="234"/>
      <c r="BA175" s="234"/>
      <c r="BC175" s="231"/>
    </row>
    <row r="176" spans="41:55" x14ac:dyDescent="0.25">
      <c r="AO176" s="230"/>
      <c r="AR176" s="234"/>
      <c r="AT176" s="234"/>
      <c r="AV176" s="231"/>
      <c r="AY176" s="234"/>
      <c r="BA176" s="234"/>
      <c r="BC176" s="231"/>
    </row>
    <row r="177" spans="41:55" x14ac:dyDescent="0.25">
      <c r="AO177" s="230"/>
      <c r="AR177" s="234"/>
      <c r="AT177" s="234"/>
      <c r="AV177" s="231"/>
      <c r="AY177" s="234"/>
      <c r="BA177" s="234"/>
      <c r="BC177" s="231"/>
    </row>
    <row r="178" spans="41:55" x14ac:dyDescent="0.25">
      <c r="AO178" s="230"/>
      <c r="AR178" s="234"/>
      <c r="AT178" s="234"/>
      <c r="AV178" s="231"/>
      <c r="AY178" s="234"/>
      <c r="BA178" s="234"/>
      <c r="BC178" s="231"/>
    </row>
    <row r="179" spans="41:55" x14ac:dyDescent="0.25">
      <c r="AO179" s="230"/>
      <c r="AR179" s="234"/>
      <c r="AT179" s="234"/>
      <c r="AV179" s="231"/>
      <c r="AY179" s="234"/>
      <c r="BA179" s="234"/>
      <c r="BC179" s="231"/>
    </row>
    <row r="180" spans="41:55" x14ac:dyDescent="0.25">
      <c r="AO180" s="230"/>
      <c r="AR180" s="234"/>
      <c r="AT180" s="234"/>
      <c r="AV180" s="231"/>
      <c r="AY180" s="234"/>
      <c r="BA180" s="234"/>
      <c r="BC180" s="231"/>
    </row>
    <row r="181" spans="41:55" x14ac:dyDescent="0.25">
      <c r="AO181" s="230"/>
      <c r="AR181" s="234"/>
      <c r="AT181" s="234"/>
      <c r="AV181" s="231"/>
      <c r="AY181" s="234"/>
      <c r="BA181" s="234"/>
      <c r="BC181" s="231"/>
    </row>
    <row r="182" spans="41:55" x14ac:dyDescent="0.25">
      <c r="AO182" s="230"/>
      <c r="AR182" s="234"/>
      <c r="AT182" s="234"/>
      <c r="AV182" s="231"/>
      <c r="AY182" s="234"/>
      <c r="BA182" s="234"/>
      <c r="BC182" s="231"/>
    </row>
    <row r="183" spans="41:55" x14ac:dyDescent="0.25">
      <c r="AO183" s="230"/>
      <c r="AR183" s="234"/>
      <c r="AT183" s="234"/>
      <c r="AV183" s="231"/>
      <c r="AY183" s="234"/>
      <c r="BA183" s="234"/>
      <c r="BC183" s="231"/>
    </row>
    <row r="184" spans="41:55" x14ac:dyDescent="0.25">
      <c r="AO184" s="230"/>
      <c r="AR184" s="234"/>
      <c r="AT184" s="234"/>
      <c r="AV184" s="231"/>
      <c r="AY184" s="234"/>
      <c r="BA184" s="234"/>
      <c r="BC184" s="231"/>
    </row>
    <row r="185" spans="41:55" x14ac:dyDescent="0.25">
      <c r="AO185" s="230"/>
      <c r="AR185" s="234"/>
      <c r="AT185" s="234"/>
      <c r="AV185" s="231"/>
      <c r="AY185" s="234"/>
      <c r="BA185" s="234"/>
      <c r="BC185" s="231"/>
    </row>
    <row r="186" spans="41:55" x14ac:dyDescent="0.25">
      <c r="AO186" s="230"/>
      <c r="AR186" s="234"/>
      <c r="AT186" s="234"/>
      <c r="AV186" s="231"/>
      <c r="AY186" s="234"/>
      <c r="BA186" s="234"/>
      <c r="BC186" s="231"/>
    </row>
    <row r="187" spans="41:55" x14ac:dyDescent="0.25">
      <c r="AO187" s="230"/>
      <c r="AR187" s="234"/>
      <c r="AT187" s="234"/>
      <c r="AV187" s="231"/>
      <c r="AY187" s="234"/>
      <c r="BA187" s="234"/>
      <c r="BC187" s="231"/>
    </row>
    <row r="188" spans="41:55" x14ac:dyDescent="0.25">
      <c r="AO188" s="230"/>
      <c r="AR188" s="234"/>
      <c r="AT188" s="234"/>
      <c r="AV188" s="231"/>
      <c r="AY188" s="234"/>
      <c r="BA188" s="234"/>
      <c r="BC188" s="231"/>
    </row>
    <row r="189" spans="41:55" x14ac:dyDescent="0.25">
      <c r="AO189" s="230"/>
      <c r="AR189" s="234"/>
      <c r="AT189" s="234"/>
      <c r="AV189" s="231"/>
      <c r="AY189" s="234"/>
      <c r="BA189" s="234"/>
      <c r="BC189" s="231"/>
    </row>
    <row r="190" spans="41:55" x14ac:dyDescent="0.25">
      <c r="AO190" s="230"/>
      <c r="AR190" s="234"/>
      <c r="AT190" s="234"/>
      <c r="AV190" s="231"/>
      <c r="AY190" s="234"/>
      <c r="BA190" s="234"/>
      <c r="BC190" s="231"/>
    </row>
    <row r="191" spans="41:55" x14ac:dyDescent="0.25">
      <c r="AO191" s="230"/>
      <c r="AR191" s="234"/>
      <c r="AT191" s="234"/>
      <c r="AV191" s="231"/>
      <c r="AY191" s="234"/>
      <c r="BA191" s="234"/>
      <c r="BC191" s="231"/>
    </row>
    <row r="192" spans="41:55" x14ac:dyDescent="0.25">
      <c r="AO192" s="230"/>
      <c r="AR192" s="234"/>
      <c r="AT192" s="234"/>
      <c r="AV192" s="231"/>
      <c r="AY192" s="234"/>
      <c r="BA192" s="234"/>
      <c r="BC192" s="231"/>
    </row>
    <row r="193" spans="41:55" x14ac:dyDescent="0.25">
      <c r="AO193" s="230"/>
      <c r="AR193" s="234"/>
      <c r="AT193" s="234"/>
      <c r="AV193" s="231"/>
      <c r="AY193" s="234"/>
      <c r="BA193" s="234"/>
      <c r="BC193" s="231"/>
    </row>
    <row r="194" spans="41:55" x14ac:dyDescent="0.25">
      <c r="AO194" s="230"/>
      <c r="AR194" s="234"/>
      <c r="AT194" s="234"/>
      <c r="AV194" s="231"/>
      <c r="AY194" s="234"/>
      <c r="BA194" s="234"/>
      <c r="BC194" s="231"/>
    </row>
    <row r="195" spans="41:55" x14ac:dyDescent="0.25">
      <c r="AO195" s="230"/>
      <c r="AR195" s="234"/>
      <c r="AT195" s="234"/>
      <c r="AV195" s="231"/>
      <c r="AY195" s="234"/>
      <c r="BA195" s="234"/>
      <c r="BC195" s="231"/>
    </row>
    <row r="196" spans="41:55" x14ac:dyDescent="0.25">
      <c r="AO196" s="230"/>
      <c r="AR196" s="234"/>
      <c r="AT196" s="234"/>
      <c r="AV196" s="231"/>
      <c r="AY196" s="234"/>
      <c r="BA196" s="234"/>
      <c r="BC196" s="231"/>
    </row>
    <row r="197" spans="41:55" x14ac:dyDescent="0.25">
      <c r="AO197" s="230"/>
      <c r="AR197" s="234"/>
      <c r="AT197" s="234"/>
      <c r="AV197" s="231"/>
      <c r="AY197" s="234"/>
      <c r="BA197" s="234"/>
      <c r="BC197" s="231"/>
    </row>
    <row r="198" spans="41:55" x14ac:dyDescent="0.25">
      <c r="AO198" s="230"/>
      <c r="AR198" s="234"/>
      <c r="AT198" s="234"/>
      <c r="AV198" s="231"/>
      <c r="AY198" s="234"/>
      <c r="BA198" s="234"/>
      <c r="BC198" s="231"/>
    </row>
    <row r="199" spans="41:55" x14ac:dyDescent="0.25">
      <c r="AO199" s="230"/>
      <c r="AR199" s="234"/>
      <c r="AT199" s="234"/>
      <c r="AV199" s="231"/>
      <c r="AY199" s="234"/>
      <c r="BA199" s="234"/>
      <c r="BC199" s="231"/>
    </row>
    <row r="200" spans="41:55" x14ac:dyDescent="0.25">
      <c r="AO200" s="230"/>
      <c r="AR200" s="234"/>
      <c r="AT200" s="234"/>
      <c r="AV200" s="231"/>
      <c r="AY200" s="234"/>
      <c r="BA200" s="234"/>
      <c r="BC200" s="231"/>
    </row>
    <row r="201" spans="41:55" x14ac:dyDescent="0.25">
      <c r="AO201" s="230"/>
      <c r="AR201" s="234"/>
      <c r="AT201" s="234"/>
      <c r="AV201" s="231"/>
      <c r="AY201" s="234"/>
      <c r="BA201" s="234"/>
      <c r="BC201" s="231"/>
    </row>
    <row r="202" spans="41:55" x14ac:dyDescent="0.25">
      <c r="AO202" s="230"/>
      <c r="AR202" s="234"/>
      <c r="AT202" s="234"/>
      <c r="AV202" s="231"/>
      <c r="AY202" s="234"/>
      <c r="BA202" s="234"/>
      <c r="BC202" s="231"/>
    </row>
    <row r="203" spans="41:55" x14ac:dyDescent="0.25">
      <c r="AO203" s="230"/>
      <c r="AR203" s="234"/>
      <c r="AT203" s="234"/>
      <c r="AV203" s="231"/>
      <c r="AY203" s="234"/>
      <c r="BA203" s="234"/>
      <c r="BC203" s="231"/>
    </row>
    <row r="204" spans="41:55" x14ac:dyDescent="0.25">
      <c r="AO204" s="230"/>
      <c r="AR204" s="234"/>
      <c r="AT204" s="234"/>
      <c r="AV204" s="231"/>
      <c r="AY204" s="234"/>
      <c r="BA204" s="234"/>
      <c r="BC204" s="231"/>
    </row>
    <row r="205" spans="41:55" x14ac:dyDescent="0.25">
      <c r="AO205" s="230"/>
      <c r="AR205" s="234"/>
      <c r="AT205" s="234"/>
      <c r="AV205" s="231"/>
      <c r="AY205" s="234"/>
      <c r="BA205" s="234"/>
      <c r="BC205" s="231"/>
    </row>
    <row r="206" spans="41:55" x14ac:dyDescent="0.25">
      <c r="AO206" s="230"/>
      <c r="AR206" s="234"/>
      <c r="AT206" s="234"/>
      <c r="AV206" s="231"/>
      <c r="AY206" s="234"/>
      <c r="BA206" s="234"/>
      <c r="BC206" s="231"/>
    </row>
    <row r="207" spans="41:55" x14ac:dyDescent="0.25">
      <c r="AO207" s="230"/>
      <c r="AR207" s="234"/>
      <c r="AT207" s="234"/>
      <c r="AV207" s="231"/>
      <c r="AY207" s="234"/>
      <c r="BA207" s="234"/>
      <c r="BC207" s="231"/>
    </row>
    <row r="208" spans="41:55" x14ac:dyDescent="0.25">
      <c r="AO208" s="230"/>
      <c r="AR208" s="234"/>
      <c r="AT208" s="234"/>
      <c r="AV208" s="231"/>
      <c r="AY208" s="234"/>
      <c r="BA208" s="234"/>
      <c r="BC208" s="231"/>
    </row>
    <row r="209" spans="41:55" x14ac:dyDescent="0.25">
      <c r="AO209" s="230"/>
      <c r="AR209" s="234"/>
      <c r="AT209" s="234"/>
      <c r="AV209" s="231"/>
      <c r="AY209" s="234"/>
      <c r="BA209" s="234"/>
      <c r="BC209" s="231"/>
    </row>
    <row r="210" spans="41:55" x14ac:dyDescent="0.25">
      <c r="AO210" s="230"/>
      <c r="AR210" s="234"/>
      <c r="AT210" s="234"/>
      <c r="AV210" s="231"/>
      <c r="AY210" s="234"/>
      <c r="BA210" s="234"/>
      <c r="BC210" s="231"/>
    </row>
    <row r="211" spans="41:55" x14ac:dyDescent="0.25">
      <c r="AO211" s="230"/>
      <c r="AR211" s="234"/>
      <c r="AT211" s="234"/>
      <c r="AV211" s="231"/>
      <c r="AY211" s="234"/>
      <c r="BA211" s="234"/>
      <c r="BC211" s="231"/>
    </row>
    <row r="212" spans="41:55" x14ac:dyDescent="0.25">
      <c r="AO212" s="230"/>
      <c r="AR212" s="234"/>
      <c r="AT212" s="234"/>
      <c r="AV212" s="231"/>
      <c r="AY212" s="234"/>
      <c r="BA212" s="234"/>
      <c r="BC212" s="231"/>
    </row>
    <row r="213" spans="41:55" x14ac:dyDescent="0.25">
      <c r="AO213" s="230"/>
      <c r="AR213" s="234"/>
      <c r="AT213" s="234"/>
      <c r="AV213" s="231"/>
      <c r="AY213" s="234"/>
      <c r="BA213" s="234"/>
      <c r="BC213" s="231"/>
    </row>
    <row r="214" spans="41:55" x14ac:dyDescent="0.25">
      <c r="AO214" s="230"/>
      <c r="AR214" s="234"/>
      <c r="AT214" s="234"/>
      <c r="AV214" s="231"/>
      <c r="AY214" s="234"/>
      <c r="BA214" s="234"/>
      <c r="BC214" s="231"/>
    </row>
    <row r="215" spans="41:55" x14ac:dyDescent="0.25">
      <c r="AO215" s="230"/>
      <c r="AR215" s="234"/>
      <c r="AT215" s="234"/>
      <c r="AV215" s="231"/>
      <c r="AY215" s="234"/>
      <c r="BA215" s="234"/>
      <c r="BC215" s="231"/>
    </row>
    <row r="216" spans="41:55" x14ac:dyDescent="0.25">
      <c r="AO216" s="230"/>
      <c r="AR216" s="234"/>
      <c r="AT216" s="234"/>
      <c r="AV216" s="231"/>
      <c r="AY216" s="234"/>
      <c r="BA216" s="234"/>
      <c r="BC216" s="231"/>
    </row>
    <row r="217" spans="41:55" x14ac:dyDescent="0.25">
      <c r="AO217" s="230"/>
      <c r="AR217" s="234"/>
      <c r="AT217" s="234"/>
      <c r="AV217" s="231"/>
      <c r="AY217" s="234"/>
      <c r="BA217" s="234"/>
      <c r="BC217" s="231"/>
    </row>
    <row r="218" spans="41:55" x14ac:dyDescent="0.25">
      <c r="AO218" s="230"/>
      <c r="AR218" s="234"/>
      <c r="AT218" s="234"/>
      <c r="AV218" s="231"/>
      <c r="AY218" s="234"/>
      <c r="BA218" s="234"/>
      <c r="BC218" s="231"/>
    </row>
    <row r="219" spans="41:55" x14ac:dyDescent="0.25">
      <c r="AO219" s="230"/>
      <c r="AR219" s="234"/>
      <c r="AT219" s="234"/>
      <c r="AV219" s="231"/>
      <c r="AY219" s="234"/>
      <c r="BA219" s="234"/>
      <c r="BC219" s="231"/>
    </row>
    <row r="220" spans="41:55" x14ac:dyDescent="0.25">
      <c r="AO220" s="230"/>
      <c r="AR220" s="234"/>
      <c r="AT220" s="234"/>
      <c r="AV220" s="231"/>
      <c r="AY220" s="234"/>
      <c r="BA220" s="234"/>
      <c r="BC220" s="231"/>
    </row>
    <row r="221" spans="41:55" x14ac:dyDescent="0.25">
      <c r="AO221" s="230"/>
      <c r="AR221" s="234"/>
      <c r="AT221" s="234"/>
      <c r="AV221" s="231"/>
      <c r="AY221" s="234"/>
      <c r="BA221" s="234"/>
      <c r="BC221" s="231"/>
    </row>
    <row r="222" spans="41:55" x14ac:dyDescent="0.25">
      <c r="AO222" s="230"/>
      <c r="AR222" s="234"/>
      <c r="AT222" s="234"/>
      <c r="AV222" s="231"/>
      <c r="AY222" s="234"/>
      <c r="BA222" s="234"/>
      <c r="BC222" s="231"/>
    </row>
    <row r="223" spans="41:55" x14ac:dyDescent="0.25">
      <c r="AO223" s="230"/>
      <c r="AR223" s="234"/>
      <c r="AT223" s="234"/>
      <c r="AV223" s="231"/>
      <c r="AY223" s="234"/>
      <c r="BA223" s="234"/>
      <c r="BC223" s="231"/>
    </row>
    <row r="224" spans="41:55" x14ac:dyDescent="0.25">
      <c r="AO224" s="230"/>
      <c r="AR224" s="234"/>
      <c r="AT224" s="234"/>
      <c r="AV224" s="231"/>
      <c r="AY224" s="234"/>
      <c r="BA224" s="234"/>
      <c r="BC224" s="231"/>
    </row>
    <row r="225" spans="41:55" x14ac:dyDescent="0.25">
      <c r="AO225" s="230"/>
      <c r="AR225" s="234"/>
      <c r="AT225" s="234"/>
      <c r="AV225" s="231"/>
      <c r="AY225" s="234"/>
      <c r="BA225" s="234"/>
      <c r="BC225" s="231"/>
    </row>
    <row r="226" spans="41:55" x14ac:dyDescent="0.25">
      <c r="AO226" s="230"/>
      <c r="AR226" s="234"/>
      <c r="AT226" s="234"/>
      <c r="AV226" s="231"/>
      <c r="AY226" s="234"/>
      <c r="BA226" s="234"/>
      <c r="BC226" s="231"/>
    </row>
    <row r="227" spans="41:55" x14ac:dyDescent="0.25">
      <c r="AO227" s="230"/>
      <c r="AR227" s="234"/>
      <c r="AT227" s="234"/>
      <c r="AV227" s="231"/>
      <c r="AY227" s="234"/>
      <c r="BA227" s="234"/>
      <c r="BC227" s="231"/>
    </row>
    <row r="228" spans="41:55" x14ac:dyDescent="0.25">
      <c r="AO228" s="230"/>
      <c r="AR228" s="234"/>
      <c r="AT228" s="234"/>
      <c r="AV228" s="231"/>
      <c r="AY228" s="234"/>
      <c r="BA228" s="234"/>
      <c r="BC228" s="231"/>
    </row>
    <row r="229" spans="41:55" x14ac:dyDescent="0.25">
      <c r="AO229" s="230"/>
      <c r="AR229" s="234"/>
      <c r="AT229" s="234"/>
      <c r="AV229" s="231"/>
      <c r="AY229" s="234"/>
      <c r="BA229" s="234"/>
      <c r="BC229" s="231"/>
    </row>
    <row r="230" spans="41:55" x14ac:dyDescent="0.25">
      <c r="AO230" s="230"/>
      <c r="AR230" s="234"/>
      <c r="AT230" s="234"/>
      <c r="AV230" s="231"/>
      <c r="AY230" s="234"/>
      <c r="BA230" s="234"/>
      <c r="BC230" s="231"/>
    </row>
    <row r="231" spans="41:55" x14ac:dyDescent="0.25">
      <c r="AO231" s="230"/>
      <c r="AR231" s="234"/>
      <c r="AT231" s="234"/>
      <c r="AV231" s="231"/>
      <c r="AY231" s="234"/>
      <c r="BA231" s="234"/>
      <c r="BC231" s="231"/>
    </row>
    <row r="232" spans="41:55" x14ac:dyDescent="0.25">
      <c r="AO232" s="230"/>
      <c r="AR232" s="234"/>
      <c r="AT232" s="234"/>
      <c r="AV232" s="231"/>
      <c r="AY232" s="234"/>
      <c r="BA232" s="234"/>
      <c r="BC232" s="231"/>
    </row>
    <row r="233" spans="41:55" x14ac:dyDescent="0.25">
      <c r="AO233" s="230"/>
      <c r="AR233" s="234"/>
      <c r="AT233" s="234"/>
      <c r="AV233" s="231"/>
      <c r="AY233" s="234"/>
      <c r="BA233" s="234"/>
      <c r="BC233" s="231"/>
    </row>
    <row r="234" spans="41:55" x14ac:dyDescent="0.25">
      <c r="AO234" s="230"/>
      <c r="AR234" s="234"/>
      <c r="AT234" s="234"/>
      <c r="AV234" s="231"/>
      <c r="AY234" s="234"/>
      <c r="BA234" s="234"/>
      <c r="BC234" s="231"/>
    </row>
    <row r="235" spans="41:55" x14ac:dyDescent="0.25">
      <c r="AO235" s="230"/>
      <c r="AR235" s="234"/>
      <c r="AT235" s="234"/>
      <c r="AV235" s="231"/>
      <c r="AY235" s="234"/>
      <c r="BA235" s="234"/>
      <c r="BC235" s="231"/>
    </row>
    <row r="236" spans="41:55" x14ac:dyDescent="0.25">
      <c r="AO236" s="230"/>
      <c r="AR236" s="234"/>
      <c r="AT236" s="234"/>
      <c r="AV236" s="231"/>
      <c r="AY236" s="234"/>
      <c r="BA236" s="234"/>
      <c r="BC236" s="231"/>
    </row>
    <row r="237" spans="41:55" x14ac:dyDescent="0.25">
      <c r="AO237" s="230"/>
      <c r="AR237" s="234"/>
      <c r="AT237" s="234"/>
      <c r="AV237" s="231"/>
      <c r="AY237" s="234"/>
      <c r="BA237" s="234"/>
      <c r="BC237" s="231"/>
    </row>
    <row r="238" spans="41:55" x14ac:dyDescent="0.25">
      <c r="AO238" s="230"/>
      <c r="AR238" s="234"/>
      <c r="AT238" s="234"/>
      <c r="AV238" s="231"/>
      <c r="AY238" s="234"/>
      <c r="BA238" s="234"/>
      <c r="BC238" s="231"/>
    </row>
    <row r="239" spans="41:55" x14ac:dyDescent="0.25">
      <c r="AO239" s="230"/>
      <c r="AR239" s="234"/>
      <c r="AT239" s="234"/>
      <c r="AV239" s="231"/>
      <c r="AY239" s="234"/>
      <c r="BA239" s="234"/>
      <c r="BC239" s="231"/>
    </row>
    <row r="240" spans="41:55" x14ac:dyDescent="0.25">
      <c r="AO240" s="230"/>
      <c r="AR240" s="234"/>
      <c r="AT240" s="234"/>
      <c r="AV240" s="231"/>
      <c r="AY240" s="234"/>
      <c r="BA240" s="234"/>
      <c r="BC240" s="231"/>
    </row>
    <row r="241" spans="41:55" x14ac:dyDescent="0.25">
      <c r="AO241" s="230"/>
      <c r="AR241" s="234"/>
      <c r="AT241" s="234"/>
      <c r="AV241" s="231"/>
      <c r="AY241" s="234"/>
      <c r="BA241" s="234"/>
      <c r="BC241" s="231"/>
    </row>
    <row r="242" spans="41:55" x14ac:dyDescent="0.25">
      <c r="AO242" s="230"/>
      <c r="AR242" s="234"/>
      <c r="AT242" s="234"/>
      <c r="AV242" s="231"/>
      <c r="AY242" s="234"/>
      <c r="BA242" s="234"/>
      <c r="BC242" s="231"/>
    </row>
    <row r="243" spans="41:55" x14ac:dyDescent="0.25">
      <c r="AO243" s="230"/>
      <c r="AR243" s="234"/>
      <c r="AT243" s="234"/>
      <c r="AV243" s="231"/>
      <c r="AY243" s="234"/>
      <c r="BA243" s="234"/>
      <c r="BC243" s="231"/>
    </row>
    <row r="244" spans="41:55" x14ac:dyDescent="0.25">
      <c r="AO244" s="230"/>
      <c r="AR244" s="234"/>
      <c r="AT244" s="234"/>
      <c r="AV244" s="231"/>
      <c r="AY244" s="234"/>
      <c r="BA244" s="234"/>
      <c r="BC244" s="231"/>
    </row>
    <row r="245" spans="41:55" x14ac:dyDescent="0.25">
      <c r="AO245" s="230"/>
      <c r="AR245" s="234"/>
      <c r="AT245" s="234"/>
      <c r="AV245" s="231"/>
      <c r="AY245" s="234"/>
      <c r="BA245" s="234"/>
      <c r="BC245" s="231"/>
    </row>
    <row r="246" spans="41:55" x14ac:dyDescent="0.25">
      <c r="AO246" s="230"/>
      <c r="AR246" s="234"/>
      <c r="AT246" s="234"/>
      <c r="AV246" s="231"/>
      <c r="AY246" s="234"/>
      <c r="BA246" s="234"/>
      <c r="BC246" s="231"/>
    </row>
    <row r="247" spans="41:55" x14ac:dyDescent="0.25">
      <c r="AO247" s="230"/>
      <c r="AR247" s="234"/>
      <c r="AT247" s="234"/>
      <c r="AV247" s="231"/>
      <c r="AY247" s="234"/>
      <c r="BA247" s="234"/>
      <c r="BC247" s="231"/>
    </row>
    <row r="248" spans="41:55" x14ac:dyDescent="0.25">
      <c r="AO248" s="230"/>
      <c r="AR248" s="234"/>
      <c r="AT248" s="234"/>
      <c r="AV248" s="231"/>
      <c r="AY248" s="234"/>
      <c r="BA248" s="234"/>
      <c r="BC248" s="231"/>
    </row>
    <row r="249" spans="41:55" x14ac:dyDescent="0.25">
      <c r="AO249" s="230"/>
      <c r="AR249" s="234"/>
      <c r="AT249" s="234"/>
      <c r="AV249" s="231"/>
      <c r="AY249" s="234"/>
      <c r="BA249" s="234"/>
      <c r="BC249" s="231"/>
    </row>
    <row r="250" spans="41:55" x14ac:dyDescent="0.25">
      <c r="AO250" s="230"/>
      <c r="AR250" s="234"/>
      <c r="AT250" s="234"/>
      <c r="AV250" s="231"/>
      <c r="AY250" s="234"/>
      <c r="BA250" s="234"/>
      <c r="BC250" s="231"/>
    </row>
    <row r="251" spans="41:55" x14ac:dyDescent="0.25">
      <c r="AO251" s="230"/>
      <c r="AR251" s="234"/>
      <c r="AT251" s="234"/>
      <c r="AV251" s="231"/>
      <c r="AY251" s="234"/>
      <c r="BA251" s="234"/>
      <c r="BC251" s="231"/>
    </row>
    <row r="252" spans="41:55" x14ac:dyDescent="0.25">
      <c r="AO252" s="230"/>
      <c r="AR252" s="234"/>
      <c r="AT252" s="234"/>
      <c r="AV252" s="231"/>
      <c r="AY252" s="234"/>
      <c r="BA252" s="234"/>
      <c r="BC252" s="231"/>
    </row>
    <row r="253" spans="41:55" x14ac:dyDescent="0.25">
      <c r="AO253" s="230"/>
      <c r="AR253" s="234"/>
      <c r="AT253" s="234"/>
      <c r="AV253" s="231"/>
      <c r="AY253" s="234"/>
      <c r="BA253" s="234"/>
      <c r="BC253" s="231"/>
    </row>
    <row r="254" spans="41:55" x14ac:dyDescent="0.25">
      <c r="AO254" s="230"/>
      <c r="AR254" s="234"/>
      <c r="AT254" s="234"/>
      <c r="AV254" s="231"/>
      <c r="AY254" s="234"/>
      <c r="BA254" s="234"/>
      <c r="BC254" s="231"/>
    </row>
    <row r="255" spans="41:55" x14ac:dyDescent="0.25">
      <c r="AO255" s="230"/>
      <c r="AR255" s="234"/>
      <c r="AT255" s="234"/>
      <c r="AV255" s="231"/>
      <c r="AY255" s="234"/>
      <c r="BA255" s="234"/>
      <c r="BC255" s="231"/>
    </row>
    <row r="256" spans="41:55" x14ac:dyDescent="0.25">
      <c r="AO256" s="230"/>
      <c r="AR256" s="234"/>
      <c r="AT256" s="234"/>
      <c r="AV256" s="231"/>
      <c r="AY256" s="234"/>
      <c r="BA256" s="234"/>
      <c r="BC256" s="231"/>
    </row>
    <row r="257" spans="41:55" x14ac:dyDescent="0.25">
      <c r="AO257" s="230"/>
      <c r="AR257" s="234"/>
      <c r="AT257" s="234"/>
      <c r="AV257" s="231"/>
      <c r="AY257" s="234"/>
      <c r="BA257" s="234"/>
      <c r="BC257" s="231"/>
    </row>
    <row r="258" spans="41:55" x14ac:dyDescent="0.25">
      <c r="AO258" s="230"/>
      <c r="AR258" s="234"/>
      <c r="AT258" s="234"/>
      <c r="AV258" s="231"/>
      <c r="AY258" s="234"/>
      <c r="BA258" s="234"/>
      <c r="BC258" s="231"/>
    </row>
    <row r="259" spans="41:55" x14ac:dyDescent="0.25">
      <c r="AO259" s="230"/>
      <c r="AR259" s="234"/>
      <c r="AT259" s="234"/>
      <c r="AV259" s="231"/>
      <c r="AY259" s="234"/>
      <c r="BA259" s="234"/>
      <c r="BC259" s="231"/>
    </row>
    <row r="260" spans="41:55" x14ac:dyDescent="0.25">
      <c r="AO260" s="230"/>
      <c r="AR260" s="234"/>
      <c r="AT260" s="234"/>
      <c r="AV260" s="231"/>
      <c r="AY260" s="234"/>
      <c r="BA260" s="234"/>
      <c r="BC260" s="231"/>
    </row>
    <row r="261" spans="41:55" x14ac:dyDescent="0.25">
      <c r="AO261" s="230"/>
      <c r="AR261" s="234"/>
      <c r="AT261" s="234"/>
      <c r="AV261" s="231"/>
      <c r="AY261" s="234"/>
      <c r="BA261" s="234"/>
      <c r="BC261" s="231"/>
    </row>
    <row r="262" spans="41:55" x14ac:dyDescent="0.25">
      <c r="AO262" s="230"/>
      <c r="AR262" s="234"/>
      <c r="AT262" s="234"/>
      <c r="AV262" s="231"/>
      <c r="AY262" s="234"/>
      <c r="BA262" s="234"/>
      <c r="BC262" s="231"/>
    </row>
    <row r="263" spans="41:55" x14ac:dyDescent="0.25">
      <c r="AO263" s="230"/>
      <c r="AR263" s="234"/>
      <c r="AT263" s="234"/>
      <c r="AV263" s="231"/>
      <c r="AY263" s="234"/>
      <c r="BA263" s="234"/>
      <c r="BC263" s="231"/>
    </row>
    <row r="264" spans="41:55" x14ac:dyDescent="0.25">
      <c r="AO264" s="230"/>
      <c r="AR264" s="234"/>
      <c r="AT264" s="234"/>
      <c r="AV264" s="231"/>
      <c r="AY264" s="234"/>
      <c r="BA264" s="234"/>
      <c r="BC264" s="231"/>
    </row>
    <row r="265" spans="41:55" x14ac:dyDescent="0.25">
      <c r="AO265" s="230"/>
      <c r="AR265" s="234"/>
      <c r="AT265" s="234"/>
      <c r="AV265" s="231"/>
      <c r="AY265" s="234"/>
      <c r="BA265" s="234"/>
      <c r="BC265" s="231"/>
    </row>
    <row r="266" spans="41:55" x14ac:dyDescent="0.25">
      <c r="AO266" s="230"/>
      <c r="AR266" s="234"/>
      <c r="AT266" s="234"/>
      <c r="AV266" s="231"/>
      <c r="AY266" s="234"/>
      <c r="BA266" s="234"/>
      <c r="BC266" s="231"/>
    </row>
    <row r="267" spans="41:55" x14ac:dyDescent="0.25">
      <c r="AO267" s="230"/>
      <c r="AR267" s="234"/>
      <c r="AT267" s="234"/>
      <c r="AV267" s="231"/>
      <c r="AY267" s="234"/>
      <c r="BA267" s="234"/>
      <c r="BC267" s="231"/>
    </row>
    <row r="268" spans="41:55" x14ac:dyDescent="0.25">
      <c r="AO268" s="230"/>
      <c r="AR268" s="234"/>
      <c r="AT268" s="234"/>
      <c r="AV268" s="231"/>
      <c r="AY268" s="234"/>
      <c r="BA268" s="234"/>
      <c r="BC268" s="231"/>
    </row>
    <row r="269" spans="41:55" x14ac:dyDescent="0.25">
      <c r="AO269" s="230"/>
      <c r="AR269" s="234"/>
      <c r="AT269" s="234"/>
      <c r="AV269" s="231"/>
      <c r="AY269" s="234"/>
      <c r="BA269" s="234"/>
      <c r="BC269" s="231"/>
    </row>
    <row r="270" spans="41:55" x14ac:dyDescent="0.25">
      <c r="AO270" s="230"/>
      <c r="AR270" s="234"/>
      <c r="AT270" s="234"/>
      <c r="AV270" s="231"/>
      <c r="AY270" s="234"/>
      <c r="BA270" s="234"/>
      <c r="BC270" s="231"/>
    </row>
    <row r="271" spans="41:55" x14ac:dyDescent="0.25">
      <c r="AO271" s="230"/>
      <c r="AR271" s="234"/>
      <c r="AT271" s="234"/>
      <c r="AV271" s="231"/>
      <c r="AY271" s="234"/>
      <c r="BA271" s="234"/>
      <c r="BC271" s="231"/>
    </row>
    <row r="272" spans="41:55" x14ac:dyDescent="0.25">
      <c r="AO272" s="230"/>
      <c r="AR272" s="234"/>
      <c r="AT272" s="234"/>
      <c r="AV272" s="231"/>
      <c r="AY272" s="234"/>
      <c r="BA272" s="234"/>
      <c r="BC272" s="231"/>
    </row>
    <row r="273" spans="41:55" x14ac:dyDescent="0.25">
      <c r="AO273" s="230"/>
      <c r="AR273" s="234"/>
      <c r="AT273" s="234"/>
      <c r="AV273" s="231"/>
      <c r="AY273" s="234"/>
      <c r="BA273" s="234"/>
      <c r="BC273" s="231"/>
    </row>
    <row r="274" spans="41:55" x14ac:dyDescent="0.25">
      <c r="AO274" s="230"/>
      <c r="AR274" s="234"/>
      <c r="AT274" s="234"/>
      <c r="AV274" s="231"/>
      <c r="AY274" s="234"/>
      <c r="BA274" s="234"/>
      <c r="BC274" s="231"/>
    </row>
    <row r="275" spans="41:55" x14ac:dyDescent="0.25">
      <c r="AO275" s="230"/>
      <c r="AR275" s="234"/>
      <c r="AT275" s="234"/>
      <c r="AV275" s="231"/>
      <c r="AY275" s="234"/>
      <c r="BA275" s="234"/>
      <c r="BC275" s="231"/>
    </row>
    <row r="276" spans="41:55" x14ac:dyDescent="0.25">
      <c r="AO276" s="230"/>
      <c r="AR276" s="234"/>
      <c r="AT276" s="234"/>
      <c r="AV276" s="231"/>
      <c r="AY276" s="234"/>
      <c r="BA276" s="234"/>
      <c r="BC276" s="231"/>
    </row>
    <row r="277" spans="41:55" x14ac:dyDescent="0.25">
      <c r="AO277" s="230"/>
      <c r="AR277" s="234"/>
      <c r="AT277" s="234"/>
      <c r="AV277" s="231"/>
      <c r="AY277" s="234"/>
      <c r="BA277" s="234"/>
      <c r="BC277" s="231"/>
    </row>
    <row r="278" spans="41:55" x14ac:dyDescent="0.25">
      <c r="AO278" s="230"/>
      <c r="AR278" s="234"/>
      <c r="AT278" s="234"/>
      <c r="AV278" s="231"/>
      <c r="AY278" s="234"/>
      <c r="BA278" s="234"/>
      <c r="BC278" s="231"/>
    </row>
    <row r="279" spans="41:55" x14ac:dyDescent="0.25">
      <c r="AO279" s="230"/>
      <c r="AR279" s="234"/>
      <c r="AT279" s="234"/>
      <c r="AV279" s="231"/>
      <c r="AY279" s="234"/>
      <c r="BA279" s="234"/>
      <c r="BC279" s="231"/>
    </row>
    <row r="280" spans="41:55" x14ac:dyDescent="0.25">
      <c r="AO280" s="230"/>
      <c r="AR280" s="234"/>
      <c r="AT280" s="234"/>
      <c r="AV280" s="231"/>
      <c r="AY280" s="234"/>
      <c r="BA280" s="234"/>
      <c r="BC280" s="231"/>
    </row>
    <row r="281" spans="41:55" x14ac:dyDescent="0.25">
      <c r="AO281" s="230"/>
      <c r="AR281" s="234"/>
      <c r="AT281" s="234"/>
      <c r="AV281" s="231"/>
      <c r="AY281" s="234"/>
      <c r="BA281" s="234"/>
      <c r="BC281" s="231"/>
    </row>
    <row r="282" spans="41:55" x14ac:dyDescent="0.25">
      <c r="AO282" s="230"/>
      <c r="AR282" s="234"/>
      <c r="AT282" s="234"/>
      <c r="AV282" s="231"/>
      <c r="AY282" s="234"/>
      <c r="BA282" s="234"/>
      <c r="BC282" s="231"/>
    </row>
    <row r="283" spans="41:55" x14ac:dyDescent="0.25">
      <c r="AO283" s="230"/>
      <c r="AR283" s="234"/>
      <c r="AT283" s="234"/>
      <c r="AV283" s="231"/>
      <c r="AY283" s="234"/>
      <c r="BA283" s="234"/>
      <c r="BC283" s="231"/>
    </row>
    <row r="284" spans="41:55" x14ac:dyDescent="0.25">
      <c r="AO284" s="230"/>
      <c r="AR284" s="234"/>
      <c r="AT284" s="234"/>
      <c r="AV284" s="231"/>
      <c r="AY284" s="234"/>
      <c r="BA284" s="234"/>
      <c r="BC284" s="231"/>
    </row>
    <row r="285" spans="41:55" x14ac:dyDescent="0.25">
      <c r="AO285" s="230"/>
      <c r="AR285" s="234"/>
      <c r="AT285" s="234"/>
      <c r="AV285" s="231"/>
      <c r="AY285" s="234"/>
      <c r="BA285" s="234"/>
      <c r="BC285" s="231"/>
    </row>
    <row r="286" spans="41:55" x14ac:dyDescent="0.25">
      <c r="AO286" s="230"/>
      <c r="AR286" s="234"/>
      <c r="AT286" s="234"/>
      <c r="AV286" s="231"/>
      <c r="AY286" s="234"/>
      <c r="BA286" s="234"/>
      <c r="BC286" s="231"/>
    </row>
    <row r="287" spans="41:55" x14ac:dyDescent="0.25">
      <c r="AO287" s="230"/>
      <c r="AR287" s="234"/>
      <c r="AT287" s="234"/>
      <c r="AV287" s="231"/>
      <c r="AY287" s="234"/>
      <c r="BA287" s="234"/>
      <c r="BC287" s="231"/>
    </row>
    <row r="288" spans="41:55" x14ac:dyDescent="0.25">
      <c r="AO288" s="230"/>
      <c r="AR288" s="234"/>
      <c r="AT288" s="234"/>
      <c r="AV288" s="231"/>
      <c r="AY288" s="234"/>
      <c r="BA288" s="234"/>
      <c r="BC288" s="231"/>
    </row>
    <row r="289" spans="41:55" x14ac:dyDescent="0.25">
      <c r="AO289" s="230"/>
      <c r="AR289" s="234"/>
      <c r="AT289" s="234"/>
      <c r="AV289" s="231"/>
      <c r="AY289" s="234"/>
      <c r="BA289" s="234"/>
      <c r="BC289" s="231"/>
    </row>
    <row r="290" spans="41:55" x14ac:dyDescent="0.25">
      <c r="AO290" s="230"/>
      <c r="AR290" s="234"/>
      <c r="AT290" s="234"/>
      <c r="AV290" s="231"/>
      <c r="AY290" s="234"/>
      <c r="BA290" s="234"/>
      <c r="BC290" s="231"/>
    </row>
    <row r="291" spans="41:55" x14ac:dyDescent="0.25">
      <c r="AO291" s="230"/>
      <c r="AR291" s="234"/>
      <c r="AT291" s="234"/>
      <c r="AV291" s="231"/>
      <c r="AY291" s="234"/>
      <c r="BA291" s="234"/>
      <c r="BC291" s="231"/>
    </row>
    <row r="292" spans="41:55" x14ac:dyDescent="0.25">
      <c r="AO292" s="230"/>
      <c r="AR292" s="234"/>
      <c r="AT292" s="234"/>
      <c r="AV292" s="231"/>
      <c r="AY292" s="234"/>
      <c r="BA292" s="234"/>
      <c r="BC292" s="231"/>
    </row>
    <row r="293" spans="41:55" x14ac:dyDescent="0.25">
      <c r="AO293" s="230"/>
      <c r="AR293" s="234"/>
      <c r="AT293" s="234"/>
      <c r="AV293" s="231"/>
      <c r="AY293" s="234"/>
      <c r="BA293" s="234"/>
      <c r="BC293" s="231"/>
    </row>
    <row r="294" spans="41:55" x14ac:dyDescent="0.25">
      <c r="AO294" s="230"/>
      <c r="AR294" s="234"/>
      <c r="AT294" s="234"/>
      <c r="AV294" s="231"/>
      <c r="AY294" s="234"/>
      <c r="BA294" s="234"/>
      <c r="BC294" s="231"/>
    </row>
    <row r="295" spans="41:55" x14ac:dyDescent="0.25">
      <c r="AO295" s="230"/>
      <c r="AR295" s="234"/>
      <c r="AT295" s="234"/>
      <c r="AV295" s="231"/>
      <c r="AY295" s="234"/>
      <c r="BA295" s="234"/>
      <c r="BC295" s="231"/>
    </row>
    <row r="296" spans="41:55" x14ac:dyDescent="0.25">
      <c r="AO296" s="230"/>
      <c r="AR296" s="234"/>
      <c r="AT296" s="234"/>
      <c r="AV296" s="231"/>
      <c r="AY296" s="234"/>
      <c r="BA296" s="234"/>
      <c r="BC296" s="231"/>
    </row>
    <row r="297" spans="41:55" x14ac:dyDescent="0.25">
      <c r="AO297" s="230"/>
      <c r="AR297" s="234"/>
      <c r="AT297" s="234"/>
      <c r="AV297" s="231"/>
      <c r="AY297" s="234"/>
      <c r="BA297" s="234"/>
      <c r="BC297" s="231"/>
    </row>
    <row r="298" spans="41:55" x14ac:dyDescent="0.25">
      <c r="AO298" s="230"/>
      <c r="AR298" s="234"/>
      <c r="AT298" s="234"/>
      <c r="AV298" s="231"/>
      <c r="AY298" s="234"/>
      <c r="BA298" s="234"/>
      <c r="BC298" s="231"/>
    </row>
    <row r="299" spans="41:55" x14ac:dyDescent="0.25">
      <c r="AO299" s="230"/>
      <c r="AR299" s="234"/>
      <c r="AT299" s="234"/>
      <c r="AV299" s="231"/>
      <c r="AY299" s="234"/>
      <c r="BA299" s="234"/>
      <c r="BC299" s="231"/>
    </row>
    <row r="300" spans="41:55" x14ac:dyDescent="0.25">
      <c r="AO300" s="230"/>
      <c r="AR300" s="234"/>
      <c r="AT300" s="234"/>
      <c r="AV300" s="231"/>
      <c r="AY300" s="234"/>
      <c r="BA300" s="234"/>
      <c r="BC300" s="231"/>
    </row>
    <row r="301" spans="41:55" x14ac:dyDescent="0.25">
      <c r="AO301" s="230"/>
      <c r="AR301" s="234"/>
      <c r="AT301" s="234"/>
      <c r="AV301" s="231"/>
      <c r="AY301" s="234"/>
      <c r="BA301" s="234"/>
      <c r="BC301" s="231"/>
    </row>
    <row r="302" spans="41:55" x14ac:dyDescent="0.25">
      <c r="AO302" s="230"/>
      <c r="AR302" s="234"/>
      <c r="AT302" s="234"/>
      <c r="AV302" s="231"/>
      <c r="AY302" s="234"/>
      <c r="BA302" s="234"/>
      <c r="BC302" s="231"/>
    </row>
    <row r="303" spans="41:55" x14ac:dyDescent="0.25">
      <c r="AO303" s="230"/>
      <c r="AR303" s="234"/>
      <c r="AT303" s="234"/>
      <c r="AV303" s="231"/>
      <c r="AY303" s="234"/>
      <c r="BA303" s="234"/>
      <c r="BC303" s="231"/>
    </row>
    <row r="304" spans="41:55" x14ac:dyDescent="0.25">
      <c r="AO304" s="230"/>
      <c r="AR304" s="234"/>
      <c r="AT304" s="234"/>
      <c r="AV304" s="231"/>
      <c r="AY304" s="234"/>
      <c r="BA304" s="234"/>
      <c r="BC304" s="231"/>
    </row>
    <row r="305" spans="41:55" x14ac:dyDescent="0.25">
      <c r="AO305" s="230"/>
      <c r="AR305" s="234"/>
      <c r="AT305" s="234"/>
      <c r="AV305" s="231"/>
      <c r="AY305" s="234"/>
      <c r="BA305" s="234"/>
      <c r="BC305" s="231"/>
    </row>
    <row r="306" spans="41:55" x14ac:dyDescent="0.25">
      <c r="AO306" s="230"/>
      <c r="AR306" s="234"/>
      <c r="AT306" s="234"/>
      <c r="AV306" s="231"/>
      <c r="AY306" s="234"/>
      <c r="BA306" s="234"/>
      <c r="BC306" s="231"/>
    </row>
    <row r="307" spans="41:55" x14ac:dyDescent="0.25">
      <c r="AO307" s="230"/>
      <c r="AR307" s="234"/>
      <c r="AT307" s="234"/>
      <c r="AV307" s="231"/>
      <c r="AY307" s="234"/>
      <c r="BA307" s="234"/>
      <c r="BC307" s="231"/>
    </row>
    <row r="308" spans="41:55" x14ac:dyDescent="0.25">
      <c r="AO308" s="230"/>
      <c r="AR308" s="234"/>
      <c r="AT308" s="234"/>
      <c r="AV308" s="231"/>
      <c r="AY308" s="234"/>
      <c r="BA308" s="234"/>
      <c r="BC308" s="231"/>
    </row>
    <row r="309" spans="41:55" x14ac:dyDescent="0.25">
      <c r="AO309" s="230"/>
      <c r="AR309" s="234"/>
      <c r="AT309" s="234"/>
      <c r="AV309" s="231"/>
      <c r="AY309" s="234"/>
      <c r="BA309" s="234"/>
      <c r="BC309" s="231"/>
    </row>
    <row r="310" spans="41:55" x14ac:dyDescent="0.25">
      <c r="AO310" s="230"/>
      <c r="AR310" s="234"/>
      <c r="AT310" s="234"/>
      <c r="AV310" s="231"/>
      <c r="AY310" s="234"/>
      <c r="BA310" s="234"/>
      <c r="BC310" s="231"/>
    </row>
    <row r="311" spans="41:55" x14ac:dyDescent="0.25">
      <c r="AO311" s="230"/>
      <c r="AR311" s="234"/>
      <c r="AT311" s="234"/>
      <c r="AV311" s="231"/>
      <c r="AY311" s="234"/>
      <c r="BA311" s="234"/>
      <c r="BC311" s="231"/>
    </row>
    <row r="312" spans="41:55" x14ac:dyDescent="0.25">
      <c r="AO312" s="230"/>
      <c r="AR312" s="234"/>
      <c r="AT312" s="234"/>
      <c r="AV312" s="231"/>
      <c r="AY312" s="234"/>
      <c r="BA312" s="234"/>
      <c r="BC312" s="231"/>
    </row>
    <row r="313" spans="41:55" x14ac:dyDescent="0.25">
      <c r="AO313" s="230"/>
      <c r="AR313" s="234"/>
      <c r="AT313" s="234"/>
      <c r="AV313" s="231"/>
      <c r="AY313" s="234"/>
      <c r="BA313" s="234"/>
      <c r="BC313" s="231"/>
    </row>
    <row r="314" spans="41:55" x14ac:dyDescent="0.25">
      <c r="AO314" s="230"/>
      <c r="AR314" s="234"/>
      <c r="AT314" s="234"/>
      <c r="AV314" s="231"/>
      <c r="AY314" s="234"/>
      <c r="BA314" s="234"/>
      <c r="BC314" s="231"/>
    </row>
    <row r="315" spans="41:55" x14ac:dyDescent="0.25">
      <c r="AO315" s="230"/>
      <c r="AR315" s="234"/>
      <c r="AT315" s="234"/>
      <c r="AV315" s="231"/>
      <c r="AY315" s="234"/>
      <c r="BA315" s="234"/>
      <c r="BC315" s="231"/>
    </row>
    <row r="316" spans="41:55" x14ac:dyDescent="0.25">
      <c r="AO316" s="230"/>
      <c r="AR316" s="234"/>
      <c r="AT316" s="234"/>
      <c r="AV316" s="231"/>
      <c r="AY316" s="234"/>
      <c r="BA316" s="234"/>
      <c r="BC316" s="231"/>
    </row>
    <row r="317" spans="41:55" x14ac:dyDescent="0.25">
      <c r="AO317" s="230"/>
      <c r="AR317" s="234"/>
      <c r="AT317" s="234"/>
      <c r="AV317" s="231"/>
      <c r="AY317" s="234"/>
      <c r="BA317" s="234"/>
      <c r="BC317" s="231"/>
    </row>
    <row r="318" spans="41:55" x14ac:dyDescent="0.25">
      <c r="AO318" s="230"/>
      <c r="AR318" s="234"/>
      <c r="AT318" s="234"/>
      <c r="AV318" s="231"/>
      <c r="AY318" s="234"/>
      <c r="BA318" s="234"/>
      <c r="BC318" s="231"/>
    </row>
    <row r="319" spans="41:55" x14ac:dyDescent="0.25">
      <c r="AO319" s="230"/>
      <c r="AR319" s="234"/>
      <c r="AT319" s="234"/>
      <c r="AV319" s="231"/>
      <c r="AY319" s="234"/>
      <c r="BA319" s="234"/>
      <c r="BC319" s="231"/>
    </row>
    <row r="320" spans="41:55" x14ac:dyDescent="0.25">
      <c r="AO320" s="230"/>
      <c r="AR320" s="234"/>
      <c r="AT320" s="234"/>
      <c r="AV320" s="231"/>
      <c r="AY320" s="234"/>
      <c r="BA320" s="234"/>
      <c r="BC320" s="231"/>
    </row>
    <row r="321" spans="41:55" x14ac:dyDescent="0.25">
      <c r="AO321" s="230"/>
      <c r="AR321" s="234"/>
      <c r="AT321" s="234"/>
      <c r="AV321" s="231"/>
      <c r="AY321" s="234"/>
      <c r="BA321" s="234"/>
      <c r="BC321" s="231"/>
    </row>
    <row r="322" spans="41:55" x14ac:dyDescent="0.25">
      <c r="AO322" s="230"/>
      <c r="AR322" s="234"/>
      <c r="AT322" s="234"/>
      <c r="AV322" s="231"/>
      <c r="AY322" s="234"/>
      <c r="BA322" s="234"/>
      <c r="BC322" s="231"/>
    </row>
    <row r="323" spans="41:55" x14ac:dyDescent="0.25">
      <c r="AO323" s="230"/>
      <c r="AR323" s="234"/>
      <c r="AT323" s="234"/>
      <c r="AV323" s="231"/>
      <c r="AY323" s="234"/>
      <c r="BA323" s="234"/>
      <c r="BC323" s="231"/>
    </row>
    <row r="324" spans="41:55" x14ac:dyDescent="0.25">
      <c r="AO324" s="230"/>
      <c r="AR324" s="234"/>
      <c r="AT324" s="234"/>
      <c r="AV324" s="231"/>
      <c r="AY324" s="234"/>
      <c r="BA324" s="234"/>
      <c r="BC324" s="231"/>
    </row>
    <row r="325" spans="41:55" x14ac:dyDescent="0.25">
      <c r="AO325" s="230"/>
      <c r="AR325" s="234"/>
      <c r="AT325" s="234"/>
      <c r="AV325" s="231"/>
      <c r="AY325" s="234"/>
      <c r="BA325" s="234"/>
      <c r="BC325" s="231"/>
    </row>
    <row r="326" spans="41:55" x14ac:dyDescent="0.25">
      <c r="AO326" s="230"/>
      <c r="AR326" s="234"/>
      <c r="AT326" s="234"/>
      <c r="AV326" s="231"/>
      <c r="AY326" s="234"/>
      <c r="BA326" s="234"/>
      <c r="BC326" s="231"/>
    </row>
    <row r="327" spans="41:55" x14ac:dyDescent="0.25">
      <c r="AO327" s="230"/>
      <c r="AR327" s="234"/>
      <c r="AT327" s="234"/>
      <c r="AV327" s="231"/>
      <c r="AY327" s="234"/>
      <c r="BA327" s="234"/>
      <c r="BC327" s="231"/>
    </row>
    <row r="328" spans="41:55" x14ac:dyDescent="0.25">
      <c r="AO328" s="230"/>
      <c r="AR328" s="234"/>
      <c r="AT328" s="234"/>
      <c r="AV328" s="231"/>
      <c r="AY328" s="234"/>
      <c r="BA328" s="234"/>
      <c r="BC328" s="231"/>
    </row>
    <row r="329" spans="41:55" x14ac:dyDescent="0.25">
      <c r="AO329" s="230"/>
      <c r="AR329" s="234"/>
      <c r="AT329" s="234"/>
      <c r="AV329" s="231"/>
      <c r="AY329" s="234"/>
      <c r="BA329" s="234"/>
      <c r="BC329" s="231"/>
    </row>
    <row r="330" spans="41:55" x14ac:dyDescent="0.25">
      <c r="AO330" s="230"/>
      <c r="AR330" s="234"/>
      <c r="AT330" s="234"/>
      <c r="AV330" s="231"/>
      <c r="AY330" s="234"/>
      <c r="BA330" s="234"/>
      <c r="BC330" s="231"/>
    </row>
    <row r="331" spans="41:55" x14ac:dyDescent="0.25">
      <c r="AO331" s="230"/>
      <c r="AR331" s="234"/>
      <c r="AT331" s="234"/>
      <c r="AV331" s="231"/>
      <c r="AY331" s="234"/>
      <c r="BA331" s="234"/>
      <c r="BC331" s="231"/>
    </row>
    <row r="332" spans="41:55" x14ac:dyDescent="0.25">
      <c r="AO332" s="230"/>
      <c r="AR332" s="234"/>
      <c r="AT332" s="234"/>
      <c r="AV332" s="231"/>
      <c r="AY332" s="234"/>
      <c r="BA332" s="234"/>
      <c r="BC332" s="231"/>
    </row>
    <row r="333" spans="41:55" x14ac:dyDescent="0.25">
      <c r="AO333" s="230"/>
      <c r="AR333" s="234"/>
      <c r="AT333" s="234"/>
      <c r="AV333" s="231"/>
      <c r="AY333" s="234"/>
      <c r="BA333" s="234"/>
      <c r="BC333" s="231"/>
    </row>
    <row r="334" spans="41:55" x14ac:dyDescent="0.25">
      <c r="AO334" s="230"/>
      <c r="AR334" s="234"/>
      <c r="AT334" s="234"/>
      <c r="AV334" s="231"/>
      <c r="AY334" s="234"/>
      <c r="BA334" s="234"/>
      <c r="BC334" s="231"/>
    </row>
    <row r="335" spans="41:55" x14ac:dyDescent="0.25">
      <c r="AO335" s="230"/>
      <c r="AR335" s="234"/>
      <c r="AT335" s="234"/>
      <c r="AV335" s="231"/>
      <c r="AY335" s="234"/>
      <c r="BA335" s="234"/>
      <c r="BC335" s="231"/>
    </row>
    <row r="336" spans="41:55" x14ac:dyDescent="0.25">
      <c r="AO336" s="230"/>
      <c r="AR336" s="234"/>
      <c r="AT336" s="234"/>
      <c r="AV336" s="231"/>
      <c r="AY336" s="234"/>
      <c r="BA336" s="234"/>
      <c r="BC336" s="231"/>
    </row>
    <row r="337" spans="41:55" x14ac:dyDescent="0.25">
      <c r="AO337" s="230"/>
      <c r="AR337" s="234"/>
      <c r="AT337" s="234"/>
      <c r="AV337" s="231"/>
      <c r="AY337" s="234"/>
      <c r="BA337" s="234"/>
      <c r="BC337" s="231"/>
    </row>
    <row r="338" spans="41:55" x14ac:dyDescent="0.25">
      <c r="AO338" s="230"/>
      <c r="AR338" s="234"/>
      <c r="AT338" s="234"/>
      <c r="AV338" s="231"/>
      <c r="AY338" s="234"/>
      <c r="BA338" s="234"/>
      <c r="BC338" s="231"/>
    </row>
    <row r="339" spans="41:55" x14ac:dyDescent="0.25">
      <c r="AO339" s="230"/>
      <c r="AR339" s="234"/>
      <c r="AT339" s="234"/>
      <c r="AV339" s="231"/>
      <c r="AY339" s="234"/>
      <c r="BA339" s="234"/>
      <c r="BC339" s="231"/>
    </row>
    <row r="340" spans="41:55" x14ac:dyDescent="0.25">
      <c r="AO340" s="230"/>
      <c r="AR340" s="234"/>
      <c r="AT340" s="234"/>
      <c r="AV340" s="231"/>
      <c r="AY340" s="234"/>
      <c r="BA340" s="234"/>
      <c r="BC340" s="231"/>
    </row>
    <row r="341" spans="41:55" x14ac:dyDescent="0.25">
      <c r="AO341" s="230"/>
      <c r="AR341" s="234"/>
      <c r="AT341" s="234"/>
      <c r="AV341" s="231"/>
      <c r="AY341" s="234"/>
      <c r="BA341" s="234"/>
      <c r="BC341" s="231"/>
    </row>
    <row r="342" spans="41:55" x14ac:dyDescent="0.25">
      <c r="AO342" s="230"/>
      <c r="AR342" s="234"/>
      <c r="AT342" s="234"/>
      <c r="AV342" s="231"/>
      <c r="AY342" s="234"/>
      <c r="BA342" s="234"/>
      <c r="BC342" s="231"/>
    </row>
    <row r="343" spans="41:55" x14ac:dyDescent="0.25">
      <c r="AO343" s="230"/>
      <c r="AR343" s="234"/>
      <c r="AT343" s="234"/>
      <c r="AV343" s="231"/>
      <c r="AY343" s="234"/>
      <c r="BA343" s="234"/>
      <c r="BC343" s="231"/>
    </row>
    <row r="344" spans="41:55" x14ac:dyDescent="0.25">
      <c r="AO344" s="230"/>
      <c r="AR344" s="234"/>
      <c r="AT344" s="234"/>
      <c r="AV344" s="231"/>
      <c r="AY344" s="234"/>
      <c r="BA344" s="234"/>
      <c r="BC344" s="231"/>
    </row>
    <row r="345" spans="41:55" x14ac:dyDescent="0.25">
      <c r="AO345" s="230"/>
      <c r="AR345" s="234"/>
      <c r="AT345" s="234"/>
      <c r="AV345" s="231"/>
      <c r="AY345" s="234"/>
      <c r="BA345" s="234"/>
      <c r="BC345" s="231"/>
    </row>
    <row r="346" spans="41:55" x14ac:dyDescent="0.25">
      <c r="AO346" s="230"/>
      <c r="AR346" s="234"/>
      <c r="AT346" s="234"/>
      <c r="AV346" s="231"/>
      <c r="AY346" s="234"/>
      <c r="BA346" s="234"/>
      <c r="BC346" s="231"/>
    </row>
    <row r="347" spans="41:55" x14ac:dyDescent="0.25">
      <c r="AO347" s="230"/>
      <c r="AR347" s="234"/>
      <c r="AT347" s="234"/>
      <c r="AV347" s="231"/>
      <c r="AY347" s="234"/>
      <c r="BA347" s="234"/>
      <c r="BC347" s="231"/>
    </row>
    <row r="348" spans="41:55" x14ac:dyDescent="0.25">
      <c r="AO348" s="230"/>
      <c r="AR348" s="234"/>
      <c r="AT348" s="234"/>
      <c r="AV348" s="231"/>
      <c r="AY348" s="234"/>
      <c r="BA348" s="234"/>
      <c r="BC348" s="231"/>
    </row>
    <row r="349" spans="41:55" x14ac:dyDescent="0.25">
      <c r="AO349" s="230"/>
      <c r="AR349" s="234"/>
      <c r="AT349" s="234"/>
      <c r="AV349" s="231"/>
      <c r="AY349" s="234"/>
      <c r="BA349" s="234"/>
      <c r="BC349" s="231"/>
    </row>
    <row r="350" spans="41:55" x14ac:dyDescent="0.25">
      <c r="AO350" s="230"/>
      <c r="AR350" s="234"/>
      <c r="AT350" s="234"/>
      <c r="AV350" s="231"/>
      <c r="AY350" s="234"/>
      <c r="BA350" s="234"/>
      <c r="BC350" s="231"/>
    </row>
    <row r="351" spans="41:55" x14ac:dyDescent="0.25">
      <c r="AO351" s="230"/>
      <c r="AR351" s="234"/>
      <c r="AT351" s="234"/>
      <c r="AV351" s="231"/>
      <c r="AY351" s="234"/>
      <c r="BA351" s="234"/>
      <c r="BC351" s="231"/>
    </row>
    <row r="352" spans="41:55" x14ac:dyDescent="0.25">
      <c r="AO352" s="230"/>
      <c r="AR352" s="234"/>
      <c r="AT352" s="234"/>
      <c r="AV352" s="231"/>
      <c r="AY352" s="234"/>
      <c r="BA352" s="234"/>
      <c r="BC352" s="231"/>
    </row>
    <row r="353" spans="41:55" x14ac:dyDescent="0.25">
      <c r="AO353" s="230"/>
      <c r="AR353" s="234"/>
      <c r="AT353" s="234"/>
      <c r="AV353" s="231"/>
      <c r="AY353" s="234"/>
      <c r="BA353" s="234"/>
      <c r="BC353" s="231"/>
    </row>
    <row r="354" spans="41:55" x14ac:dyDescent="0.25">
      <c r="AO354" s="230"/>
      <c r="AR354" s="234"/>
      <c r="AT354" s="234"/>
      <c r="AV354" s="231"/>
      <c r="AY354" s="234"/>
      <c r="BA354" s="234"/>
      <c r="BC354" s="231"/>
    </row>
    <row r="355" spans="41:55" x14ac:dyDescent="0.25">
      <c r="AO355" s="230"/>
      <c r="AR355" s="234"/>
      <c r="AT355" s="234"/>
      <c r="AV355" s="231"/>
      <c r="AY355" s="234"/>
      <c r="BA355" s="234"/>
      <c r="BC355" s="231"/>
    </row>
    <row r="356" spans="41:55" x14ac:dyDescent="0.25">
      <c r="AO356" s="230"/>
      <c r="AR356" s="234"/>
      <c r="AT356" s="234"/>
      <c r="AV356" s="231"/>
      <c r="AY356" s="234"/>
      <c r="BA356" s="234"/>
      <c r="BC356" s="231"/>
    </row>
    <row r="357" spans="41:55" x14ac:dyDescent="0.25">
      <c r="AO357" s="230"/>
      <c r="AR357" s="234"/>
      <c r="AT357" s="234"/>
      <c r="AV357" s="231"/>
      <c r="AY357" s="234"/>
      <c r="BA357" s="234"/>
      <c r="BC357" s="231"/>
    </row>
    <row r="358" spans="41:55" x14ac:dyDescent="0.25">
      <c r="AO358" s="230"/>
      <c r="AR358" s="234"/>
      <c r="AT358" s="234"/>
      <c r="AV358" s="231"/>
      <c r="AY358" s="234"/>
      <c r="BA358" s="234"/>
      <c r="BC358" s="231"/>
    </row>
    <row r="359" spans="41:55" x14ac:dyDescent="0.25">
      <c r="AO359" s="230"/>
      <c r="AR359" s="234"/>
      <c r="AT359" s="234"/>
      <c r="AV359" s="231"/>
      <c r="AY359" s="234"/>
      <c r="BA359" s="234"/>
      <c r="BC359" s="231"/>
    </row>
    <row r="360" spans="41:55" x14ac:dyDescent="0.25">
      <c r="AO360" s="230"/>
      <c r="AR360" s="234"/>
      <c r="AT360" s="234"/>
      <c r="AV360" s="231"/>
      <c r="AY360" s="234"/>
      <c r="BA360" s="234"/>
      <c r="BC360" s="231"/>
    </row>
    <row r="361" spans="41:55" x14ac:dyDescent="0.25">
      <c r="AO361" s="230"/>
      <c r="AR361" s="234"/>
      <c r="AT361" s="234"/>
      <c r="AV361" s="231"/>
      <c r="AY361" s="234"/>
      <c r="BA361" s="234"/>
      <c r="BC361" s="231"/>
    </row>
    <row r="362" spans="41:55" x14ac:dyDescent="0.25">
      <c r="AO362" s="230"/>
      <c r="AR362" s="234"/>
      <c r="AT362" s="234"/>
      <c r="AV362" s="231"/>
      <c r="AY362" s="234"/>
      <c r="BA362" s="234"/>
      <c r="BC362" s="231"/>
    </row>
    <row r="363" spans="41:55" x14ac:dyDescent="0.25">
      <c r="AO363" s="230"/>
      <c r="AR363" s="234"/>
      <c r="AT363" s="234"/>
      <c r="AV363" s="231"/>
      <c r="AY363" s="234"/>
      <c r="BA363" s="234"/>
      <c r="BC363" s="231"/>
    </row>
    <row r="364" spans="41:55" x14ac:dyDescent="0.25">
      <c r="AO364" s="230"/>
      <c r="AR364" s="234"/>
      <c r="AT364" s="234"/>
      <c r="AV364" s="231"/>
      <c r="AY364" s="234"/>
      <c r="BA364" s="234"/>
      <c r="BC364" s="231"/>
    </row>
    <row r="365" spans="41:55" x14ac:dyDescent="0.25">
      <c r="AO365" s="230"/>
      <c r="AR365" s="234"/>
      <c r="AT365" s="234"/>
      <c r="AV365" s="231"/>
      <c r="AY365" s="234"/>
      <c r="BA365" s="234"/>
      <c r="BC365" s="231"/>
    </row>
    <row r="366" spans="41:55" x14ac:dyDescent="0.25">
      <c r="AO366" s="230"/>
      <c r="AR366" s="234"/>
      <c r="AT366" s="234"/>
      <c r="AV366" s="231"/>
      <c r="AY366" s="234"/>
      <c r="BA366" s="234"/>
      <c r="BC366" s="231"/>
    </row>
    <row r="367" spans="41:55" x14ac:dyDescent="0.25">
      <c r="AO367" s="230"/>
      <c r="AR367" s="234"/>
      <c r="AT367" s="234"/>
      <c r="AV367" s="231"/>
      <c r="AY367" s="234"/>
      <c r="BA367" s="234"/>
      <c r="BC367" s="231"/>
    </row>
    <row r="368" spans="41:55" x14ac:dyDescent="0.25">
      <c r="AO368" s="230"/>
      <c r="AR368" s="234"/>
      <c r="AT368" s="234"/>
      <c r="AV368" s="231"/>
      <c r="AY368" s="234"/>
      <c r="BA368" s="234"/>
      <c r="BC368" s="231"/>
    </row>
    <row r="369" spans="41:55" x14ac:dyDescent="0.25">
      <c r="AO369" s="230"/>
      <c r="AR369" s="234"/>
      <c r="AT369" s="234"/>
      <c r="AV369" s="231"/>
      <c r="AY369" s="234"/>
      <c r="BA369" s="234"/>
      <c r="BC369" s="231"/>
    </row>
    <row r="370" spans="41:55" x14ac:dyDescent="0.25">
      <c r="AO370" s="230"/>
      <c r="AR370" s="234"/>
      <c r="AT370" s="234"/>
      <c r="AV370" s="231"/>
      <c r="AY370" s="234"/>
      <c r="BA370" s="234"/>
      <c r="BC370" s="231"/>
    </row>
    <row r="371" spans="41:55" x14ac:dyDescent="0.25">
      <c r="AO371" s="230"/>
      <c r="AR371" s="234"/>
      <c r="AT371" s="234"/>
      <c r="AV371" s="231"/>
      <c r="AY371" s="234"/>
      <c r="BA371" s="234"/>
      <c r="BC371" s="231"/>
    </row>
    <row r="372" spans="41:55" x14ac:dyDescent="0.25">
      <c r="AO372" s="230"/>
      <c r="AR372" s="234"/>
      <c r="AT372" s="234"/>
      <c r="AV372" s="231"/>
      <c r="AY372" s="234"/>
      <c r="BA372" s="234"/>
      <c r="BC372" s="231"/>
    </row>
    <row r="373" spans="41:55" x14ac:dyDescent="0.25">
      <c r="AO373" s="230"/>
      <c r="AR373" s="234"/>
      <c r="AT373" s="234"/>
      <c r="AV373" s="231"/>
      <c r="AY373" s="234"/>
      <c r="BA373" s="234"/>
      <c r="BC373" s="231"/>
    </row>
    <row r="374" spans="41:55" x14ac:dyDescent="0.25">
      <c r="AO374" s="230"/>
      <c r="AR374" s="234"/>
      <c r="AT374" s="234"/>
      <c r="AV374" s="231"/>
      <c r="AY374" s="234"/>
      <c r="BA374" s="234"/>
      <c r="BC374" s="231"/>
    </row>
    <row r="375" spans="41:55" x14ac:dyDescent="0.25">
      <c r="AO375" s="230"/>
      <c r="AR375" s="234"/>
      <c r="AT375" s="234"/>
      <c r="AV375" s="231"/>
      <c r="AY375" s="234"/>
      <c r="BA375" s="234"/>
      <c r="BC375" s="231"/>
    </row>
    <row r="376" spans="41:55" x14ac:dyDescent="0.25">
      <c r="AO376" s="230"/>
      <c r="AR376" s="234"/>
      <c r="AT376" s="234"/>
      <c r="AV376" s="231"/>
      <c r="AY376" s="234"/>
      <c r="BA376" s="234"/>
      <c r="BC376" s="231"/>
    </row>
    <row r="377" spans="41:55" x14ac:dyDescent="0.25">
      <c r="AO377" s="230"/>
      <c r="AR377" s="234"/>
      <c r="AT377" s="234"/>
      <c r="AV377" s="231"/>
      <c r="AY377" s="234"/>
      <c r="BA377" s="234"/>
      <c r="BC377" s="231"/>
    </row>
    <row r="378" spans="41:55" x14ac:dyDescent="0.25">
      <c r="AO378" s="230"/>
      <c r="AR378" s="234"/>
      <c r="AT378" s="234"/>
      <c r="AV378" s="231"/>
      <c r="AY378" s="234"/>
      <c r="BA378" s="234"/>
      <c r="BC378" s="231"/>
    </row>
    <row r="379" spans="41:55" x14ac:dyDescent="0.25">
      <c r="AO379" s="230"/>
      <c r="AR379" s="234"/>
      <c r="AT379" s="234"/>
      <c r="AV379" s="231"/>
      <c r="AY379" s="234"/>
      <c r="BA379" s="234"/>
      <c r="BC379" s="231"/>
    </row>
    <row r="380" spans="41:55" x14ac:dyDescent="0.25">
      <c r="AO380" s="230"/>
      <c r="AR380" s="234"/>
      <c r="AT380" s="234"/>
      <c r="AV380" s="231"/>
      <c r="AY380" s="234"/>
      <c r="BA380" s="234"/>
      <c r="BC380" s="231"/>
    </row>
    <row r="381" spans="41:55" x14ac:dyDescent="0.25">
      <c r="AO381" s="230"/>
      <c r="AR381" s="234"/>
      <c r="AT381" s="234"/>
      <c r="AV381" s="231"/>
      <c r="AY381" s="234"/>
      <c r="BA381" s="234"/>
      <c r="BC381" s="231"/>
    </row>
    <row r="382" spans="41:55" x14ac:dyDescent="0.25">
      <c r="AO382" s="230"/>
      <c r="AR382" s="234"/>
      <c r="AT382" s="234"/>
      <c r="AV382" s="231"/>
      <c r="AY382" s="234"/>
      <c r="BA382" s="234"/>
      <c r="BC382" s="231"/>
    </row>
    <row r="383" spans="41:55" x14ac:dyDescent="0.25">
      <c r="AO383" s="230"/>
      <c r="AR383" s="234"/>
      <c r="AT383" s="234"/>
      <c r="AV383" s="231"/>
      <c r="AY383" s="234"/>
      <c r="BA383" s="234"/>
      <c r="BC383" s="231"/>
    </row>
    <row r="384" spans="41:55" x14ac:dyDescent="0.25">
      <c r="AO384" s="230"/>
      <c r="AR384" s="234"/>
      <c r="AT384" s="234"/>
      <c r="AV384" s="231"/>
      <c r="AY384" s="234"/>
      <c r="BA384" s="234"/>
      <c r="BC384" s="231"/>
    </row>
    <row r="385" spans="41:55" x14ac:dyDescent="0.25">
      <c r="AO385" s="230"/>
      <c r="AR385" s="234"/>
      <c r="AT385" s="234"/>
      <c r="AV385" s="231"/>
      <c r="AY385" s="234"/>
      <c r="BA385" s="234"/>
      <c r="BC385" s="231"/>
    </row>
    <row r="386" spans="41:55" x14ac:dyDescent="0.25">
      <c r="AO386" s="230"/>
      <c r="AR386" s="234"/>
      <c r="AT386" s="234"/>
      <c r="AV386" s="231"/>
      <c r="AY386" s="234"/>
      <c r="BA386" s="234"/>
      <c r="BC386" s="231"/>
    </row>
    <row r="387" spans="41:55" x14ac:dyDescent="0.25">
      <c r="AO387" s="230"/>
      <c r="AR387" s="234"/>
      <c r="AT387" s="234"/>
      <c r="AV387" s="231"/>
      <c r="AY387" s="234"/>
      <c r="BA387" s="234"/>
      <c r="BC387" s="231"/>
    </row>
    <row r="388" spans="41:55" x14ac:dyDescent="0.25">
      <c r="AO388" s="230"/>
      <c r="AR388" s="234"/>
      <c r="AT388" s="234"/>
      <c r="AV388" s="231"/>
      <c r="AY388" s="234"/>
      <c r="BA388" s="234"/>
      <c r="BC388" s="231"/>
    </row>
    <row r="389" spans="41:55" x14ac:dyDescent="0.25">
      <c r="AO389" s="230"/>
      <c r="AR389" s="234"/>
      <c r="AT389" s="234"/>
      <c r="AV389" s="231"/>
      <c r="AY389" s="234"/>
      <c r="BA389" s="234"/>
      <c r="BC389" s="231"/>
    </row>
    <row r="390" spans="41:55" x14ac:dyDescent="0.25">
      <c r="AO390" s="230"/>
      <c r="AR390" s="234"/>
      <c r="AT390" s="234"/>
      <c r="AV390" s="231"/>
      <c r="AY390" s="234"/>
      <c r="BA390" s="234"/>
      <c r="BC390" s="231"/>
    </row>
    <row r="391" spans="41:55" x14ac:dyDescent="0.25">
      <c r="AO391" s="230"/>
      <c r="AR391" s="234"/>
      <c r="AT391" s="234"/>
      <c r="AV391" s="231"/>
      <c r="AY391" s="234"/>
      <c r="BA391" s="234"/>
      <c r="BC391" s="231"/>
    </row>
    <row r="392" spans="41:55" x14ac:dyDescent="0.25">
      <c r="AO392" s="230"/>
      <c r="AR392" s="234"/>
      <c r="AT392" s="234"/>
      <c r="AV392" s="231"/>
      <c r="AY392" s="234"/>
      <c r="BA392" s="234"/>
      <c r="BC392" s="231"/>
    </row>
    <row r="393" spans="41:55" x14ac:dyDescent="0.25">
      <c r="AO393" s="230"/>
      <c r="AR393" s="234"/>
      <c r="AT393" s="234"/>
      <c r="AV393" s="231"/>
      <c r="AY393" s="234"/>
      <c r="BA393" s="234"/>
      <c r="BC393" s="231"/>
    </row>
    <row r="394" spans="41:55" x14ac:dyDescent="0.25">
      <c r="AO394" s="230"/>
      <c r="AR394" s="234"/>
      <c r="AT394" s="234"/>
      <c r="AV394" s="231"/>
      <c r="AY394" s="234"/>
      <c r="BA394" s="234"/>
      <c r="BC394" s="231"/>
    </row>
    <row r="395" spans="41:55" x14ac:dyDescent="0.25">
      <c r="AO395" s="230"/>
      <c r="AR395" s="234"/>
      <c r="AT395" s="234"/>
      <c r="AV395" s="231"/>
      <c r="AY395" s="234"/>
      <c r="BA395" s="234"/>
      <c r="BC395" s="231"/>
    </row>
    <row r="396" spans="41:55" x14ac:dyDescent="0.25">
      <c r="AO396" s="230"/>
      <c r="AR396" s="234"/>
      <c r="AT396" s="234"/>
      <c r="AV396" s="231"/>
      <c r="AY396" s="234"/>
      <c r="BA396" s="234"/>
      <c r="BC396" s="231"/>
    </row>
    <row r="397" spans="41:55" x14ac:dyDescent="0.25">
      <c r="AO397" s="230"/>
      <c r="AR397" s="234"/>
      <c r="AT397" s="234"/>
      <c r="AV397" s="231"/>
      <c r="AY397" s="234"/>
      <c r="BA397" s="234"/>
      <c r="BC397" s="231"/>
    </row>
    <row r="398" spans="41:55" x14ac:dyDescent="0.25">
      <c r="AO398" s="230"/>
      <c r="AR398" s="234"/>
      <c r="AT398" s="234"/>
      <c r="AV398" s="231"/>
      <c r="AY398" s="234"/>
      <c r="BA398" s="234"/>
      <c r="BC398" s="231"/>
    </row>
    <row r="399" spans="41:55" x14ac:dyDescent="0.25">
      <c r="AO399" s="230"/>
      <c r="AR399" s="234"/>
      <c r="AT399" s="234"/>
      <c r="AV399" s="231"/>
      <c r="AY399" s="234"/>
      <c r="BA399" s="234"/>
      <c r="BC399" s="231"/>
    </row>
    <row r="400" spans="41:55" x14ac:dyDescent="0.25">
      <c r="AO400" s="230"/>
      <c r="AR400" s="234"/>
      <c r="AT400" s="234"/>
      <c r="AV400" s="231"/>
      <c r="AY400" s="234"/>
      <c r="BA400" s="234"/>
      <c r="BC400" s="231"/>
    </row>
    <row r="401" spans="41:55" x14ac:dyDescent="0.25">
      <c r="AO401" s="230"/>
      <c r="AR401" s="234"/>
      <c r="AT401" s="234"/>
      <c r="AV401" s="231"/>
      <c r="AY401" s="234"/>
      <c r="BA401" s="234"/>
      <c r="BC401" s="231"/>
    </row>
    <row r="402" spans="41:55" x14ac:dyDescent="0.25">
      <c r="AO402" s="230"/>
      <c r="AR402" s="234"/>
      <c r="AT402" s="234"/>
      <c r="AV402" s="231"/>
      <c r="AY402" s="234"/>
      <c r="BA402" s="234"/>
      <c r="BC402" s="231"/>
    </row>
    <row r="403" spans="41:55" x14ac:dyDescent="0.25">
      <c r="AO403" s="230"/>
      <c r="AR403" s="234"/>
      <c r="AT403" s="234"/>
      <c r="AV403" s="231"/>
      <c r="AY403" s="234"/>
      <c r="BA403" s="234"/>
      <c r="BC403" s="231"/>
    </row>
    <row r="404" spans="41:55" x14ac:dyDescent="0.25">
      <c r="AO404" s="230"/>
      <c r="AR404" s="234"/>
      <c r="AT404" s="234"/>
      <c r="AV404" s="231"/>
      <c r="AY404" s="234"/>
      <c r="BA404" s="234"/>
      <c r="BC404" s="231"/>
    </row>
    <row r="405" spans="41:55" x14ac:dyDescent="0.25">
      <c r="AO405" s="230"/>
      <c r="AR405" s="234"/>
      <c r="AT405" s="234"/>
      <c r="AV405" s="231"/>
      <c r="AY405" s="234"/>
      <c r="BA405" s="234"/>
      <c r="BC405" s="231"/>
    </row>
    <row r="406" spans="41:55" x14ac:dyDescent="0.25">
      <c r="AO406" s="230"/>
      <c r="AR406" s="234"/>
      <c r="AT406" s="234"/>
      <c r="AV406" s="231"/>
      <c r="AY406" s="234"/>
      <c r="BA406" s="234"/>
      <c r="BC406" s="231"/>
    </row>
    <row r="407" spans="41:55" x14ac:dyDescent="0.25">
      <c r="AO407" s="230"/>
      <c r="AR407" s="234"/>
      <c r="AT407" s="234"/>
      <c r="AV407" s="231"/>
      <c r="AY407" s="234"/>
      <c r="BA407" s="234"/>
      <c r="BC407" s="231"/>
    </row>
    <row r="408" spans="41:55" x14ac:dyDescent="0.25">
      <c r="AO408" s="230"/>
      <c r="AR408" s="234"/>
      <c r="AT408" s="234"/>
      <c r="AV408" s="231"/>
      <c r="AY408" s="234"/>
      <c r="BA408" s="234"/>
      <c r="BC408" s="231"/>
    </row>
    <row r="409" spans="41:55" x14ac:dyDescent="0.25">
      <c r="AO409" s="230"/>
      <c r="AR409" s="234"/>
      <c r="AT409" s="234"/>
      <c r="AV409" s="231"/>
      <c r="AY409" s="234"/>
      <c r="BA409" s="234"/>
      <c r="BC409" s="231"/>
    </row>
    <row r="410" spans="41:55" x14ac:dyDescent="0.25">
      <c r="AO410" s="230"/>
      <c r="AR410" s="234"/>
      <c r="AT410" s="234"/>
      <c r="AV410" s="231"/>
      <c r="AY410" s="234"/>
      <c r="BA410" s="234"/>
      <c r="BC410" s="231"/>
    </row>
    <row r="411" spans="41:55" x14ac:dyDescent="0.25">
      <c r="AO411" s="230"/>
      <c r="AR411" s="234"/>
      <c r="AT411" s="234"/>
      <c r="AV411" s="231"/>
      <c r="AY411" s="234"/>
      <c r="BA411" s="234"/>
      <c r="BC411" s="231"/>
    </row>
    <row r="412" spans="41:55" x14ac:dyDescent="0.25">
      <c r="AO412" s="230"/>
      <c r="AR412" s="234"/>
      <c r="AT412" s="234"/>
      <c r="AV412" s="231"/>
      <c r="AY412" s="234"/>
      <c r="BA412" s="234"/>
      <c r="BC412" s="231"/>
    </row>
    <row r="413" spans="41:55" x14ac:dyDescent="0.25">
      <c r="AO413" s="230"/>
      <c r="AR413" s="234"/>
      <c r="AT413" s="234"/>
      <c r="AV413" s="231"/>
      <c r="AY413" s="234"/>
      <c r="BA413" s="234"/>
      <c r="BC413" s="231"/>
    </row>
    <row r="414" spans="41:55" x14ac:dyDescent="0.25">
      <c r="AO414" s="230"/>
      <c r="AR414" s="234"/>
      <c r="AT414" s="234"/>
      <c r="AV414" s="231"/>
      <c r="AY414" s="234"/>
      <c r="BA414" s="234"/>
      <c r="BC414" s="231"/>
    </row>
    <row r="415" spans="41:55" x14ac:dyDescent="0.25">
      <c r="AO415" s="230"/>
      <c r="AR415" s="234"/>
      <c r="AT415" s="234"/>
      <c r="AV415" s="231"/>
      <c r="AY415" s="234"/>
      <c r="BA415" s="234"/>
      <c r="BC415" s="231"/>
    </row>
    <row r="416" spans="41:55" x14ac:dyDescent="0.25">
      <c r="AO416" s="230"/>
      <c r="AR416" s="234"/>
      <c r="AT416" s="234"/>
      <c r="AV416" s="231"/>
      <c r="AY416" s="234"/>
      <c r="BA416" s="234"/>
      <c r="BC416" s="231"/>
    </row>
    <row r="417" spans="41:55" x14ac:dyDescent="0.25">
      <c r="AO417" s="230"/>
      <c r="AR417" s="234"/>
      <c r="AT417" s="234"/>
      <c r="AV417" s="231"/>
      <c r="AY417" s="234"/>
      <c r="BA417" s="234"/>
      <c r="BC417" s="231"/>
    </row>
    <row r="418" spans="41:55" x14ac:dyDescent="0.25">
      <c r="AO418" s="230"/>
      <c r="AR418" s="234"/>
      <c r="AT418" s="234"/>
      <c r="AV418" s="231"/>
      <c r="AY418" s="234"/>
      <c r="BA418" s="234"/>
      <c r="BC418" s="231"/>
    </row>
    <row r="419" spans="41:55" x14ac:dyDescent="0.25">
      <c r="AO419" s="230"/>
      <c r="AR419" s="234"/>
      <c r="AT419" s="234"/>
      <c r="AV419" s="231"/>
      <c r="AY419" s="234"/>
      <c r="BA419" s="234"/>
      <c r="BC419" s="231"/>
    </row>
    <row r="420" spans="41:55" x14ac:dyDescent="0.25">
      <c r="AO420" s="230"/>
      <c r="AR420" s="234"/>
      <c r="AT420" s="234"/>
      <c r="AV420" s="231"/>
      <c r="AY420" s="234"/>
      <c r="BA420" s="234"/>
      <c r="BC420" s="231"/>
    </row>
    <row r="421" spans="41:55" x14ac:dyDescent="0.25">
      <c r="AO421" s="230"/>
      <c r="AR421" s="234"/>
      <c r="AT421" s="234"/>
      <c r="AV421" s="231"/>
      <c r="AY421" s="234"/>
      <c r="BA421" s="234"/>
      <c r="BC421" s="231"/>
    </row>
    <row r="422" spans="41:55" x14ac:dyDescent="0.25">
      <c r="AO422" s="230"/>
      <c r="AR422" s="234"/>
      <c r="AT422" s="234"/>
      <c r="AV422" s="231"/>
      <c r="AY422" s="234"/>
      <c r="BA422" s="234"/>
      <c r="BC422" s="231"/>
    </row>
    <row r="423" spans="41:55" x14ac:dyDescent="0.25">
      <c r="AO423" s="230"/>
      <c r="AR423" s="234"/>
      <c r="AT423" s="234"/>
      <c r="AV423" s="231"/>
      <c r="AY423" s="234"/>
      <c r="BA423" s="234"/>
      <c r="BC423" s="231"/>
    </row>
    <row r="424" spans="41:55" x14ac:dyDescent="0.25">
      <c r="AO424" s="230"/>
      <c r="AR424" s="234"/>
      <c r="AT424" s="234"/>
      <c r="AV424" s="231"/>
      <c r="AY424" s="234"/>
      <c r="BA424" s="234"/>
      <c r="BC424" s="231"/>
    </row>
    <row r="425" spans="41:55" x14ac:dyDescent="0.25">
      <c r="AO425" s="230"/>
      <c r="AR425" s="234"/>
      <c r="AT425" s="234"/>
      <c r="AV425" s="231"/>
      <c r="AY425" s="234"/>
      <c r="BA425" s="234"/>
      <c r="BC425" s="231"/>
    </row>
    <row r="426" spans="41:55" x14ac:dyDescent="0.25">
      <c r="AO426" s="230"/>
      <c r="AR426" s="234"/>
      <c r="AT426" s="234"/>
      <c r="AV426" s="231"/>
      <c r="AY426" s="234"/>
      <c r="BA426" s="234"/>
      <c r="BC426" s="231"/>
    </row>
    <row r="427" spans="41:55" x14ac:dyDescent="0.25">
      <c r="AO427" s="230"/>
      <c r="AR427" s="234"/>
      <c r="AT427" s="234"/>
      <c r="AV427" s="231"/>
      <c r="AY427" s="234"/>
      <c r="BA427" s="234"/>
      <c r="BC427" s="231"/>
    </row>
    <row r="428" spans="41:55" x14ac:dyDescent="0.25">
      <c r="AO428" s="230"/>
      <c r="AR428" s="234"/>
      <c r="AT428" s="234"/>
      <c r="AV428" s="231"/>
      <c r="AY428" s="234"/>
      <c r="BA428" s="234"/>
      <c r="BC428" s="231"/>
    </row>
    <row r="429" spans="41:55" x14ac:dyDescent="0.25">
      <c r="AO429" s="230"/>
      <c r="AR429" s="234"/>
      <c r="AT429" s="234"/>
      <c r="AV429" s="231"/>
      <c r="AY429" s="234"/>
      <c r="BA429" s="234"/>
      <c r="BC429" s="231"/>
    </row>
    <row r="430" spans="41:55" x14ac:dyDescent="0.25">
      <c r="AO430" s="230"/>
      <c r="AR430" s="234"/>
      <c r="AT430" s="234"/>
      <c r="AV430" s="231"/>
      <c r="AY430" s="234"/>
      <c r="BA430" s="234"/>
      <c r="BC430" s="231"/>
    </row>
    <row r="431" spans="41:55" x14ac:dyDescent="0.25">
      <c r="AO431" s="230"/>
      <c r="AR431" s="234"/>
      <c r="AT431" s="234"/>
      <c r="AV431" s="231"/>
      <c r="AY431" s="234"/>
      <c r="BA431" s="234"/>
      <c r="BC431" s="231"/>
    </row>
    <row r="432" spans="41:55" x14ac:dyDescent="0.25">
      <c r="AO432" s="230"/>
      <c r="AR432" s="234"/>
      <c r="AT432" s="234"/>
      <c r="AV432" s="231"/>
      <c r="AY432" s="234"/>
      <c r="BA432" s="234"/>
      <c r="BC432" s="231"/>
    </row>
    <row r="433" spans="41:55" x14ac:dyDescent="0.25">
      <c r="AO433" s="230"/>
      <c r="AR433" s="234"/>
      <c r="AT433" s="234"/>
      <c r="AV433" s="231"/>
      <c r="AY433" s="234"/>
      <c r="BA433" s="234"/>
      <c r="BC433" s="231"/>
    </row>
    <row r="434" spans="41:55" x14ac:dyDescent="0.25">
      <c r="AO434" s="230"/>
      <c r="AR434" s="234"/>
      <c r="AT434" s="234"/>
      <c r="AV434" s="231"/>
      <c r="AY434" s="234"/>
      <c r="BA434" s="234"/>
      <c r="BC434" s="231"/>
    </row>
    <row r="435" spans="41:55" x14ac:dyDescent="0.25">
      <c r="AO435" s="230"/>
      <c r="AR435" s="234"/>
      <c r="AT435" s="234"/>
      <c r="AV435" s="231"/>
      <c r="AY435" s="234"/>
      <c r="BA435" s="234"/>
      <c r="BC435" s="231"/>
    </row>
    <row r="436" spans="41:55" x14ac:dyDescent="0.25">
      <c r="AO436" s="230"/>
      <c r="AR436" s="234"/>
      <c r="AT436" s="234"/>
      <c r="AV436" s="231"/>
      <c r="AY436" s="234"/>
      <c r="BA436" s="234"/>
      <c r="BC436" s="231"/>
    </row>
    <row r="437" spans="41:55" x14ac:dyDescent="0.25">
      <c r="AO437" s="230"/>
      <c r="AR437" s="234"/>
      <c r="AT437" s="234"/>
      <c r="AV437" s="231"/>
      <c r="AY437" s="234"/>
      <c r="BA437" s="234"/>
      <c r="BC437" s="231"/>
    </row>
    <row r="438" spans="41:55" x14ac:dyDescent="0.25">
      <c r="AO438" s="230"/>
      <c r="AR438" s="234"/>
      <c r="AT438" s="234"/>
      <c r="AV438" s="231"/>
      <c r="AY438" s="234"/>
      <c r="BA438" s="234"/>
      <c r="BC438" s="231"/>
    </row>
    <row r="439" spans="41:55" x14ac:dyDescent="0.25">
      <c r="AO439" s="230"/>
      <c r="AR439" s="234"/>
      <c r="AT439" s="234"/>
      <c r="AV439" s="231"/>
      <c r="AY439" s="234"/>
      <c r="BA439" s="234"/>
      <c r="BC439" s="231"/>
    </row>
    <row r="440" spans="41:55" x14ac:dyDescent="0.25">
      <c r="AO440" s="230"/>
      <c r="AR440" s="234"/>
      <c r="AT440" s="234"/>
      <c r="AV440" s="231"/>
      <c r="AY440" s="234"/>
      <c r="BA440" s="234"/>
      <c r="BC440" s="231"/>
    </row>
    <row r="441" spans="41:55" x14ac:dyDescent="0.25">
      <c r="AO441" s="230"/>
      <c r="AR441" s="234"/>
      <c r="AT441" s="234"/>
      <c r="AV441" s="231"/>
      <c r="AY441" s="234"/>
      <c r="BA441" s="234"/>
      <c r="BC441" s="231"/>
    </row>
    <row r="442" spans="41:55" x14ac:dyDescent="0.25">
      <c r="AO442" s="230"/>
      <c r="AR442" s="234"/>
      <c r="AT442" s="234"/>
      <c r="AV442" s="231"/>
      <c r="AY442" s="234"/>
      <c r="BA442" s="234"/>
      <c r="BC442" s="231"/>
    </row>
    <row r="443" spans="41:55" x14ac:dyDescent="0.25">
      <c r="AO443" s="230"/>
      <c r="AR443" s="234"/>
      <c r="AT443" s="234"/>
      <c r="AV443" s="231"/>
      <c r="AY443" s="234"/>
      <c r="BA443" s="234"/>
      <c r="BC443" s="231"/>
    </row>
    <row r="444" spans="41:55" x14ac:dyDescent="0.25">
      <c r="AO444" s="230"/>
      <c r="AR444" s="234"/>
      <c r="AT444" s="234"/>
      <c r="AV444" s="231"/>
      <c r="AY444" s="234"/>
      <c r="BA444" s="234"/>
      <c r="BC444" s="231"/>
    </row>
    <row r="445" spans="41:55" x14ac:dyDescent="0.25">
      <c r="AO445" s="230"/>
      <c r="AR445" s="234"/>
      <c r="AT445" s="234"/>
      <c r="AV445" s="231"/>
      <c r="AY445" s="234"/>
      <c r="BA445" s="234"/>
      <c r="BC445" s="231"/>
    </row>
    <row r="446" spans="41:55" x14ac:dyDescent="0.25">
      <c r="AO446" s="230"/>
      <c r="AR446" s="234"/>
      <c r="AT446" s="234"/>
      <c r="AV446" s="231"/>
      <c r="AY446" s="234"/>
      <c r="BA446" s="234"/>
      <c r="BC446" s="231"/>
    </row>
    <row r="447" spans="41:55" x14ac:dyDescent="0.25">
      <c r="AO447" s="230"/>
      <c r="AR447" s="234"/>
      <c r="AT447" s="234"/>
      <c r="AV447" s="231"/>
      <c r="AY447" s="234"/>
      <c r="BA447" s="234"/>
      <c r="BC447" s="231"/>
    </row>
    <row r="448" spans="41:55" x14ac:dyDescent="0.25">
      <c r="AO448" s="230"/>
      <c r="AR448" s="234"/>
      <c r="AT448" s="234"/>
      <c r="AV448" s="231"/>
      <c r="AY448" s="234"/>
      <c r="BA448" s="234"/>
      <c r="BC448" s="231"/>
    </row>
    <row r="449" spans="41:55" x14ac:dyDescent="0.25">
      <c r="AO449" s="230"/>
      <c r="AR449" s="234"/>
      <c r="AT449" s="234"/>
      <c r="AV449" s="231"/>
      <c r="AY449" s="234"/>
      <c r="BA449" s="234"/>
      <c r="BC449" s="231"/>
    </row>
    <row r="450" spans="41:55" x14ac:dyDescent="0.25">
      <c r="AO450" s="230"/>
      <c r="AR450" s="234"/>
      <c r="AT450" s="234"/>
      <c r="AV450" s="231"/>
      <c r="AY450" s="234"/>
      <c r="BA450" s="234"/>
      <c r="BC450" s="231"/>
    </row>
    <row r="451" spans="41:55" x14ac:dyDescent="0.25">
      <c r="AO451" s="230"/>
      <c r="AR451" s="234"/>
      <c r="AT451" s="234"/>
      <c r="AV451" s="231"/>
      <c r="AY451" s="234"/>
      <c r="BA451" s="234"/>
      <c r="BC451" s="231"/>
    </row>
    <row r="452" spans="41:55" x14ac:dyDescent="0.25">
      <c r="AO452" s="230"/>
      <c r="AR452" s="234"/>
      <c r="AT452" s="234"/>
      <c r="AV452" s="231"/>
      <c r="AY452" s="234"/>
      <c r="BA452" s="234"/>
      <c r="BC452" s="231"/>
    </row>
    <row r="453" spans="41:55" x14ac:dyDescent="0.25">
      <c r="AO453" s="230"/>
      <c r="AR453" s="234"/>
      <c r="AT453" s="234"/>
      <c r="AV453" s="231"/>
      <c r="AY453" s="234"/>
      <c r="BA453" s="234"/>
      <c r="BC453" s="231"/>
    </row>
    <row r="454" spans="41:55" x14ac:dyDescent="0.25">
      <c r="AO454" s="230"/>
      <c r="AR454" s="234"/>
      <c r="AT454" s="234"/>
      <c r="AV454" s="231"/>
      <c r="AY454" s="234"/>
      <c r="BA454" s="234"/>
      <c r="BC454" s="231"/>
    </row>
    <row r="455" spans="41:55" x14ac:dyDescent="0.25">
      <c r="AO455" s="230"/>
      <c r="AR455" s="234"/>
      <c r="AT455" s="234"/>
      <c r="AV455" s="231"/>
      <c r="AY455" s="234"/>
      <c r="BA455" s="234"/>
      <c r="BC455" s="231"/>
    </row>
    <row r="456" spans="41:55" x14ac:dyDescent="0.25">
      <c r="AO456" s="230"/>
      <c r="AR456" s="234"/>
      <c r="AT456" s="234"/>
      <c r="AV456" s="231"/>
      <c r="AY456" s="234"/>
      <c r="BA456" s="234"/>
      <c r="BC456" s="231"/>
    </row>
    <row r="457" spans="41:55" x14ac:dyDescent="0.25">
      <c r="AO457" s="230"/>
      <c r="AR457" s="234"/>
      <c r="AT457" s="234"/>
      <c r="AV457" s="231"/>
      <c r="AY457" s="234"/>
      <c r="BA457" s="234"/>
      <c r="BC457" s="231"/>
    </row>
    <row r="458" spans="41:55" x14ac:dyDescent="0.25">
      <c r="AO458" s="230"/>
      <c r="AR458" s="234"/>
      <c r="AT458" s="234"/>
      <c r="AV458" s="231"/>
      <c r="AY458" s="234"/>
      <c r="BA458" s="234"/>
      <c r="BC458" s="231"/>
    </row>
    <row r="459" spans="41:55" x14ac:dyDescent="0.25">
      <c r="AO459" s="230"/>
      <c r="AR459" s="234"/>
      <c r="AT459" s="234"/>
      <c r="AV459" s="231"/>
      <c r="AY459" s="234"/>
      <c r="BA459" s="234"/>
      <c r="BC459" s="231"/>
    </row>
    <row r="460" spans="41:55" x14ac:dyDescent="0.25">
      <c r="AO460" s="230"/>
      <c r="AR460" s="234"/>
      <c r="AT460" s="234"/>
      <c r="AV460" s="231"/>
      <c r="AY460" s="234"/>
      <c r="BA460" s="234"/>
      <c r="BC460" s="231"/>
    </row>
    <row r="461" spans="41:55" x14ac:dyDescent="0.25">
      <c r="AO461" s="230"/>
      <c r="AR461" s="234"/>
      <c r="AT461" s="234"/>
      <c r="AV461" s="231"/>
      <c r="AY461" s="234"/>
      <c r="BA461" s="234"/>
      <c r="BC461" s="231"/>
    </row>
    <row r="462" spans="41:55" x14ac:dyDescent="0.25">
      <c r="AO462" s="230"/>
      <c r="AR462" s="234"/>
      <c r="AT462" s="234"/>
      <c r="AV462" s="231"/>
      <c r="AY462" s="234"/>
      <c r="BA462" s="234"/>
      <c r="BC462" s="231"/>
    </row>
    <row r="463" spans="41:55" x14ac:dyDescent="0.25">
      <c r="AO463" s="230"/>
      <c r="AR463" s="234"/>
      <c r="AT463" s="234"/>
      <c r="AV463" s="231"/>
      <c r="AY463" s="234"/>
      <c r="BA463" s="234"/>
      <c r="BC463" s="231"/>
    </row>
    <row r="464" spans="41:55" x14ac:dyDescent="0.25">
      <c r="AO464" s="230"/>
      <c r="AR464" s="234"/>
      <c r="AT464" s="234"/>
      <c r="AV464" s="231"/>
      <c r="AY464" s="234"/>
      <c r="BA464" s="234"/>
      <c r="BC464" s="231"/>
    </row>
    <row r="465" spans="41:55" x14ac:dyDescent="0.25">
      <c r="AO465" s="230"/>
      <c r="AR465" s="234"/>
      <c r="AT465" s="234"/>
      <c r="AV465" s="231"/>
      <c r="AY465" s="234"/>
      <c r="BA465" s="234"/>
      <c r="BC465" s="231"/>
    </row>
    <row r="466" spans="41:55" x14ac:dyDescent="0.25">
      <c r="AO466" s="230"/>
      <c r="AR466" s="234"/>
      <c r="AT466" s="234"/>
      <c r="AV466" s="231"/>
      <c r="AY466" s="234"/>
      <c r="BA466" s="234"/>
      <c r="BC466" s="231"/>
    </row>
    <row r="467" spans="41:55" x14ac:dyDescent="0.25">
      <c r="AO467" s="230"/>
      <c r="AR467" s="234"/>
      <c r="AT467" s="234"/>
      <c r="AV467" s="231"/>
      <c r="AY467" s="234"/>
      <c r="BA467" s="234"/>
      <c r="BC467" s="231"/>
    </row>
    <row r="468" spans="41:55" x14ac:dyDescent="0.25">
      <c r="AO468" s="230"/>
      <c r="AR468" s="234"/>
      <c r="AT468" s="234"/>
      <c r="AV468" s="231"/>
      <c r="AY468" s="234"/>
      <c r="BA468" s="234"/>
      <c r="BC468" s="231"/>
    </row>
    <row r="469" spans="41:55" x14ac:dyDescent="0.25">
      <c r="AO469" s="230"/>
      <c r="AR469" s="234"/>
      <c r="AT469" s="234"/>
      <c r="AV469" s="231"/>
      <c r="AY469" s="234"/>
      <c r="BA469" s="234"/>
      <c r="BC469" s="231"/>
    </row>
    <row r="470" spans="41:55" x14ac:dyDescent="0.25">
      <c r="AO470" s="230"/>
      <c r="AR470" s="234"/>
      <c r="AT470" s="234"/>
      <c r="AV470" s="231"/>
      <c r="AY470" s="234"/>
      <c r="BA470" s="234"/>
      <c r="BC470" s="231"/>
    </row>
    <row r="471" spans="41:55" x14ac:dyDescent="0.25">
      <c r="AO471" s="230"/>
      <c r="AR471" s="234"/>
      <c r="AT471" s="234"/>
      <c r="AV471" s="231"/>
      <c r="AY471" s="234"/>
      <c r="BA471" s="234"/>
      <c r="BC471" s="231"/>
    </row>
    <row r="472" spans="41:55" x14ac:dyDescent="0.25">
      <c r="AO472" s="230"/>
      <c r="AR472" s="234"/>
      <c r="AT472" s="234"/>
      <c r="AV472" s="231"/>
      <c r="AY472" s="234"/>
      <c r="BA472" s="234"/>
      <c r="BC472" s="231"/>
    </row>
    <row r="473" spans="41:55" x14ac:dyDescent="0.25">
      <c r="AO473" s="230"/>
      <c r="AR473" s="234"/>
      <c r="AT473" s="234"/>
      <c r="AV473" s="231"/>
      <c r="AY473" s="234"/>
      <c r="BA473" s="234"/>
      <c r="BC473" s="231"/>
    </row>
    <row r="474" spans="41:55" x14ac:dyDescent="0.25">
      <c r="AO474" s="230"/>
      <c r="AR474" s="234"/>
      <c r="AT474" s="234"/>
      <c r="AV474" s="231"/>
      <c r="AY474" s="234"/>
      <c r="BA474" s="234"/>
      <c r="BC474" s="231"/>
    </row>
    <row r="475" spans="41:55" x14ac:dyDescent="0.25">
      <c r="AO475" s="230"/>
      <c r="AR475" s="234"/>
      <c r="AT475" s="234"/>
      <c r="AV475" s="231"/>
      <c r="AY475" s="234"/>
      <c r="BA475" s="234"/>
      <c r="BC475" s="231"/>
    </row>
    <row r="476" spans="41:55" x14ac:dyDescent="0.25">
      <c r="AO476" s="230"/>
      <c r="AR476" s="234"/>
      <c r="AT476" s="234"/>
      <c r="AV476" s="231"/>
      <c r="AY476" s="234"/>
      <c r="BA476" s="234"/>
      <c r="BC476" s="231"/>
    </row>
    <row r="477" spans="41:55" x14ac:dyDescent="0.25">
      <c r="AO477" s="230"/>
      <c r="AR477" s="234"/>
      <c r="AT477" s="234"/>
      <c r="AV477" s="231"/>
      <c r="AY477" s="234"/>
      <c r="BA477" s="234"/>
      <c r="BC477" s="231"/>
    </row>
    <row r="478" spans="41:55" x14ac:dyDescent="0.25">
      <c r="AO478" s="230"/>
      <c r="AR478" s="234"/>
      <c r="AT478" s="234"/>
      <c r="AV478" s="231"/>
      <c r="AY478" s="234"/>
      <c r="BA478" s="234"/>
      <c r="BC478" s="231"/>
    </row>
    <row r="479" spans="41:55" x14ac:dyDescent="0.25">
      <c r="AO479" s="230"/>
      <c r="AR479" s="234"/>
      <c r="AT479" s="234"/>
      <c r="AV479" s="231"/>
      <c r="AY479" s="234"/>
      <c r="BA479" s="234"/>
      <c r="BC479" s="231"/>
    </row>
    <row r="480" spans="41:55" x14ac:dyDescent="0.25">
      <c r="AO480" s="230"/>
      <c r="AR480" s="234"/>
      <c r="AT480" s="234"/>
      <c r="AV480" s="231"/>
      <c r="AY480" s="234"/>
      <c r="BA480" s="234"/>
      <c r="BC480" s="231"/>
    </row>
    <row r="481" spans="41:55" x14ac:dyDescent="0.25">
      <c r="AO481" s="230"/>
      <c r="AR481" s="234"/>
      <c r="AT481" s="234"/>
      <c r="AV481" s="231"/>
      <c r="AY481" s="234"/>
      <c r="BA481" s="234"/>
      <c r="BC481" s="231"/>
    </row>
    <row r="482" spans="41:55" x14ac:dyDescent="0.25">
      <c r="AO482" s="230"/>
      <c r="AR482" s="234"/>
      <c r="AT482" s="234"/>
      <c r="AV482" s="231"/>
      <c r="AY482" s="234"/>
      <c r="BA482" s="234"/>
      <c r="BC482" s="231"/>
    </row>
    <row r="483" spans="41:55" x14ac:dyDescent="0.25">
      <c r="AO483" s="230"/>
      <c r="AR483" s="234"/>
      <c r="AT483" s="234"/>
      <c r="AV483" s="231"/>
      <c r="AY483" s="234"/>
      <c r="BA483" s="234"/>
      <c r="BC483" s="231"/>
    </row>
    <row r="484" spans="41:55" x14ac:dyDescent="0.25">
      <c r="AO484" s="230"/>
      <c r="AR484" s="234"/>
      <c r="AT484" s="234"/>
      <c r="AV484" s="231"/>
      <c r="AY484" s="234"/>
      <c r="BA484" s="234"/>
      <c r="BC484" s="231"/>
    </row>
    <row r="485" spans="41:55" x14ac:dyDescent="0.25">
      <c r="AO485" s="230"/>
      <c r="AR485" s="234"/>
      <c r="AT485" s="234"/>
      <c r="AV485" s="231"/>
      <c r="AY485" s="234"/>
      <c r="BA485" s="234"/>
      <c r="BC485" s="231"/>
    </row>
    <row r="486" spans="41:55" x14ac:dyDescent="0.25">
      <c r="AO486" s="230"/>
      <c r="AR486" s="234"/>
      <c r="AT486" s="234"/>
      <c r="AV486" s="231"/>
      <c r="AY486" s="234"/>
      <c r="BA486" s="234"/>
      <c r="BC486" s="231"/>
    </row>
    <row r="487" spans="41:55" x14ac:dyDescent="0.25">
      <c r="AO487" s="230"/>
      <c r="AR487" s="234"/>
      <c r="AT487" s="234"/>
      <c r="AV487" s="231"/>
      <c r="AY487" s="234"/>
      <c r="BA487" s="234"/>
      <c r="BC487" s="231"/>
    </row>
    <row r="488" spans="41:55" x14ac:dyDescent="0.25">
      <c r="AO488" s="230"/>
      <c r="AR488" s="234"/>
      <c r="AT488" s="234"/>
      <c r="AV488" s="231"/>
      <c r="AY488" s="234"/>
      <c r="BA488" s="234"/>
      <c r="BC488" s="231"/>
    </row>
    <row r="489" spans="41:55" x14ac:dyDescent="0.25">
      <c r="AO489" s="230"/>
      <c r="AR489" s="234"/>
      <c r="AT489" s="234"/>
      <c r="AV489" s="231"/>
      <c r="AY489" s="234"/>
      <c r="BA489" s="234"/>
      <c r="BC489" s="231"/>
    </row>
    <row r="490" spans="41:55" x14ac:dyDescent="0.25">
      <c r="AO490" s="230"/>
      <c r="AR490" s="234"/>
      <c r="AT490" s="234"/>
      <c r="AV490" s="231"/>
      <c r="AY490" s="234"/>
      <c r="BA490" s="234"/>
      <c r="BC490" s="231"/>
    </row>
    <row r="491" spans="41:55" x14ac:dyDescent="0.25">
      <c r="AO491" s="230"/>
      <c r="AR491" s="234"/>
      <c r="AT491" s="234"/>
      <c r="AV491" s="231"/>
      <c r="AY491" s="234"/>
      <c r="BA491" s="234"/>
      <c r="BC491" s="231"/>
    </row>
    <row r="492" spans="41:55" x14ac:dyDescent="0.25">
      <c r="AO492" s="230"/>
      <c r="AR492" s="234"/>
      <c r="AT492" s="234"/>
      <c r="AV492" s="231"/>
      <c r="AY492" s="234"/>
      <c r="BA492" s="234"/>
      <c r="BC492" s="231"/>
    </row>
    <row r="493" spans="41:55" x14ac:dyDescent="0.25">
      <c r="AO493" s="230"/>
      <c r="AR493" s="234"/>
      <c r="AT493" s="234"/>
      <c r="AV493" s="231"/>
      <c r="AY493" s="234"/>
      <c r="BA493" s="234"/>
      <c r="BC493" s="231"/>
    </row>
    <row r="494" spans="41:55" x14ac:dyDescent="0.25">
      <c r="AO494" s="230"/>
      <c r="AR494" s="234"/>
      <c r="AT494" s="234"/>
      <c r="AV494" s="231"/>
      <c r="AY494" s="234"/>
      <c r="BA494" s="234"/>
      <c r="BC494" s="231"/>
    </row>
    <row r="495" spans="41:55" x14ac:dyDescent="0.25">
      <c r="AO495" s="230"/>
      <c r="AR495" s="234"/>
      <c r="AT495" s="234"/>
      <c r="AV495" s="231"/>
      <c r="AY495" s="234"/>
      <c r="BA495" s="234"/>
      <c r="BC495" s="231"/>
    </row>
    <row r="496" spans="41:55" x14ac:dyDescent="0.25">
      <c r="AO496" s="230"/>
      <c r="AR496" s="234"/>
      <c r="AT496" s="234"/>
      <c r="AV496" s="231"/>
      <c r="AY496" s="234"/>
      <c r="BA496" s="234"/>
      <c r="BC496" s="231"/>
    </row>
    <row r="497" spans="41:55" x14ac:dyDescent="0.25">
      <c r="AO497" s="230"/>
      <c r="AR497" s="234"/>
      <c r="AT497" s="234"/>
      <c r="AV497" s="231"/>
      <c r="AY497" s="234"/>
      <c r="BA497" s="234"/>
      <c r="BC497" s="231"/>
    </row>
    <row r="498" spans="41:55" x14ac:dyDescent="0.25">
      <c r="AO498" s="230"/>
      <c r="AR498" s="234"/>
      <c r="AT498" s="234"/>
      <c r="AV498" s="231"/>
      <c r="AY498" s="234"/>
      <c r="BA498" s="234"/>
      <c r="BC498" s="231"/>
    </row>
    <row r="499" spans="41:55" x14ac:dyDescent="0.25">
      <c r="AO499" s="230"/>
      <c r="AR499" s="234"/>
      <c r="AT499" s="234"/>
      <c r="AV499" s="231"/>
      <c r="AY499" s="234"/>
      <c r="BA499" s="234"/>
      <c r="BC499" s="231"/>
    </row>
    <row r="500" spans="41:55" x14ac:dyDescent="0.25">
      <c r="AO500" s="230"/>
      <c r="AR500" s="234"/>
      <c r="AT500" s="234"/>
      <c r="AV500" s="231"/>
      <c r="AY500" s="234"/>
      <c r="BA500" s="234"/>
      <c r="BC500" s="231"/>
    </row>
    <row r="501" spans="41:55" x14ac:dyDescent="0.25">
      <c r="AO501" s="230"/>
      <c r="AR501" s="234"/>
      <c r="AT501" s="234"/>
      <c r="AV501" s="231"/>
      <c r="AY501" s="234"/>
      <c r="BA501" s="234"/>
      <c r="BC501" s="231"/>
    </row>
    <row r="502" spans="41:55" x14ac:dyDescent="0.25">
      <c r="AO502" s="230"/>
      <c r="AR502" s="234"/>
      <c r="AT502" s="234"/>
      <c r="AV502" s="231"/>
      <c r="AY502" s="234"/>
      <c r="BA502" s="234"/>
      <c r="BC502" s="231"/>
    </row>
    <row r="503" spans="41:55" x14ac:dyDescent="0.25">
      <c r="AO503" s="230"/>
      <c r="AR503" s="234"/>
      <c r="AT503" s="234"/>
      <c r="AV503" s="231"/>
      <c r="AY503" s="234"/>
      <c r="BA503" s="234"/>
      <c r="BC503" s="231"/>
    </row>
    <row r="504" spans="41:55" x14ac:dyDescent="0.25">
      <c r="AO504" s="230"/>
      <c r="AR504" s="234"/>
      <c r="AT504" s="234"/>
      <c r="AV504" s="231"/>
      <c r="AY504" s="234"/>
      <c r="BA504" s="234"/>
      <c r="BC504" s="231"/>
    </row>
    <row r="505" spans="41:55" x14ac:dyDescent="0.25">
      <c r="AO505" s="230"/>
      <c r="AR505" s="234"/>
      <c r="AT505" s="234"/>
      <c r="AV505" s="231"/>
      <c r="AY505" s="234"/>
      <c r="BA505" s="234"/>
      <c r="BC505" s="231"/>
    </row>
    <row r="506" spans="41:55" x14ac:dyDescent="0.25">
      <c r="AO506" s="230"/>
      <c r="AR506" s="234"/>
      <c r="AT506" s="234"/>
      <c r="AV506" s="231"/>
      <c r="AY506" s="234"/>
      <c r="BA506" s="234"/>
      <c r="BC506" s="231"/>
    </row>
    <row r="507" spans="41:55" x14ac:dyDescent="0.25">
      <c r="AO507" s="230"/>
      <c r="AR507" s="234"/>
      <c r="AT507" s="234"/>
      <c r="AV507" s="231"/>
      <c r="AY507" s="234"/>
      <c r="BA507" s="234"/>
      <c r="BC507" s="231"/>
    </row>
    <row r="508" spans="41:55" x14ac:dyDescent="0.25">
      <c r="AO508" s="230"/>
      <c r="AR508" s="234"/>
      <c r="AT508" s="234"/>
      <c r="AV508" s="231"/>
      <c r="AY508" s="234"/>
      <c r="BA508" s="234"/>
      <c r="BC508" s="231"/>
    </row>
    <row r="509" spans="41:55" x14ac:dyDescent="0.25">
      <c r="AO509" s="230"/>
      <c r="AR509" s="234"/>
      <c r="AT509" s="234"/>
      <c r="AV509" s="231"/>
      <c r="AY509" s="234"/>
      <c r="BA509" s="234"/>
      <c r="BC509" s="231"/>
    </row>
    <row r="510" spans="41:55" x14ac:dyDescent="0.25">
      <c r="AO510" s="230"/>
      <c r="AR510" s="234"/>
      <c r="AT510" s="234"/>
      <c r="AV510" s="231"/>
      <c r="AY510" s="234"/>
      <c r="BA510" s="234"/>
      <c r="BC510" s="231"/>
    </row>
    <row r="511" spans="41:55" x14ac:dyDescent="0.25">
      <c r="AO511" s="230"/>
      <c r="AR511" s="234"/>
      <c r="AT511" s="234"/>
      <c r="AV511" s="231"/>
      <c r="AY511" s="234"/>
      <c r="BA511" s="234"/>
      <c r="BC511" s="231"/>
    </row>
    <row r="512" spans="41:55" x14ac:dyDescent="0.25">
      <c r="AO512" s="230"/>
      <c r="AR512" s="234"/>
      <c r="AT512" s="234"/>
      <c r="AV512" s="231"/>
      <c r="AY512" s="234"/>
      <c r="BA512" s="234"/>
      <c r="BC512" s="231"/>
    </row>
    <row r="513" spans="41:55" x14ac:dyDescent="0.25">
      <c r="AO513" s="230"/>
      <c r="AR513" s="234"/>
      <c r="AT513" s="234"/>
      <c r="AV513" s="231"/>
      <c r="AY513" s="234"/>
      <c r="BA513" s="234"/>
      <c r="BC513" s="231"/>
    </row>
    <row r="514" spans="41:55" x14ac:dyDescent="0.25">
      <c r="AO514" s="230"/>
      <c r="AR514" s="234"/>
      <c r="AT514" s="234"/>
      <c r="AV514" s="231"/>
      <c r="AY514" s="234"/>
      <c r="BA514" s="234"/>
      <c r="BC514" s="231"/>
    </row>
    <row r="515" spans="41:55" x14ac:dyDescent="0.25">
      <c r="AO515" s="230"/>
      <c r="AR515" s="234"/>
      <c r="AT515" s="234"/>
      <c r="AV515" s="231"/>
      <c r="AY515" s="234"/>
      <c r="BA515" s="234"/>
      <c r="BC515" s="231"/>
    </row>
    <row r="516" spans="41:55" x14ac:dyDescent="0.25">
      <c r="AO516" s="230"/>
      <c r="AR516" s="234"/>
      <c r="AT516" s="234"/>
      <c r="AV516" s="231"/>
      <c r="AY516" s="234"/>
      <c r="BA516" s="234"/>
      <c r="BC516" s="231"/>
    </row>
    <row r="517" spans="41:55" x14ac:dyDescent="0.25">
      <c r="AO517" s="230"/>
      <c r="AR517" s="234"/>
      <c r="AT517" s="234"/>
      <c r="AV517" s="231"/>
      <c r="AY517" s="234"/>
      <c r="BA517" s="234"/>
      <c r="BC517" s="231"/>
    </row>
    <row r="518" spans="41:55" x14ac:dyDescent="0.25">
      <c r="AO518" s="230"/>
      <c r="AR518" s="234"/>
      <c r="AT518" s="234"/>
      <c r="AV518" s="231"/>
      <c r="AY518" s="234"/>
      <c r="BA518" s="234"/>
      <c r="BC518" s="231"/>
    </row>
    <row r="519" spans="41:55" x14ac:dyDescent="0.25">
      <c r="AO519" s="230"/>
      <c r="AR519" s="234"/>
      <c r="AT519" s="234"/>
      <c r="AV519" s="231"/>
      <c r="AY519" s="234"/>
      <c r="BA519" s="234"/>
      <c r="BC519" s="231"/>
    </row>
    <row r="520" spans="41:55" x14ac:dyDescent="0.25">
      <c r="AO520" s="230"/>
      <c r="AR520" s="234"/>
      <c r="AT520" s="234"/>
      <c r="AV520" s="231"/>
      <c r="AY520" s="234"/>
      <c r="BA520" s="234"/>
      <c r="BC520" s="231"/>
    </row>
    <row r="521" spans="41:55" x14ac:dyDescent="0.25">
      <c r="AO521" s="230"/>
      <c r="AR521" s="234"/>
      <c r="AT521" s="234"/>
      <c r="AV521" s="231"/>
      <c r="AY521" s="234"/>
      <c r="BA521" s="234"/>
      <c r="BC521" s="231"/>
    </row>
    <row r="522" spans="41:55" x14ac:dyDescent="0.25">
      <c r="AO522" s="230"/>
      <c r="AR522" s="234"/>
      <c r="AT522" s="234"/>
      <c r="AV522" s="231"/>
      <c r="AY522" s="234"/>
      <c r="BA522" s="234"/>
      <c r="BC522" s="231"/>
    </row>
    <row r="523" spans="41:55" x14ac:dyDescent="0.25">
      <c r="AO523" s="230"/>
      <c r="AR523" s="234"/>
      <c r="AT523" s="234"/>
      <c r="AV523" s="231"/>
      <c r="AY523" s="234"/>
      <c r="BA523" s="234"/>
      <c r="BC523" s="231"/>
    </row>
    <row r="524" spans="41:55" x14ac:dyDescent="0.25">
      <c r="AO524" s="230"/>
      <c r="AR524" s="234"/>
      <c r="AT524" s="234"/>
      <c r="AV524" s="231"/>
      <c r="AY524" s="234"/>
      <c r="BA524" s="234"/>
      <c r="BC524" s="231"/>
    </row>
    <row r="525" spans="41:55" x14ac:dyDescent="0.25">
      <c r="AO525" s="230"/>
      <c r="AR525" s="234"/>
      <c r="AT525" s="234"/>
      <c r="AV525" s="231"/>
      <c r="AY525" s="234"/>
      <c r="BA525" s="234"/>
      <c r="BC525" s="231"/>
    </row>
    <row r="526" spans="41:55" x14ac:dyDescent="0.25">
      <c r="AO526" s="230"/>
      <c r="AR526" s="234"/>
      <c r="AT526" s="234"/>
      <c r="AV526" s="231"/>
      <c r="AY526" s="234"/>
      <c r="BA526" s="234"/>
      <c r="BC526" s="231"/>
    </row>
    <row r="527" spans="41:55" x14ac:dyDescent="0.25">
      <c r="AO527" s="230"/>
      <c r="AR527" s="234"/>
      <c r="AT527" s="234"/>
      <c r="AV527" s="231"/>
      <c r="AY527" s="234"/>
      <c r="BA527" s="234"/>
      <c r="BC527" s="231"/>
    </row>
    <row r="528" spans="41:55" x14ac:dyDescent="0.25">
      <c r="AO528" s="230"/>
      <c r="AR528" s="234"/>
      <c r="AT528" s="234"/>
      <c r="AV528" s="231"/>
      <c r="AY528" s="234"/>
      <c r="BA528" s="234"/>
      <c r="BC528" s="231"/>
    </row>
    <row r="529" spans="41:55" x14ac:dyDescent="0.25">
      <c r="AO529" s="230"/>
      <c r="AR529" s="234"/>
      <c r="AT529" s="234"/>
      <c r="AV529" s="231"/>
      <c r="AY529" s="234"/>
      <c r="BA529" s="234"/>
      <c r="BC529" s="231"/>
    </row>
    <row r="530" spans="41:55" x14ac:dyDescent="0.25">
      <c r="AO530" s="230"/>
      <c r="AR530" s="234"/>
      <c r="AT530" s="234"/>
      <c r="AV530" s="231"/>
      <c r="AY530" s="234"/>
      <c r="BA530" s="234"/>
      <c r="BC530" s="231"/>
    </row>
    <row r="531" spans="41:55" x14ac:dyDescent="0.25">
      <c r="AO531" s="230"/>
      <c r="AR531" s="234"/>
      <c r="AT531" s="234"/>
      <c r="AV531" s="231"/>
      <c r="AY531" s="234"/>
      <c r="BA531" s="234"/>
      <c r="BC531" s="231"/>
    </row>
    <row r="532" spans="41:55" x14ac:dyDescent="0.25">
      <c r="AO532" s="230"/>
      <c r="AR532" s="234"/>
      <c r="AT532" s="234"/>
      <c r="AV532" s="231"/>
      <c r="AY532" s="234"/>
      <c r="BA532" s="234"/>
      <c r="BC532" s="231"/>
    </row>
    <row r="533" spans="41:55" x14ac:dyDescent="0.25">
      <c r="AO533" s="230"/>
      <c r="AR533" s="234"/>
      <c r="AT533" s="234"/>
      <c r="AV533" s="231"/>
      <c r="AY533" s="234"/>
      <c r="BA533" s="234"/>
      <c r="BC533" s="231"/>
    </row>
    <row r="534" spans="41:55" x14ac:dyDescent="0.25">
      <c r="AO534" s="230"/>
      <c r="AR534" s="234"/>
      <c r="AT534" s="234"/>
      <c r="AV534" s="231"/>
      <c r="AY534" s="234"/>
      <c r="BA534" s="234"/>
      <c r="BC534" s="231"/>
    </row>
    <row r="535" spans="41:55" x14ac:dyDescent="0.25">
      <c r="AO535" s="230"/>
      <c r="AR535" s="234"/>
      <c r="AT535" s="234"/>
      <c r="AV535" s="231"/>
      <c r="AY535" s="234"/>
      <c r="BA535" s="234"/>
      <c r="BC535" s="231"/>
    </row>
    <row r="536" spans="41:55" x14ac:dyDescent="0.25">
      <c r="AO536" s="230"/>
      <c r="AR536" s="234"/>
      <c r="AT536" s="234"/>
      <c r="AV536" s="231"/>
      <c r="AY536" s="234"/>
      <c r="BA536" s="234"/>
      <c r="BC536" s="231"/>
    </row>
    <row r="537" spans="41:55" x14ac:dyDescent="0.25">
      <c r="AO537" s="230"/>
      <c r="AR537" s="234"/>
      <c r="AT537" s="234"/>
      <c r="AV537" s="231"/>
      <c r="AY537" s="234"/>
      <c r="BA537" s="234"/>
      <c r="BC537" s="231"/>
    </row>
    <row r="538" spans="41:55" x14ac:dyDescent="0.25">
      <c r="AO538" s="230"/>
      <c r="AR538" s="234"/>
      <c r="AT538" s="234"/>
      <c r="AV538" s="231"/>
      <c r="AY538" s="234"/>
      <c r="BA538" s="234"/>
      <c r="BC538" s="231"/>
    </row>
    <row r="539" spans="41:55" x14ac:dyDescent="0.25">
      <c r="AO539" s="230"/>
      <c r="AR539" s="234"/>
      <c r="AT539" s="234"/>
      <c r="AV539" s="231"/>
      <c r="AY539" s="234"/>
      <c r="BA539" s="234"/>
      <c r="BC539" s="231"/>
    </row>
    <row r="540" spans="41:55" x14ac:dyDescent="0.25">
      <c r="AO540" s="230"/>
      <c r="AR540" s="234"/>
      <c r="AT540" s="234"/>
      <c r="AV540" s="231"/>
      <c r="AY540" s="234"/>
      <c r="BA540" s="234"/>
      <c r="BC540" s="231"/>
    </row>
    <row r="541" spans="41:55" x14ac:dyDescent="0.25">
      <c r="AO541" s="230"/>
      <c r="AR541" s="234"/>
      <c r="AT541" s="234"/>
      <c r="AV541" s="231"/>
      <c r="AY541" s="234"/>
      <c r="BA541" s="234"/>
      <c r="BC541" s="231"/>
    </row>
    <row r="542" spans="41:55" x14ac:dyDescent="0.25">
      <c r="AO542" s="230"/>
      <c r="AR542" s="234"/>
      <c r="AT542" s="234"/>
      <c r="AV542" s="231"/>
      <c r="AY542" s="234"/>
      <c r="BA542" s="234"/>
      <c r="BC542" s="231"/>
    </row>
    <row r="543" spans="41:55" x14ac:dyDescent="0.25">
      <c r="AO543" s="230"/>
      <c r="AR543" s="234"/>
      <c r="AT543" s="234"/>
      <c r="AV543" s="231"/>
      <c r="AY543" s="234"/>
      <c r="BA543" s="234"/>
      <c r="BC543" s="231"/>
    </row>
    <row r="544" spans="41:55" x14ac:dyDescent="0.25">
      <c r="AO544" s="230"/>
      <c r="AR544" s="234"/>
      <c r="AT544" s="234"/>
      <c r="AV544" s="231"/>
      <c r="AY544" s="234"/>
      <c r="BA544" s="234"/>
      <c r="BC544" s="231"/>
    </row>
    <row r="545" spans="41:55" x14ac:dyDescent="0.25">
      <c r="AO545" s="230"/>
      <c r="AR545" s="234"/>
      <c r="AT545" s="234"/>
      <c r="AV545" s="231"/>
      <c r="AY545" s="234"/>
      <c r="BA545" s="234"/>
      <c r="BC545" s="231"/>
    </row>
    <row r="546" spans="41:55" x14ac:dyDescent="0.25">
      <c r="AO546" s="230"/>
      <c r="AR546" s="234"/>
      <c r="AT546" s="234"/>
      <c r="AV546" s="231"/>
      <c r="AY546" s="234"/>
      <c r="BA546" s="234"/>
      <c r="BC546" s="231"/>
    </row>
    <row r="547" spans="41:55" x14ac:dyDescent="0.25">
      <c r="AO547" s="230"/>
      <c r="AR547" s="234"/>
      <c r="AT547" s="234"/>
      <c r="AV547" s="231"/>
      <c r="AY547" s="234"/>
      <c r="BA547" s="234"/>
      <c r="BC547" s="231"/>
    </row>
    <row r="548" spans="41:55" x14ac:dyDescent="0.25">
      <c r="AO548" s="230"/>
      <c r="AR548" s="234"/>
      <c r="AT548" s="234"/>
      <c r="AV548" s="231"/>
      <c r="AY548" s="234"/>
      <c r="BA548" s="234"/>
      <c r="BC548" s="231"/>
    </row>
    <row r="549" spans="41:55" x14ac:dyDescent="0.25">
      <c r="AO549" s="230"/>
      <c r="AR549" s="234"/>
      <c r="AT549" s="234"/>
      <c r="AV549" s="231"/>
      <c r="AY549" s="234"/>
      <c r="BA549" s="234"/>
      <c r="BC549" s="231"/>
    </row>
    <row r="550" spans="41:55" x14ac:dyDescent="0.25">
      <c r="AO550" s="230"/>
      <c r="AR550" s="234"/>
      <c r="AT550" s="234"/>
      <c r="AV550" s="231"/>
      <c r="AY550" s="234"/>
      <c r="BA550" s="234"/>
      <c r="BC550" s="231"/>
    </row>
    <row r="551" spans="41:55" x14ac:dyDescent="0.25">
      <c r="AO551" s="230"/>
      <c r="AR551" s="234"/>
      <c r="AT551" s="234"/>
      <c r="AV551" s="231"/>
      <c r="AY551" s="234"/>
      <c r="BA551" s="234"/>
      <c r="BC551" s="231"/>
    </row>
    <row r="552" spans="41:55" x14ac:dyDescent="0.25">
      <c r="AO552" s="230"/>
      <c r="AR552" s="234"/>
      <c r="AT552" s="234"/>
      <c r="AV552" s="231"/>
      <c r="AY552" s="234"/>
      <c r="BA552" s="234"/>
      <c r="BC552" s="231"/>
    </row>
    <row r="553" spans="41:55" x14ac:dyDescent="0.25">
      <c r="AO553" s="230"/>
      <c r="AR553" s="234"/>
      <c r="AT553" s="234"/>
      <c r="AV553" s="231"/>
      <c r="AY553" s="234"/>
      <c r="BA553" s="234"/>
      <c r="BC553" s="231"/>
    </row>
    <row r="554" spans="41:55" x14ac:dyDescent="0.25">
      <c r="AO554" s="230"/>
      <c r="AR554" s="234"/>
      <c r="AT554" s="234"/>
      <c r="AV554" s="231"/>
      <c r="AY554" s="234"/>
      <c r="BA554" s="234"/>
      <c r="BC554" s="231"/>
    </row>
    <row r="555" spans="41:55" x14ac:dyDescent="0.25">
      <c r="AO555" s="230"/>
      <c r="AR555" s="234"/>
      <c r="AT555" s="234"/>
      <c r="AV555" s="231"/>
      <c r="AY555" s="234"/>
      <c r="BA555" s="234"/>
      <c r="BC555" s="231"/>
    </row>
    <row r="556" spans="41:55" x14ac:dyDescent="0.25">
      <c r="AO556" s="230"/>
      <c r="AR556" s="234"/>
      <c r="AT556" s="234"/>
      <c r="AV556" s="231"/>
      <c r="AY556" s="234"/>
      <c r="BA556" s="234"/>
      <c r="BC556" s="231"/>
    </row>
    <row r="557" spans="41:55" x14ac:dyDescent="0.25">
      <c r="AO557" s="230"/>
      <c r="AR557" s="234"/>
      <c r="AT557" s="234"/>
      <c r="AV557" s="231"/>
      <c r="AY557" s="234"/>
      <c r="BA557" s="234"/>
      <c r="BC557" s="231"/>
    </row>
    <row r="558" spans="41:55" x14ac:dyDescent="0.25">
      <c r="AO558" s="230"/>
      <c r="AR558" s="234"/>
      <c r="AT558" s="234"/>
      <c r="AV558" s="231"/>
      <c r="AY558" s="234"/>
      <c r="BA558" s="234"/>
      <c r="BC558" s="231"/>
    </row>
    <row r="559" spans="41:55" x14ac:dyDescent="0.25">
      <c r="AO559" s="230"/>
      <c r="AR559" s="234"/>
      <c r="AT559" s="234"/>
      <c r="AV559" s="231"/>
      <c r="AY559" s="234"/>
      <c r="BA559" s="234"/>
      <c r="BC559" s="231"/>
    </row>
    <row r="560" spans="41:55" x14ac:dyDescent="0.25">
      <c r="AO560" s="230"/>
      <c r="AR560" s="234"/>
      <c r="AT560" s="234"/>
      <c r="AV560" s="231"/>
      <c r="AY560" s="234"/>
      <c r="BA560" s="234"/>
      <c r="BC560" s="231"/>
    </row>
    <row r="561" spans="41:55" x14ac:dyDescent="0.25">
      <c r="AO561" s="230"/>
      <c r="AR561" s="234"/>
      <c r="AT561" s="234"/>
      <c r="AV561" s="231"/>
      <c r="AY561" s="234"/>
      <c r="BA561" s="234"/>
      <c r="BC561" s="231"/>
    </row>
    <row r="562" spans="41:55" x14ac:dyDescent="0.25">
      <c r="AO562" s="230"/>
      <c r="AR562" s="234"/>
      <c r="AT562" s="234"/>
      <c r="AV562" s="231"/>
      <c r="AY562" s="234"/>
      <c r="BA562" s="234"/>
      <c r="BC562" s="231"/>
    </row>
    <row r="563" spans="41:55" x14ac:dyDescent="0.25">
      <c r="AO563" s="230"/>
      <c r="AR563" s="234"/>
      <c r="AT563" s="234"/>
      <c r="AV563" s="231"/>
      <c r="AY563" s="234"/>
      <c r="BA563" s="234"/>
      <c r="BC563" s="231"/>
    </row>
    <row r="564" spans="41:55" x14ac:dyDescent="0.25">
      <c r="AO564" s="230"/>
      <c r="AR564" s="234"/>
      <c r="AT564" s="234"/>
      <c r="AV564" s="231"/>
      <c r="AY564" s="234"/>
      <c r="BA564" s="234"/>
      <c r="BC564" s="231"/>
    </row>
    <row r="565" spans="41:55" x14ac:dyDescent="0.25">
      <c r="AO565" s="230"/>
      <c r="AR565" s="234"/>
      <c r="AT565" s="234"/>
      <c r="AV565" s="231"/>
      <c r="AY565" s="234"/>
      <c r="BA565" s="234"/>
      <c r="BC565" s="231"/>
    </row>
    <row r="566" spans="41:55" x14ac:dyDescent="0.25">
      <c r="AO566" s="230"/>
      <c r="AR566" s="234"/>
      <c r="AT566" s="234"/>
      <c r="AV566" s="231"/>
      <c r="AY566" s="234"/>
      <c r="BA566" s="234"/>
      <c r="BC566" s="231"/>
    </row>
    <row r="567" spans="41:55" x14ac:dyDescent="0.25">
      <c r="AO567" s="230"/>
      <c r="AR567" s="234"/>
      <c r="AT567" s="234"/>
      <c r="AV567" s="231"/>
      <c r="AY567" s="234"/>
      <c r="BA567" s="234"/>
      <c r="BC567" s="231"/>
    </row>
    <row r="568" spans="41:55" x14ac:dyDescent="0.25">
      <c r="AO568" s="230"/>
      <c r="AR568" s="234"/>
      <c r="AT568" s="234"/>
      <c r="AV568" s="231"/>
      <c r="AY568" s="234"/>
      <c r="BA568" s="234"/>
      <c r="BC568" s="231"/>
    </row>
    <row r="569" spans="41:55" x14ac:dyDescent="0.25">
      <c r="AO569" s="230"/>
      <c r="AR569" s="234"/>
      <c r="AT569" s="234"/>
      <c r="AV569" s="231"/>
      <c r="AY569" s="234"/>
      <c r="BA569" s="234"/>
      <c r="BC569" s="231"/>
    </row>
    <row r="570" spans="41:55" x14ac:dyDescent="0.25">
      <c r="AO570" s="230"/>
      <c r="AR570" s="234"/>
      <c r="AT570" s="234"/>
      <c r="AV570" s="231"/>
      <c r="AY570" s="234"/>
      <c r="BA570" s="234"/>
      <c r="BC570" s="231"/>
    </row>
    <row r="571" spans="41:55" x14ac:dyDescent="0.25">
      <c r="AO571" s="230"/>
      <c r="AR571" s="234"/>
      <c r="AT571" s="234"/>
      <c r="AV571" s="231"/>
      <c r="AY571" s="234"/>
      <c r="BA571" s="234"/>
      <c r="BC571" s="231"/>
    </row>
    <row r="572" spans="41:55" x14ac:dyDescent="0.25">
      <c r="AO572" s="230"/>
      <c r="AR572" s="234"/>
      <c r="AT572" s="234"/>
      <c r="AV572" s="231"/>
      <c r="AY572" s="234"/>
      <c r="BA572" s="234"/>
      <c r="BC572" s="231"/>
    </row>
    <row r="573" spans="41:55" x14ac:dyDescent="0.25">
      <c r="AO573" s="230"/>
      <c r="AR573" s="234"/>
      <c r="AT573" s="234"/>
      <c r="AV573" s="231"/>
      <c r="AY573" s="234"/>
      <c r="BA573" s="234"/>
      <c r="BC573" s="231"/>
    </row>
    <row r="574" spans="41:55" x14ac:dyDescent="0.25">
      <c r="AO574" s="230"/>
      <c r="AR574" s="234"/>
      <c r="AT574" s="234"/>
      <c r="AV574" s="231"/>
      <c r="AY574" s="234"/>
      <c r="BA574" s="234"/>
      <c r="BC574" s="231"/>
    </row>
    <row r="575" spans="41:55" x14ac:dyDescent="0.25">
      <c r="AO575" s="230"/>
      <c r="AR575" s="234"/>
      <c r="AT575" s="234"/>
      <c r="AV575" s="231"/>
      <c r="AY575" s="234"/>
      <c r="BA575" s="234"/>
      <c r="BC575" s="231"/>
    </row>
    <row r="576" spans="41:55" x14ac:dyDescent="0.25">
      <c r="AO576" s="230"/>
      <c r="AR576" s="234"/>
      <c r="AT576" s="234"/>
      <c r="AV576" s="231"/>
      <c r="AY576" s="234"/>
      <c r="BA576" s="234"/>
      <c r="BC576" s="231"/>
    </row>
    <row r="577" spans="41:55" x14ac:dyDescent="0.25">
      <c r="AO577" s="230"/>
      <c r="AR577" s="234"/>
      <c r="AT577" s="234"/>
      <c r="AV577" s="231"/>
      <c r="AY577" s="234"/>
      <c r="BA577" s="234"/>
      <c r="BC577" s="231"/>
    </row>
    <row r="578" spans="41:55" x14ac:dyDescent="0.25">
      <c r="AO578" s="230"/>
      <c r="AR578" s="234"/>
      <c r="AT578" s="234"/>
      <c r="AV578" s="231"/>
      <c r="AY578" s="234"/>
      <c r="BA578" s="234"/>
      <c r="BC578" s="231"/>
    </row>
    <row r="579" spans="41:55" x14ac:dyDescent="0.25">
      <c r="AO579" s="230"/>
      <c r="AR579" s="234"/>
      <c r="AT579" s="234"/>
      <c r="AV579" s="231"/>
      <c r="AY579" s="234"/>
      <c r="BA579" s="234"/>
      <c r="BC579" s="231"/>
    </row>
    <row r="580" spans="41:55" x14ac:dyDescent="0.25">
      <c r="AO580" s="230"/>
      <c r="AR580" s="234"/>
      <c r="AT580" s="234"/>
      <c r="AV580" s="231"/>
      <c r="AY580" s="234"/>
      <c r="BA580" s="234"/>
      <c r="BC580" s="231"/>
    </row>
    <row r="581" spans="41:55" x14ac:dyDescent="0.25">
      <c r="AO581" s="230"/>
      <c r="AR581" s="234"/>
      <c r="AT581" s="234"/>
      <c r="AV581" s="231"/>
      <c r="AY581" s="234"/>
      <c r="BA581" s="234"/>
      <c r="BC581" s="231"/>
    </row>
    <row r="582" spans="41:55" x14ac:dyDescent="0.25">
      <c r="AO582" s="230"/>
      <c r="AR582" s="234"/>
      <c r="AT582" s="234"/>
      <c r="AV582" s="231"/>
      <c r="AY582" s="234"/>
      <c r="BA582" s="234"/>
      <c r="BC582" s="231"/>
    </row>
    <row r="583" spans="41:55" x14ac:dyDescent="0.25">
      <c r="AO583" s="230"/>
      <c r="AR583" s="234"/>
      <c r="AT583" s="234"/>
      <c r="AV583" s="231"/>
      <c r="AY583" s="234"/>
      <c r="BA583" s="234"/>
      <c r="BC583" s="231"/>
    </row>
    <row r="584" spans="41:55" x14ac:dyDescent="0.25">
      <c r="AO584" s="230"/>
      <c r="AR584" s="234"/>
      <c r="AT584" s="234"/>
      <c r="AV584" s="231"/>
      <c r="AY584" s="234"/>
      <c r="BA584" s="234"/>
      <c r="BC584" s="231"/>
    </row>
    <row r="585" spans="41:55" x14ac:dyDescent="0.25">
      <c r="AO585" s="230"/>
      <c r="AR585" s="234"/>
      <c r="AT585" s="234"/>
      <c r="AV585" s="231"/>
      <c r="AY585" s="234"/>
      <c r="BA585" s="234"/>
      <c r="BC585" s="231"/>
    </row>
    <row r="586" spans="41:55" x14ac:dyDescent="0.25">
      <c r="AO586" s="230"/>
      <c r="AR586" s="234"/>
      <c r="AT586" s="234"/>
      <c r="AV586" s="231"/>
      <c r="AY586" s="234"/>
      <c r="BA586" s="234"/>
      <c r="BC586" s="231"/>
    </row>
    <row r="587" spans="41:55" x14ac:dyDescent="0.25">
      <c r="AO587" s="230"/>
      <c r="AR587" s="234"/>
      <c r="AT587" s="234"/>
      <c r="AV587" s="231"/>
      <c r="AY587" s="234"/>
      <c r="BA587" s="234"/>
      <c r="BC587" s="231"/>
    </row>
    <row r="588" spans="41:55" x14ac:dyDescent="0.25">
      <c r="AO588" s="230"/>
      <c r="AR588" s="234"/>
      <c r="AT588" s="234"/>
      <c r="AV588" s="231"/>
      <c r="AY588" s="234"/>
      <c r="BA588" s="234"/>
      <c r="BC588" s="231"/>
    </row>
    <row r="589" spans="41:55" x14ac:dyDescent="0.25">
      <c r="AO589" s="230"/>
      <c r="AR589" s="234"/>
      <c r="AT589" s="234"/>
      <c r="AV589" s="231"/>
      <c r="AY589" s="234"/>
      <c r="BA589" s="234"/>
      <c r="BC589" s="231"/>
    </row>
    <row r="590" spans="41:55" x14ac:dyDescent="0.25">
      <c r="AO590" s="230"/>
      <c r="AR590" s="234"/>
      <c r="AT590" s="234"/>
      <c r="AV590" s="231"/>
      <c r="AY590" s="234"/>
      <c r="BA590" s="234"/>
      <c r="BC590" s="231"/>
    </row>
    <row r="591" spans="41:55" x14ac:dyDescent="0.25">
      <c r="AO591" s="230"/>
      <c r="AR591" s="234"/>
      <c r="AT591" s="234"/>
      <c r="AV591" s="231"/>
      <c r="AY591" s="234"/>
      <c r="BA591" s="234"/>
      <c r="BC591" s="231"/>
    </row>
    <row r="592" spans="41:55" x14ac:dyDescent="0.25">
      <c r="AO592" s="230"/>
      <c r="AR592" s="234"/>
      <c r="AT592" s="234"/>
      <c r="AV592" s="231"/>
      <c r="AY592" s="234"/>
      <c r="BA592" s="234"/>
      <c r="BC592" s="231"/>
    </row>
    <row r="593" spans="41:55" x14ac:dyDescent="0.25">
      <c r="AO593" s="230"/>
      <c r="AR593" s="234"/>
      <c r="AT593" s="234"/>
      <c r="AV593" s="231"/>
      <c r="AY593" s="234"/>
      <c r="BA593" s="234"/>
      <c r="BC593" s="231"/>
    </row>
    <row r="594" spans="41:55" x14ac:dyDescent="0.25">
      <c r="AO594" s="230"/>
      <c r="AR594" s="234"/>
      <c r="AT594" s="234"/>
      <c r="AV594" s="231"/>
      <c r="AY594" s="234"/>
      <c r="BA594" s="234"/>
      <c r="BC594" s="231"/>
    </row>
    <row r="595" spans="41:55" x14ac:dyDescent="0.25">
      <c r="AO595" s="230"/>
      <c r="AR595" s="234"/>
      <c r="AT595" s="234"/>
      <c r="AV595" s="231"/>
      <c r="AY595" s="234"/>
      <c r="BA595" s="234"/>
      <c r="BC595" s="231"/>
    </row>
    <row r="596" spans="41:55" x14ac:dyDescent="0.25">
      <c r="AO596" s="230"/>
      <c r="AR596" s="234"/>
      <c r="AT596" s="234"/>
      <c r="AV596" s="231"/>
      <c r="AY596" s="234"/>
      <c r="BA596" s="234"/>
      <c r="BC596" s="231"/>
    </row>
    <row r="597" spans="41:55" x14ac:dyDescent="0.25">
      <c r="AO597" s="230"/>
      <c r="AR597" s="234"/>
      <c r="AT597" s="234"/>
      <c r="AV597" s="231"/>
      <c r="AY597" s="234"/>
      <c r="BA597" s="234"/>
      <c r="BC597" s="231"/>
    </row>
    <row r="598" spans="41:55" x14ac:dyDescent="0.25">
      <c r="AO598" s="230"/>
      <c r="AR598" s="234"/>
      <c r="AT598" s="234"/>
      <c r="AV598" s="231"/>
      <c r="AY598" s="234"/>
      <c r="BA598" s="234"/>
      <c r="BC598" s="231"/>
    </row>
    <row r="599" spans="41:55" x14ac:dyDescent="0.25">
      <c r="AO599" s="230"/>
      <c r="AR599" s="234"/>
      <c r="AT599" s="234"/>
      <c r="AV599" s="231"/>
      <c r="AY599" s="234"/>
      <c r="BA599" s="234"/>
      <c r="BC599" s="231"/>
    </row>
    <row r="600" spans="41:55" x14ac:dyDescent="0.25">
      <c r="AO600" s="230"/>
      <c r="AR600" s="234"/>
      <c r="AT600" s="234"/>
      <c r="AV600" s="231"/>
      <c r="AY600" s="234"/>
      <c r="BA600" s="234"/>
      <c r="BC600" s="231"/>
    </row>
    <row r="601" spans="41:55" x14ac:dyDescent="0.25">
      <c r="AO601" s="230"/>
      <c r="AR601" s="234"/>
      <c r="AT601" s="234"/>
      <c r="AV601" s="231"/>
      <c r="AY601" s="234"/>
      <c r="BA601" s="234"/>
      <c r="BC601" s="231"/>
    </row>
    <row r="602" spans="41:55" x14ac:dyDescent="0.25">
      <c r="AO602" s="230"/>
      <c r="AR602" s="234"/>
      <c r="AT602" s="234"/>
      <c r="AV602" s="231"/>
      <c r="AY602" s="234"/>
      <c r="BA602" s="234"/>
      <c r="BC602" s="231"/>
    </row>
    <row r="603" spans="41:55" x14ac:dyDescent="0.25">
      <c r="AO603" s="230"/>
      <c r="AR603" s="234"/>
      <c r="AT603" s="234"/>
      <c r="AV603" s="231"/>
      <c r="AY603" s="234"/>
      <c r="BA603" s="234"/>
      <c r="BC603" s="231"/>
    </row>
    <row r="604" spans="41:55" x14ac:dyDescent="0.25">
      <c r="AO604" s="230"/>
      <c r="AR604" s="234"/>
      <c r="AT604" s="234"/>
      <c r="AV604" s="231"/>
      <c r="AY604" s="234"/>
      <c r="BA604" s="234"/>
      <c r="BC604" s="231"/>
    </row>
    <row r="605" spans="41:55" x14ac:dyDescent="0.25">
      <c r="AO605" s="230"/>
      <c r="AR605" s="234"/>
      <c r="AT605" s="234"/>
      <c r="AV605" s="231"/>
      <c r="AY605" s="234"/>
      <c r="BA605" s="234"/>
      <c r="BC605" s="231"/>
    </row>
    <row r="606" spans="41:55" x14ac:dyDescent="0.25">
      <c r="AO606" s="230"/>
      <c r="AR606" s="234"/>
      <c r="AT606" s="234"/>
      <c r="AV606" s="231"/>
      <c r="AY606" s="234"/>
      <c r="BA606" s="234"/>
      <c r="BC606" s="231"/>
    </row>
    <row r="607" spans="41:55" x14ac:dyDescent="0.25">
      <c r="AO607" s="230"/>
      <c r="AR607" s="234"/>
      <c r="AT607" s="234"/>
      <c r="AV607" s="231"/>
      <c r="AY607" s="234"/>
      <c r="BA607" s="234"/>
      <c r="BC607" s="231"/>
    </row>
    <row r="608" spans="41:55" x14ac:dyDescent="0.25">
      <c r="AO608" s="230"/>
      <c r="AR608" s="234"/>
      <c r="AT608" s="234"/>
      <c r="AV608" s="231"/>
      <c r="AY608" s="234"/>
      <c r="BA608" s="234"/>
      <c r="BC608" s="231"/>
    </row>
    <row r="609" spans="41:55" x14ac:dyDescent="0.25">
      <c r="AO609" s="230"/>
      <c r="AR609" s="234"/>
      <c r="AT609" s="234"/>
      <c r="AV609" s="231"/>
      <c r="AY609" s="234"/>
      <c r="BA609" s="234"/>
      <c r="BC609" s="231"/>
    </row>
    <row r="610" spans="41:55" x14ac:dyDescent="0.25">
      <c r="AO610" s="230"/>
      <c r="AR610" s="234"/>
      <c r="AT610" s="234"/>
      <c r="AV610" s="231"/>
      <c r="AY610" s="234"/>
      <c r="BA610" s="234"/>
      <c r="BC610" s="231"/>
    </row>
    <row r="611" spans="41:55" x14ac:dyDescent="0.25">
      <c r="AO611" s="230"/>
      <c r="AR611" s="234"/>
      <c r="AT611" s="234"/>
      <c r="AV611" s="231"/>
      <c r="AY611" s="234"/>
      <c r="BA611" s="234"/>
      <c r="BC611" s="231"/>
    </row>
    <row r="612" spans="41:55" x14ac:dyDescent="0.25">
      <c r="AO612" s="230"/>
      <c r="AR612" s="234"/>
      <c r="AT612" s="234"/>
      <c r="AV612" s="231"/>
      <c r="AY612" s="234"/>
      <c r="BA612" s="234"/>
      <c r="BC612" s="231"/>
    </row>
    <row r="613" spans="41:55" x14ac:dyDescent="0.25">
      <c r="AO613" s="230"/>
      <c r="AR613" s="234"/>
      <c r="AT613" s="234"/>
      <c r="AV613" s="231"/>
      <c r="AY613" s="234"/>
      <c r="BA613" s="234"/>
      <c r="BC613" s="231"/>
    </row>
    <row r="614" spans="41:55" x14ac:dyDescent="0.25">
      <c r="AO614" s="230"/>
      <c r="AR614" s="234"/>
      <c r="AT614" s="234"/>
      <c r="AV614" s="231"/>
      <c r="AY614" s="234"/>
      <c r="BA614" s="234"/>
      <c r="BC614" s="231"/>
    </row>
    <row r="615" spans="41:55" x14ac:dyDescent="0.25">
      <c r="AO615" s="230"/>
      <c r="AR615" s="234"/>
      <c r="AT615" s="234"/>
      <c r="AV615" s="231"/>
      <c r="AY615" s="234"/>
      <c r="BA615" s="234"/>
      <c r="BC615" s="231"/>
    </row>
    <row r="616" spans="41:55" x14ac:dyDescent="0.25">
      <c r="AO616" s="230"/>
      <c r="AR616" s="234"/>
      <c r="AT616" s="234"/>
      <c r="AV616" s="231"/>
      <c r="AY616" s="234"/>
      <c r="BA616" s="234"/>
      <c r="BC616" s="231"/>
    </row>
    <row r="617" spans="41:55" x14ac:dyDescent="0.25">
      <c r="AO617" s="230"/>
      <c r="AR617" s="234"/>
      <c r="AT617" s="234"/>
      <c r="AV617" s="231"/>
      <c r="AY617" s="234"/>
      <c r="BA617" s="234"/>
      <c r="BC617" s="231"/>
    </row>
    <row r="618" spans="41:55" x14ac:dyDescent="0.25">
      <c r="AO618" s="230"/>
      <c r="AR618" s="234"/>
      <c r="AT618" s="234"/>
      <c r="AV618" s="231"/>
      <c r="AY618" s="234"/>
      <c r="BA618" s="234"/>
      <c r="BC618" s="231"/>
    </row>
    <row r="619" spans="41:55" x14ac:dyDescent="0.25">
      <c r="AO619" s="230"/>
      <c r="AR619" s="234"/>
      <c r="AT619" s="234"/>
      <c r="AV619" s="231"/>
      <c r="AY619" s="234"/>
      <c r="BA619" s="234"/>
      <c r="BC619" s="231"/>
    </row>
    <row r="620" spans="41:55" x14ac:dyDescent="0.25">
      <c r="AO620" s="230"/>
      <c r="AR620" s="234"/>
      <c r="AT620" s="234"/>
      <c r="AV620" s="231"/>
      <c r="AY620" s="234"/>
      <c r="BA620" s="234"/>
      <c r="BC620" s="231"/>
    </row>
    <row r="621" spans="41:55" x14ac:dyDescent="0.25">
      <c r="AO621" s="230"/>
      <c r="AR621" s="234"/>
      <c r="AT621" s="234"/>
      <c r="AV621" s="231"/>
      <c r="AY621" s="234"/>
      <c r="BA621" s="234"/>
      <c r="BC621" s="231"/>
    </row>
    <row r="622" spans="41:55" x14ac:dyDescent="0.25">
      <c r="AO622" s="230"/>
      <c r="AR622" s="234"/>
      <c r="AT622" s="234"/>
      <c r="AV622" s="231"/>
      <c r="AY622" s="234"/>
      <c r="BA622" s="234"/>
      <c r="BC622" s="231"/>
    </row>
    <row r="623" spans="41:55" x14ac:dyDescent="0.25">
      <c r="AO623" s="230"/>
      <c r="AR623" s="234"/>
      <c r="AT623" s="234"/>
      <c r="AV623" s="231"/>
      <c r="AY623" s="234"/>
      <c r="BA623" s="234"/>
      <c r="BC623" s="231"/>
    </row>
    <row r="624" spans="41:55" x14ac:dyDescent="0.25">
      <c r="AO624" s="230"/>
      <c r="AR624" s="234"/>
      <c r="AT624" s="234"/>
      <c r="AV624" s="231"/>
      <c r="AY624" s="234"/>
      <c r="BA624" s="234"/>
      <c r="BC624" s="231"/>
    </row>
    <row r="625" spans="41:55" x14ac:dyDescent="0.25">
      <c r="AO625" s="230"/>
      <c r="AR625" s="234"/>
      <c r="AT625" s="234"/>
      <c r="AV625" s="231"/>
      <c r="AY625" s="234"/>
      <c r="BA625" s="234"/>
      <c r="BC625" s="231"/>
    </row>
    <row r="626" spans="41:55" x14ac:dyDescent="0.25">
      <c r="AO626" s="230"/>
      <c r="AR626" s="234"/>
      <c r="AT626" s="234"/>
      <c r="AV626" s="231"/>
      <c r="AY626" s="234"/>
      <c r="BA626" s="234"/>
      <c r="BC626" s="231"/>
    </row>
    <row r="627" spans="41:55" x14ac:dyDescent="0.25">
      <c r="AO627" s="230"/>
      <c r="AR627" s="234"/>
      <c r="AT627" s="234"/>
      <c r="AV627" s="231"/>
      <c r="AY627" s="234"/>
      <c r="BA627" s="234"/>
      <c r="BC627" s="231"/>
    </row>
    <row r="628" spans="41:55" x14ac:dyDescent="0.25">
      <c r="AO628" s="230"/>
      <c r="AR628" s="234"/>
      <c r="AT628" s="234"/>
      <c r="AV628" s="231"/>
      <c r="AY628" s="234"/>
      <c r="BA628" s="234"/>
      <c r="BC628" s="231"/>
    </row>
    <row r="629" spans="41:55" x14ac:dyDescent="0.25">
      <c r="AO629" s="230"/>
      <c r="AR629" s="234"/>
      <c r="AT629" s="234"/>
      <c r="AV629" s="231"/>
      <c r="AY629" s="234"/>
      <c r="BA629" s="234"/>
      <c r="BC629" s="231"/>
    </row>
    <row r="630" spans="41:55" x14ac:dyDescent="0.25">
      <c r="AO630" s="230"/>
      <c r="AR630" s="234"/>
      <c r="AT630" s="234"/>
      <c r="AV630" s="231"/>
      <c r="AY630" s="234"/>
      <c r="BA630" s="234"/>
      <c r="BC630" s="231"/>
    </row>
    <row r="631" spans="41:55" x14ac:dyDescent="0.25">
      <c r="AO631" s="230"/>
      <c r="AR631" s="234"/>
      <c r="AT631" s="234"/>
      <c r="AV631" s="231"/>
      <c r="AY631" s="234"/>
      <c r="BA631" s="234"/>
      <c r="BC631" s="231"/>
    </row>
    <row r="632" spans="41:55" x14ac:dyDescent="0.25">
      <c r="AO632" s="230"/>
      <c r="AR632" s="234"/>
      <c r="AT632" s="234"/>
      <c r="AV632" s="231"/>
      <c r="AY632" s="234"/>
      <c r="BA632" s="234"/>
      <c r="BC632" s="231"/>
    </row>
    <row r="633" spans="41:55" x14ac:dyDescent="0.25">
      <c r="AO633" s="230"/>
      <c r="AR633" s="234"/>
      <c r="AT633" s="234"/>
      <c r="AV633" s="231"/>
      <c r="AY633" s="234"/>
      <c r="BA633" s="234"/>
      <c r="BC633" s="231"/>
    </row>
    <row r="634" spans="41:55" x14ac:dyDescent="0.25">
      <c r="AO634" s="230"/>
      <c r="AR634" s="234"/>
      <c r="AT634" s="234"/>
      <c r="AV634" s="231"/>
      <c r="AY634" s="234"/>
      <c r="BA634" s="234"/>
      <c r="BC634" s="231"/>
    </row>
    <row r="635" spans="41:55" x14ac:dyDescent="0.25">
      <c r="AO635" s="230"/>
      <c r="AR635" s="234"/>
      <c r="AT635" s="234"/>
      <c r="AV635" s="231"/>
      <c r="AY635" s="234"/>
      <c r="BA635" s="234"/>
      <c r="BC635" s="231"/>
    </row>
    <row r="636" spans="41:55" x14ac:dyDescent="0.25">
      <c r="AO636" s="230"/>
      <c r="AR636" s="234"/>
      <c r="AT636" s="234"/>
      <c r="AV636" s="231"/>
      <c r="AY636" s="234"/>
      <c r="BA636" s="234"/>
      <c r="BC636" s="231"/>
    </row>
    <row r="637" spans="41:55" x14ac:dyDescent="0.25">
      <c r="AO637" s="230"/>
      <c r="AR637" s="234"/>
      <c r="AT637" s="234"/>
      <c r="AV637" s="231"/>
      <c r="AY637" s="234"/>
      <c r="BA637" s="234"/>
      <c r="BC637" s="231"/>
    </row>
    <row r="638" spans="41:55" x14ac:dyDescent="0.25">
      <c r="AO638" s="230"/>
      <c r="AR638" s="234"/>
      <c r="AT638" s="234"/>
      <c r="AV638" s="231"/>
      <c r="AY638" s="234"/>
      <c r="BA638" s="234"/>
      <c r="BC638" s="231"/>
    </row>
    <row r="639" spans="41:55" x14ac:dyDescent="0.25">
      <c r="AO639" s="230"/>
      <c r="AR639" s="234"/>
      <c r="AT639" s="234"/>
      <c r="AV639" s="231"/>
      <c r="AY639" s="234"/>
      <c r="BA639" s="234"/>
      <c r="BC639" s="231"/>
    </row>
    <row r="640" spans="41:55" x14ac:dyDescent="0.25">
      <c r="AO640" s="230"/>
      <c r="AR640" s="234"/>
      <c r="AT640" s="234"/>
      <c r="AV640" s="231"/>
      <c r="AY640" s="234"/>
      <c r="BA640" s="234"/>
      <c r="BC640" s="231"/>
    </row>
    <row r="641" spans="41:55" x14ac:dyDescent="0.25">
      <c r="AO641" s="230"/>
      <c r="AR641" s="234"/>
      <c r="AT641" s="234"/>
      <c r="AV641" s="231"/>
      <c r="AY641" s="234"/>
      <c r="BA641" s="234"/>
      <c r="BC641" s="231"/>
    </row>
    <row r="642" spans="41:55" x14ac:dyDescent="0.25">
      <c r="AO642" s="230"/>
      <c r="AR642" s="234"/>
      <c r="AT642" s="234"/>
      <c r="AV642" s="231"/>
      <c r="AY642" s="234"/>
      <c r="BA642" s="234"/>
      <c r="BC642" s="231"/>
    </row>
    <row r="643" spans="41:55" x14ac:dyDescent="0.25">
      <c r="AO643" s="230"/>
      <c r="AR643" s="234"/>
      <c r="AT643" s="234"/>
      <c r="AV643" s="231"/>
      <c r="AY643" s="234"/>
      <c r="BA643" s="234"/>
      <c r="BC643" s="231"/>
    </row>
    <row r="644" spans="41:55" x14ac:dyDescent="0.25">
      <c r="AO644" s="230"/>
      <c r="AR644" s="234"/>
      <c r="AT644" s="234"/>
      <c r="AV644" s="231"/>
      <c r="AY644" s="234"/>
      <c r="BA644" s="234"/>
      <c r="BC644" s="231"/>
    </row>
    <row r="645" spans="41:55" x14ac:dyDescent="0.25">
      <c r="AO645" s="230"/>
      <c r="AR645" s="234"/>
      <c r="AT645" s="234"/>
      <c r="AV645" s="231"/>
      <c r="AY645" s="234"/>
      <c r="BA645" s="234"/>
      <c r="BC645" s="231"/>
    </row>
    <row r="646" spans="41:55" x14ac:dyDescent="0.25">
      <c r="AO646" s="230"/>
      <c r="AR646" s="234"/>
      <c r="AT646" s="234"/>
      <c r="AV646" s="231"/>
      <c r="AY646" s="234"/>
      <c r="BA646" s="234"/>
      <c r="BC646" s="231"/>
    </row>
    <row r="647" spans="41:55" x14ac:dyDescent="0.25">
      <c r="AO647" s="230"/>
      <c r="AR647" s="234"/>
      <c r="AT647" s="234"/>
      <c r="AV647" s="231"/>
      <c r="AY647" s="234"/>
      <c r="BA647" s="234"/>
      <c r="BC647" s="231"/>
    </row>
    <row r="648" spans="41:55" x14ac:dyDescent="0.25">
      <c r="AO648" s="230"/>
      <c r="AR648" s="234"/>
      <c r="AT648" s="234"/>
      <c r="AV648" s="231"/>
      <c r="AY648" s="234"/>
      <c r="BA648" s="234"/>
      <c r="BC648" s="231"/>
    </row>
    <row r="649" spans="41:55" x14ac:dyDescent="0.25">
      <c r="AO649" s="230"/>
      <c r="AR649" s="234"/>
      <c r="AT649" s="234"/>
      <c r="AV649" s="231"/>
      <c r="AY649" s="234"/>
      <c r="BA649" s="234"/>
      <c r="BC649" s="231"/>
    </row>
    <row r="650" spans="41:55" x14ac:dyDescent="0.25">
      <c r="AO650" s="230"/>
      <c r="AR650" s="234"/>
      <c r="AT650" s="234"/>
      <c r="AV650" s="231"/>
      <c r="AY650" s="234"/>
      <c r="BA650" s="234"/>
      <c r="BC650" s="231"/>
    </row>
    <row r="651" spans="41:55" x14ac:dyDescent="0.25">
      <c r="AO651" s="230"/>
      <c r="AR651" s="234"/>
      <c r="AT651" s="234"/>
      <c r="AV651" s="231"/>
      <c r="AY651" s="234"/>
      <c r="BA651" s="234"/>
      <c r="BC651" s="231"/>
    </row>
    <row r="652" spans="41:55" x14ac:dyDescent="0.25">
      <c r="AO652" s="230"/>
      <c r="AR652" s="234"/>
      <c r="AT652" s="234"/>
      <c r="AV652" s="231"/>
      <c r="AY652" s="234"/>
      <c r="BA652" s="234"/>
      <c r="BC652" s="231"/>
    </row>
    <row r="653" spans="41:55" x14ac:dyDescent="0.25">
      <c r="AO653" s="230"/>
      <c r="AR653" s="234"/>
      <c r="AT653" s="234"/>
      <c r="AV653" s="231"/>
      <c r="AY653" s="234"/>
      <c r="BA653" s="234"/>
      <c r="BC653" s="231"/>
    </row>
    <row r="654" spans="41:55" x14ac:dyDescent="0.25">
      <c r="AO654" s="230"/>
      <c r="AR654" s="234"/>
      <c r="AT654" s="234"/>
      <c r="AV654" s="231"/>
      <c r="AY654" s="234"/>
      <c r="BA654" s="234"/>
      <c r="BC654" s="231"/>
    </row>
    <row r="655" spans="41:55" x14ac:dyDescent="0.25">
      <c r="AO655" s="230"/>
      <c r="AR655" s="234"/>
      <c r="AT655" s="234"/>
      <c r="AV655" s="231"/>
      <c r="AY655" s="234"/>
      <c r="BA655" s="234"/>
      <c r="BC655" s="231"/>
    </row>
    <row r="656" spans="41:55" x14ac:dyDescent="0.25">
      <c r="AO656" s="230"/>
      <c r="AR656" s="234"/>
      <c r="AT656" s="234"/>
      <c r="AV656" s="231"/>
      <c r="AY656" s="234"/>
      <c r="BA656" s="234"/>
      <c r="BC656" s="231"/>
    </row>
    <row r="657" spans="41:55" x14ac:dyDescent="0.25">
      <c r="AO657" s="230"/>
      <c r="AR657" s="234"/>
      <c r="AT657" s="234"/>
      <c r="AV657" s="231"/>
      <c r="AY657" s="234"/>
      <c r="BA657" s="234"/>
      <c r="BC657" s="231"/>
    </row>
    <row r="658" spans="41:55" x14ac:dyDescent="0.25">
      <c r="AO658" s="230"/>
      <c r="AR658" s="234"/>
      <c r="AT658" s="234"/>
      <c r="AV658" s="231"/>
      <c r="AY658" s="234"/>
      <c r="BA658" s="234"/>
      <c r="BC658" s="231"/>
    </row>
    <row r="659" spans="41:55" x14ac:dyDescent="0.25">
      <c r="AO659" s="230"/>
      <c r="AR659" s="234"/>
      <c r="AT659" s="234"/>
      <c r="AV659" s="231"/>
      <c r="AY659" s="234"/>
      <c r="BA659" s="234"/>
      <c r="BC659" s="231"/>
    </row>
    <row r="660" spans="41:55" x14ac:dyDescent="0.25">
      <c r="AO660" s="230"/>
      <c r="AR660" s="234"/>
      <c r="AT660" s="234"/>
      <c r="AV660" s="231"/>
      <c r="AY660" s="234"/>
      <c r="BA660" s="234"/>
      <c r="BC660" s="231"/>
    </row>
    <row r="661" spans="41:55" x14ac:dyDescent="0.25">
      <c r="AO661" s="230"/>
      <c r="AR661" s="234"/>
      <c r="AT661" s="234"/>
      <c r="AV661" s="231"/>
      <c r="AY661" s="234"/>
      <c r="BA661" s="234"/>
      <c r="BC661" s="231"/>
    </row>
    <row r="662" spans="41:55" x14ac:dyDescent="0.25">
      <c r="AO662" s="230"/>
      <c r="AR662" s="234"/>
      <c r="AT662" s="234"/>
      <c r="AV662" s="231"/>
      <c r="AY662" s="234"/>
      <c r="BA662" s="234"/>
      <c r="BC662" s="231"/>
    </row>
    <row r="663" spans="41:55" x14ac:dyDescent="0.25">
      <c r="AO663" s="230"/>
      <c r="AR663" s="234"/>
      <c r="AT663" s="234"/>
      <c r="AV663" s="231"/>
      <c r="AY663" s="234"/>
      <c r="BA663" s="234"/>
      <c r="BC663" s="231"/>
    </row>
    <row r="664" spans="41:55" x14ac:dyDescent="0.25">
      <c r="AO664" s="230"/>
      <c r="AR664" s="234"/>
      <c r="AT664" s="234"/>
      <c r="AV664" s="231"/>
      <c r="AY664" s="234"/>
      <c r="BA664" s="234"/>
      <c r="BC664" s="231"/>
    </row>
    <row r="665" spans="41:55" x14ac:dyDescent="0.25">
      <c r="AO665" s="230"/>
      <c r="AR665" s="234"/>
      <c r="AT665" s="234"/>
      <c r="AV665" s="231"/>
      <c r="AY665" s="234"/>
      <c r="BA665" s="234"/>
      <c r="BC665" s="231"/>
    </row>
    <row r="666" spans="41:55" x14ac:dyDescent="0.25">
      <c r="AO666" s="230"/>
      <c r="AR666" s="234"/>
      <c r="AT666" s="234"/>
      <c r="AV666" s="231"/>
      <c r="AY666" s="234"/>
      <c r="BA666" s="234"/>
      <c r="BC666" s="231"/>
    </row>
    <row r="667" spans="41:55" x14ac:dyDescent="0.25">
      <c r="AO667" s="230"/>
      <c r="AR667" s="234"/>
      <c r="AT667" s="234"/>
      <c r="AV667" s="231"/>
      <c r="AY667" s="234"/>
      <c r="BA667" s="234"/>
      <c r="BC667" s="231"/>
    </row>
    <row r="668" spans="41:55" x14ac:dyDescent="0.25">
      <c r="AO668" s="230"/>
      <c r="AR668" s="234"/>
      <c r="AT668" s="234"/>
      <c r="AV668" s="231"/>
      <c r="AY668" s="234"/>
      <c r="BA668" s="234"/>
      <c r="BC668" s="231"/>
    </row>
    <row r="669" spans="41:55" x14ac:dyDescent="0.25">
      <c r="AO669" s="230"/>
      <c r="AR669" s="234"/>
      <c r="AT669" s="234"/>
      <c r="AV669" s="231"/>
      <c r="AY669" s="234"/>
      <c r="BA669" s="234"/>
      <c r="BC669" s="231"/>
    </row>
    <row r="670" spans="41:55" x14ac:dyDescent="0.25">
      <c r="AO670" s="230"/>
      <c r="AR670" s="234"/>
      <c r="AT670" s="234"/>
      <c r="AV670" s="231"/>
      <c r="AY670" s="234"/>
      <c r="BA670" s="234"/>
      <c r="BC670" s="231"/>
    </row>
    <row r="671" spans="41:55" x14ac:dyDescent="0.25">
      <c r="AO671" s="230"/>
      <c r="AR671" s="234"/>
      <c r="AT671" s="234"/>
      <c r="AV671" s="231"/>
      <c r="AY671" s="234"/>
      <c r="BA671" s="234"/>
      <c r="BC671" s="231"/>
    </row>
    <row r="672" spans="41:55" x14ac:dyDescent="0.25">
      <c r="AO672" s="230"/>
      <c r="AR672" s="234"/>
      <c r="AT672" s="234"/>
      <c r="AV672" s="231"/>
      <c r="AY672" s="234"/>
      <c r="BA672" s="234"/>
      <c r="BC672" s="231"/>
    </row>
    <row r="673" spans="41:55" x14ac:dyDescent="0.25">
      <c r="AO673" s="230"/>
      <c r="AR673" s="234"/>
      <c r="AT673" s="234"/>
      <c r="AV673" s="231"/>
      <c r="AY673" s="234"/>
      <c r="BA673" s="234"/>
      <c r="BC673" s="231"/>
    </row>
    <row r="674" spans="41:55" x14ac:dyDescent="0.25">
      <c r="AO674" s="230"/>
      <c r="AR674" s="234"/>
      <c r="AT674" s="234"/>
      <c r="AV674" s="231"/>
      <c r="AY674" s="234"/>
      <c r="BA674" s="234"/>
      <c r="BC674" s="231"/>
    </row>
    <row r="675" spans="41:55" x14ac:dyDescent="0.25">
      <c r="AO675" s="230"/>
      <c r="AR675" s="234"/>
      <c r="AT675" s="234"/>
      <c r="AV675" s="231"/>
      <c r="AY675" s="234"/>
      <c r="BA675" s="234"/>
      <c r="BC675" s="231"/>
    </row>
    <row r="676" spans="41:55" x14ac:dyDescent="0.25">
      <c r="AO676" s="230"/>
      <c r="AR676" s="234"/>
      <c r="AT676" s="234"/>
      <c r="AV676" s="231"/>
      <c r="AY676" s="234"/>
      <c r="BA676" s="234"/>
      <c r="BC676" s="231"/>
    </row>
    <row r="677" spans="41:55" x14ac:dyDescent="0.25">
      <c r="AO677" s="230"/>
      <c r="AR677" s="234"/>
      <c r="AT677" s="234"/>
      <c r="AV677" s="231"/>
      <c r="AY677" s="234"/>
      <c r="BA677" s="234"/>
      <c r="BC677" s="231"/>
    </row>
    <row r="678" spans="41:55" x14ac:dyDescent="0.25">
      <c r="AO678" s="230"/>
      <c r="AR678" s="234"/>
      <c r="AT678" s="234"/>
      <c r="AV678" s="231"/>
      <c r="AY678" s="234"/>
      <c r="BA678" s="234"/>
      <c r="BC678" s="231"/>
    </row>
    <row r="679" spans="41:55" x14ac:dyDescent="0.25">
      <c r="AO679" s="230"/>
      <c r="AR679" s="234"/>
      <c r="AT679" s="234"/>
      <c r="AV679" s="231"/>
      <c r="AY679" s="234"/>
      <c r="BA679" s="234"/>
      <c r="BC679" s="231"/>
    </row>
    <row r="680" spans="41:55" x14ac:dyDescent="0.25">
      <c r="AO680" s="230"/>
      <c r="AR680" s="234"/>
      <c r="AT680" s="234"/>
      <c r="AV680" s="231"/>
      <c r="AY680" s="234"/>
      <c r="BA680" s="234"/>
      <c r="BC680" s="231"/>
    </row>
    <row r="681" spans="41:55" x14ac:dyDescent="0.25">
      <c r="AO681" s="230"/>
      <c r="AR681" s="234"/>
      <c r="AT681" s="234"/>
      <c r="AV681" s="231"/>
      <c r="AY681" s="234"/>
      <c r="BA681" s="234"/>
      <c r="BC681" s="231"/>
    </row>
    <row r="682" spans="41:55" x14ac:dyDescent="0.25">
      <c r="AO682" s="230"/>
      <c r="AR682" s="234"/>
      <c r="AT682" s="234"/>
      <c r="AV682" s="231"/>
      <c r="AY682" s="234"/>
      <c r="BA682" s="234"/>
      <c r="BC682" s="231"/>
    </row>
    <row r="683" spans="41:55" x14ac:dyDescent="0.25">
      <c r="AO683" s="230"/>
      <c r="AR683" s="234"/>
      <c r="AT683" s="234"/>
      <c r="AV683" s="231"/>
      <c r="AY683" s="234"/>
      <c r="BA683" s="234"/>
      <c r="BC683" s="231"/>
    </row>
    <row r="684" spans="41:55" x14ac:dyDescent="0.25">
      <c r="AO684" s="230"/>
      <c r="AR684" s="234"/>
      <c r="AT684" s="234"/>
      <c r="AV684" s="231"/>
      <c r="AY684" s="234"/>
      <c r="BA684" s="234"/>
      <c r="BC684" s="231"/>
    </row>
    <row r="685" spans="41:55" x14ac:dyDescent="0.25">
      <c r="AO685" s="230"/>
      <c r="AR685" s="234"/>
      <c r="AT685" s="234"/>
      <c r="AV685" s="231"/>
      <c r="AY685" s="234"/>
      <c r="BA685" s="234"/>
      <c r="BC685" s="231"/>
    </row>
    <row r="686" spans="41:55" x14ac:dyDescent="0.25">
      <c r="AO686" s="230"/>
      <c r="AR686" s="234"/>
      <c r="AT686" s="234"/>
      <c r="AV686" s="231"/>
      <c r="AY686" s="234"/>
      <c r="BA686" s="234"/>
      <c r="BC686" s="231"/>
    </row>
    <row r="687" spans="41:55" x14ac:dyDescent="0.25">
      <c r="AO687" s="230"/>
      <c r="AR687" s="234"/>
      <c r="AT687" s="234"/>
      <c r="AV687" s="231"/>
      <c r="AY687" s="234"/>
      <c r="BA687" s="234"/>
      <c r="BC687" s="231"/>
    </row>
    <row r="688" spans="41:55" x14ac:dyDescent="0.25">
      <c r="AO688" s="230"/>
      <c r="AR688" s="234"/>
      <c r="AT688" s="234"/>
      <c r="AV688" s="231"/>
      <c r="AY688" s="234"/>
      <c r="BA688" s="234"/>
      <c r="BC688" s="231"/>
    </row>
    <row r="689" spans="41:55" x14ac:dyDescent="0.25">
      <c r="AO689" s="230"/>
      <c r="AR689" s="234"/>
      <c r="AT689" s="234"/>
      <c r="AV689" s="231"/>
      <c r="AY689" s="234"/>
      <c r="BA689" s="234"/>
      <c r="BC689" s="231"/>
    </row>
    <row r="690" spans="41:55" x14ac:dyDescent="0.25">
      <c r="AO690" s="230"/>
      <c r="AR690" s="234"/>
      <c r="AT690" s="234"/>
      <c r="AV690" s="231"/>
      <c r="AY690" s="234"/>
      <c r="BA690" s="234"/>
      <c r="BC690" s="231"/>
    </row>
    <row r="691" spans="41:55" x14ac:dyDescent="0.25">
      <c r="AO691" s="230"/>
      <c r="AR691" s="234"/>
      <c r="AT691" s="234"/>
      <c r="AV691" s="231"/>
      <c r="AY691" s="234"/>
      <c r="BA691" s="234"/>
      <c r="BC691" s="231"/>
    </row>
    <row r="692" spans="41:55" x14ac:dyDescent="0.25">
      <c r="AO692" s="230"/>
      <c r="AR692" s="234"/>
      <c r="AT692" s="234"/>
      <c r="AV692" s="231"/>
      <c r="AY692" s="234"/>
      <c r="BA692" s="234"/>
      <c r="BC692" s="231"/>
    </row>
    <row r="693" spans="41:55" x14ac:dyDescent="0.25">
      <c r="AO693" s="230"/>
      <c r="AR693" s="234"/>
      <c r="AT693" s="234"/>
      <c r="AV693" s="231"/>
      <c r="AY693" s="234"/>
      <c r="BA693" s="234"/>
      <c r="BC693" s="231"/>
    </row>
    <row r="694" spans="41:55" x14ac:dyDescent="0.25">
      <c r="AO694" s="230"/>
      <c r="AR694" s="234"/>
      <c r="AT694" s="234"/>
      <c r="AV694" s="231"/>
      <c r="AY694" s="234"/>
      <c r="BA694" s="234"/>
      <c r="BC694" s="231"/>
    </row>
    <row r="695" spans="41:55" x14ac:dyDescent="0.25">
      <c r="AO695" s="230"/>
      <c r="AR695" s="234"/>
      <c r="AT695" s="234"/>
      <c r="AV695" s="231"/>
      <c r="AY695" s="234"/>
      <c r="BA695" s="234"/>
      <c r="BC695" s="231"/>
    </row>
    <row r="696" spans="41:55" x14ac:dyDescent="0.25">
      <c r="AO696" s="230"/>
      <c r="AR696" s="234"/>
      <c r="AT696" s="234"/>
      <c r="AV696" s="231"/>
      <c r="AY696" s="234"/>
      <c r="BA696" s="234"/>
      <c r="BC696" s="231"/>
    </row>
    <row r="697" spans="41:55" x14ac:dyDescent="0.25">
      <c r="AO697" s="230"/>
      <c r="AR697" s="234"/>
      <c r="AT697" s="234"/>
      <c r="AV697" s="231"/>
      <c r="AY697" s="234"/>
      <c r="BA697" s="234"/>
      <c r="BC697" s="231"/>
    </row>
    <row r="698" spans="41:55" x14ac:dyDescent="0.25">
      <c r="AO698" s="230"/>
      <c r="AR698" s="234"/>
      <c r="AT698" s="234"/>
      <c r="AV698" s="231"/>
      <c r="AY698" s="234"/>
      <c r="BA698" s="234"/>
      <c r="BC698" s="231"/>
    </row>
    <row r="699" spans="41:55" x14ac:dyDescent="0.25">
      <c r="AO699" s="230"/>
      <c r="AR699" s="234"/>
      <c r="AT699" s="234"/>
      <c r="AV699" s="231"/>
      <c r="AY699" s="234"/>
      <c r="BA699" s="234"/>
      <c r="BC699" s="231"/>
    </row>
    <row r="700" spans="41:55" x14ac:dyDescent="0.25">
      <c r="AO700" s="230"/>
      <c r="AR700" s="234"/>
      <c r="AT700" s="234"/>
      <c r="AV700" s="231"/>
      <c r="AY700" s="234"/>
      <c r="BA700" s="234"/>
      <c r="BC700" s="231"/>
    </row>
    <row r="701" spans="41:55" x14ac:dyDescent="0.25">
      <c r="AO701" s="230"/>
      <c r="AR701" s="234"/>
      <c r="AT701" s="234"/>
      <c r="AV701" s="231"/>
      <c r="AY701" s="234"/>
      <c r="BA701" s="234"/>
      <c r="BC701" s="231"/>
    </row>
    <row r="702" spans="41:55" x14ac:dyDescent="0.25">
      <c r="AO702" s="230"/>
      <c r="AR702" s="234"/>
      <c r="AT702" s="234"/>
      <c r="AV702" s="231"/>
      <c r="AY702" s="234"/>
      <c r="BA702" s="234"/>
      <c r="BC702" s="231"/>
    </row>
    <row r="703" spans="41:55" x14ac:dyDescent="0.25">
      <c r="AO703" s="230"/>
      <c r="AR703" s="234"/>
      <c r="AT703" s="234"/>
      <c r="AV703" s="231"/>
      <c r="AY703" s="234"/>
      <c r="BA703" s="234"/>
      <c r="BC703" s="231"/>
    </row>
    <row r="704" spans="41:55" x14ac:dyDescent="0.25">
      <c r="AO704" s="230"/>
      <c r="AR704" s="234"/>
      <c r="AT704" s="234"/>
      <c r="AV704" s="231"/>
      <c r="AY704" s="234"/>
      <c r="BA704" s="234"/>
      <c r="BC704" s="231"/>
    </row>
    <row r="705" spans="41:55" x14ac:dyDescent="0.25">
      <c r="AO705" s="230"/>
      <c r="AR705" s="234"/>
      <c r="AT705" s="234"/>
      <c r="AV705" s="231"/>
      <c r="AY705" s="234"/>
      <c r="BA705" s="234"/>
      <c r="BC705" s="231"/>
    </row>
    <row r="706" spans="41:55" x14ac:dyDescent="0.25">
      <c r="AO706" s="230"/>
      <c r="AR706" s="234"/>
      <c r="AT706" s="234"/>
      <c r="AV706" s="231"/>
      <c r="AY706" s="234"/>
      <c r="BA706" s="234"/>
      <c r="BC706" s="231"/>
    </row>
    <row r="707" spans="41:55" x14ac:dyDescent="0.25">
      <c r="AO707" s="230"/>
      <c r="AR707" s="234"/>
      <c r="AT707" s="234"/>
      <c r="AV707" s="231"/>
      <c r="AY707" s="234"/>
      <c r="BA707" s="234"/>
      <c r="BC707" s="231"/>
    </row>
    <row r="708" spans="41:55" x14ac:dyDescent="0.25">
      <c r="AO708" s="230"/>
      <c r="AR708" s="234"/>
      <c r="AT708" s="234"/>
      <c r="AV708" s="231"/>
      <c r="AY708" s="234"/>
      <c r="BA708" s="234"/>
      <c r="BC708" s="231"/>
    </row>
    <row r="709" spans="41:55" x14ac:dyDescent="0.25">
      <c r="AO709" s="230"/>
      <c r="AR709" s="234"/>
      <c r="AT709" s="234"/>
      <c r="AV709" s="231"/>
      <c r="AY709" s="234"/>
      <c r="BA709" s="234"/>
      <c r="BC709" s="231"/>
    </row>
    <row r="710" spans="41:55" x14ac:dyDescent="0.25">
      <c r="AO710" s="230"/>
      <c r="AR710" s="234"/>
      <c r="AT710" s="234"/>
      <c r="AV710" s="231"/>
      <c r="AY710" s="234"/>
      <c r="BA710" s="234"/>
      <c r="BC710" s="231"/>
    </row>
    <row r="711" spans="41:55" x14ac:dyDescent="0.25">
      <c r="AO711" s="230"/>
      <c r="AR711" s="234"/>
      <c r="AT711" s="234"/>
      <c r="AV711" s="231"/>
      <c r="AY711" s="234"/>
      <c r="BA711" s="234"/>
      <c r="BC711" s="231"/>
    </row>
    <row r="712" spans="41:55" x14ac:dyDescent="0.25">
      <c r="AO712" s="230"/>
      <c r="AR712" s="234"/>
      <c r="AT712" s="234"/>
      <c r="AV712" s="231"/>
      <c r="AY712" s="234"/>
      <c r="BA712" s="234"/>
      <c r="BC712" s="231"/>
    </row>
    <row r="713" spans="41:55" x14ac:dyDescent="0.25">
      <c r="AO713" s="230"/>
      <c r="AR713" s="234"/>
      <c r="AT713" s="234"/>
      <c r="AV713" s="231"/>
      <c r="AY713" s="234"/>
      <c r="BA713" s="234"/>
      <c r="BC713" s="231"/>
    </row>
    <row r="714" spans="41:55" x14ac:dyDescent="0.25">
      <c r="AO714" s="230"/>
      <c r="AR714" s="234"/>
      <c r="AT714" s="234"/>
      <c r="AV714" s="231"/>
      <c r="AY714" s="234"/>
      <c r="BA714" s="234"/>
      <c r="BC714" s="231"/>
    </row>
    <row r="715" spans="41:55" x14ac:dyDescent="0.25">
      <c r="AO715" s="230"/>
      <c r="AR715" s="234"/>
      <c r="AT715" s="234"/>
      <c r="AV715" s="231"/>
      <c r="AY715" s="234"/>
      <c r="BA715" s="234"/>
      <c r="BC715" s="231"/>
    </row>
    <row r="716" spans="41:55" x14ac:dyDescent="0.25">
      <c r="AO716" s="230"/>
      <c r="AR716" s="234"/>
      <c r="AT716" s="234"/>
      <c r="AV716" s="231"/>
      <c r="AY716" s="234"/>
      <c r="BA716" s="234"/>
      <c r="BC716" s="231"/>
    </row>
    <row r="717" spans="41:55" x14ac:dyDescent="0.25">
      <c r="AO717" s="230"/>
      <c r="AR717" s="234"/>
      <c r="AT717" s="234"/>
      <c r="AV717" s="231"/>
      <c r="AY717" s="234"/>
      <c r="BA717" s="234"/>
      <c r="BC717" s="231"/>
    </row>
    <row r="718" spans="41:55" x14ac:dyDescent="0.25">
      <c r="AO718" s="230"/>
      <c r="AR718" s="234"/>
      <c r="AT718" s="234"/>
      <c r="AV718" s="231"/>
      <c r="AY718" s="234"/>
      <c r="BA718" s="234"/>
      <c r="BC718" s="231"/>
    </row>
    <row r="719" spans="41:55" x14ac:dyDescent="0.25">
      <c r="AO719" s="230"/>
      <c r="AR719" s="234"/>
      <c r="AT719" s="234"/>
      <c r="AV719" s="231"/>
      <c r="AY719" s="234"/>
      <c r="BA719" s="234"/>
      <c r="BC719" s="231"/>
    </row>
    <row r="720" spans="41:55" x14ac:dyDescent="0.25">
      <c r="AO720" s="230"/>
      <c r="AR720" s="234"/>
      <c r="AT720" s="234"/>
      <c r="AV720" s="231"/>
      <c r="AY720" s="234"/>
      <c r="BA720" s="234"/>
      <c r="BC720" s="231"/>
    </row>
    <row r="721" spans="41:55" x14ac:dyDescent="0.25">
      <c r="AO721" s="230"/>
      <c r="AR721" s="234"/>
      <c r="AT721" s="234"/>
      <c r="AV721" s="231"/>
      <c r="AY721" s="234"/>
      <c r="BA721" s="234"/>
      <c r="BC721" s="231"/>
    </row>
    <row r="722" spans="41:55" x14ac:dyDescent="0.25">
      <c r="AO722" s="230"/>
      <c r="AR722" s="234"/>
      <c r="AT722" s="234"/>
      <c r="AV722" s="231"/>
      <c r="AY722" s="234"/>
      <c r="BA722" s="234"/>
      <c r="BC722" s="231"/>
    </row>
    <row r="723" spans="41:55" x14ac:dyDescent="0.25">
      <c r="AO723" s="230"/>
      <c r="AR723" s="234"/>
      <c r="AT723" s="234"/>
      <c r="AV723" s="231"/>
      <c r="AY723" s="234"/>
      <c r="BA723" s="234"/>
      <c r="BC723" s="231"/>
    </row>
    <row r="724" spans="41:55" x14ac:dyDescent="0.25">
      <c r="AO724" s="230"/>
      <c r="AR724" s="234"/>
      <c r="AT724" s="234"/>
      <c r="AV724" s="231"/>
      <c r="AY724" s="234"/>
      <c r="BA724" s="234"/>
      <c r="BC724" s="231"/>
    </row>
    <row r="725" spans="41:55" x14ac:dyDescent="0.25">
      <c r="AO725" s="230"/>
      <c r="AR725" s="234"/>
      <c r="AT725" s="234"/>
      <c r="AV725" s="231"/>
      <c r="AY725" s="234"/>
      <c r="BA725" s="234"/>
      <c r="BC725" s="231"/>
    </row>
    <row r="726" spans="41:55" x14ac:dyDescent="0.25">
      <c r="AO726" s="230"/>
      <c r="AR726" s="234"/>
      <c r="AT726" s="234"/>
      <c r="AV726" s="231"/>
      <c r="AY726" s="234"/>
      <c r="BA726" s="234"/>
      <c r="BC726" s="231"/>
    </row>
    <row r="727" spans="41:55" x14ac:dyDescent="0.25">
      <c r="AO727" s="230"/>
      <c r="AR727" s="234"/>
      <c r="AT727" s="234"/>
      <c r="AV727" s="231"/>
      <c r="AY727" s="234"/>
      <c r="BA727" s="234"/>
      <c r="BC727" s="231"/>
    </row>
    <row r="728" spans="41:55" x14ac:dyDescent="0.25">
      <c r="AO728" s="230"/>
      <c r="AR728" s="234"/>
      <c r="AT728" s="234"/>
      <c r="AV728" s="231"/>
      <c r="AY728" s="234"/>
      <c r="BA728" s="234"/>
      <c r="BC728" s="231"/>
    </row>
    <row r="729" spans="41:55" x14ac:dyDescent="0.25">
      <c r="AO729" s="230"/>
      <c r="AR729" s="234"/>
      <c r="AT729" s="234"/>
      <c r="AV729" s="231"/>
      <c r="AY729" s="234"/>
      <c r="BA729" s="234"/>
      <c r="BC729" s="231"/>
    </row>
    <row r="730" spans="41:55" x14ac:dyDescent="0.25">
      <c r="AO730" s="230"/>
      <c r="AR730" s="234"/>
      <c r="AT730" s="234"/>
      <c r="AV730" s="231"/>
      <c r="AY730" s="234"/>
      <c r="BA730" s="234"/>
      <c r="BC730" s="231"/>
    </row>
    <row r="731" spans="41:55" x14ac:dyDescent="0.25">
      <c r="AO731" s="230"/>
      <c r="AR731" s="234"/>
      <c r="AT731" s="234"/>
      <c r="AV731" s="231"/>
      <c r="AY731" s="234"/>
      <c r="BA731" s="234"/>
      <c r="BC731" s="231"/>
    </row>
    <row r="732" spans="41:55" x14ac:dyDescent="0.25">
      <c r="AO732" s="230"/>
      <c r="AR732" s="234"/>
      <c r="AT732" s="234"/>
      <c r="AV732" s="231"/>
      <c r="AY732" s="234"/>
      <c r="BA732" s="234"/>
      <c r="BC732" s="231"/>
    </row>
    <row r="733" spans="41:55" x14ac:dyDescent="0.25">
      <c r="AO733" s="230"/>
      <c r="AR733" s="234"/>
      <c r="AT733" s="234"/>
      <c r="AV733" s="231"/>
      <c r="AY733" s="234"/>
      <c r="BA733" s="234"/>
      <c r="BC733" s="231"/>
    </row>
    <row r="734" spans="41:55" x14ac:dyDescent="0.25">
      <c r="AO734" s="230"/>
      <c r="AR734" s="234"/>
      <c r="AT734" s="234"/>
      <c r="AV734" s="231"/>
      <c r="AY734" s="234"/>
      <c r="BA734" s="234"/>
      <c r="BC734" s="231"/>
    </row>
    <row r="735" spans="41:55" x14ac:dyDescent="0.25">
      <c r="AO735" s="230"/>
      <c r="AR735" s="234"/>
      <c r="AT735" s="234"/>
      <c r="AV735" s="231"/>
      <c r="AY735" s="234"/>
      <c r="BA735" s="234"/>
      <c r="BC735" s="231"/>
    </row>
    <row r="736" spans="41:55" x14ac:dyDescent="0.25">
      <c r="AO736" s="230"/>
      <c r="AR736" s="234"/>
      <c r="AT736" s="234"/>
      <c r="AV736" s="231"/>
      <c r="AY736" s="234"/>
      <c r="BA736" s="234"/>
      <c r="BC736" s="231"/>
    </row>
    <row r="737" spans="41:55" x14ac:dyDescent="0.25">
      <c r="AO737" s="230"/>
      <c r="AR737" s="234"/>
      <c r="AT737" s="234"/>
      <c r="AV737" s="231"/>
      <c r="AY737" s="234"/>
      <c r="BA737" s="234"/>
      <c r="BC737" s="231"/>
    </row>
    <row r="738" spans="41:55" x14ac:dyDescent="0.25">
      <c r="AO738" s="230"/>
      <c r="AR738" s="234"/>
      <c r="AT738" s="234"/>
      <c r="AV738" s="231"/>
      <c r="AY738" s="234"/>
      <c r="BA738" s="234"/>
      <c r="BC738" s="231"/>
    </row>
    <row r="739" spans="41:55" x14ac:dyDescent="0.25">
      <c r="AO739" s="230"/>
      <c r="AR739" s="234"/>
      <c r="AT739" s="234"/>
      <c r="AV739" s="231"/>
      <c r="AY739" s="234"/>
      <c r="BA739" s="234"/>
      <c r="BC739" s="231"/>
    </row>
    <row r="740" spans="41:55" x14ac:dyDescent="0.25">
      <c r="AO740" s="230"/>
      <c r="AR740" s="234"/>
      <c r="AT740" s="234"/>
      <c r="AV740" s="231"/>
      <c r="AY740" s="234"/>
      <c r="BA740" s="234"/>
      <c r="BC740" s="231"/>
    </row>
    <row r="741" spans="41:55" x14ac:dyDescent="0.25">
      <c r="AO741" s="230"/>
      <c r="AR741" s="234"/>
      <c r="AT741" s="234"/>
      <c r="AV741" s="231"/>
      <c r="AY741" s="234"/>
      <c r="BA741" s="234"/>
      <c r="BC741" s="231"/>
    </row>
    <row r="742" spans="41:55" x14ac:dyDescent="0.25">
      <c r="AO742" s="230"/>
      <c r="AR742" s="234"/>
      <c r="AT742" s="234"/>
      <c r="AV742" s="231"/>
      <c r="AY742" s="234"/>
      <c r="BA742" s="234"/>
      <c r="BC742" s="231"/>
    </row>
    <row r="743" spans="41:55" x14ac:dyDescent="0.25">
      <c r="AO743" s="230"/>
      <c r="AR743" s="234"/>
      <c r="AT743" s="234"/>
      <c r="AV743" s="231"/>
      <c r="AY743" s="234"/>
      <c r="BA743" s="234"/>
      <c r="BC743" s="231"/>
    </row>
    <row r="744" spans="41:55" x14ac:dyDescent="0.25">
      <c r="AO744" s="230"/>
      <c r="AR744" s="234"/>
      <c r="AT744" s="234"/>
      <c r="AV744" s="231"/>
      <c r="AY744" s="234"/>
      <c r="BA744" s="234"/>
      <c r="BC744" s="231"/>
    </row>
    <row r="745" spans="41:55" x14ac:dyDescent="0.25">
      <c r="AO745" s="230"/>
      <c r="AR745" s="234"/>
      <c r="AT745" s="234"/>
      <c r="AV745" s="231"/>
      <c r="AY745" s="234"/>
      <c r="BA745" s="234"/>
      <c r="BC745" s="231"/>
    </row>
    <row r="746" spans="41:55" x14ac:dyDescent="0.25">
      <c r="AO746" s="230"/>
      <c r="AR746" s="234"/>
      <c r="AT746" s="234"/>
      <c r="AV746" s="231"/>
      <c r="AY746" s="234"/>
      <c r="BA746" s="234"/>
      <c r="BC746" s="231"/>
    </row>
    <row r="747" spans="41:55" x14ac:dyDescent="0.25">
      <c r="AO747" s="230"/>
      <c r="AR747" s="234"/>
      <c r="AT747" s="234"/>
      <c r="AV747" s="231"/>
      <c r="AY747" s="234"/>
      <c r="BA747" s="234"/>
      <c r="BC747" s="231"/>
    </row>
    <row r="748" spans="41:55" x14ac:dyDescent="0.25">
      <c r="AO748" s="230"/>
      <c r="AR748" s="234"/>
      <c r="AT748" s="234"/>
      <c r="AV748" s="231"/>
      <c r="AY748" s="234"/>
      <c r="BA748" s="234"/>
      <c r="BC748" s="231"/>
    </row>
    <row r="749" spans="41:55" x14ac:dyDescent="0.25">
      <c r="AO749" s="230"/>
      <c r="AR749" s="234"/>
      <c r="AT749" s="234"/>
      <c r="AV749" s="231"/>
      <c r="AY749" s="234"/>
      <c r="BA749" s="234"/>
      <c r="BC749" s="231"/>
    </row>
    <row r="750" spans="41:55" x14ac:dyDescent="0.25">
      <c r="AO750" s="230"/>
      <c r="AR750" s="234"/>
      <c r="AT750" s="234"/>
      <c r="AV750" s="231"/>
      <c r="AY750" s="234"/>
      <c r="BA750" s="234"/>
      <c r="BC750" s="231"/>
    </row>
    <row r="751" spans="41:55" x14ac:dyDescent="0.25">
      <c r="AO751" s="230"/>
      <c r="AR751" s="234"/>
      <c r="AT751" s="234"/>
      <c r="AV751" s="231"/>
      <c r="AY751" s="234"/>
      <c r="BA751" s="234"/>
      <c r="BC751" s="231"/>
    </row>
    <row r="752" spans="41:55" x14ac:dyDescent="0.25">
      <c r="AO752" s="230"/>
      <c r="AR752" s="234"/>
      <c r="AT752" s="234"/>
      <c r="AV752" s="231"/>
      <c r="AY752" s="234"/>
      <c r="BA752" s="234"/>
      <c r="BC752" s="231"/>
    </row>
    <row r="753" spans="41:55" x14ac:dyDescent="0.25">
      <c r="AO753" s="230"/>
      <c r="AR753" s="234"/>
      <c r="AT753" s="234"/>
      <c r="AV753" s="231"/>
      <c r="AY753" s="234"/>
      <c r="BA753" s="234"/>
      <c r="BC753" s="231"/>
    </row>
    <row r="754" spans="41:55" x14ac:dyDescent="0.25">
      <c r="AO754" s="230"/>
      <c r="AR754" s="234"/>
      <c r="AT754" s="234"/>
      <c r="AV754" s="231"/>
      <c r="AY754" s="234"/>
      <c r="BA754" s="234"/>
      <c r="BC754" s="231"/>
    </row>
    <row r="755" spans="41:55" x14ac:dyDescent="0.25">
      <c r="AO755" s="230"/>
      <c r="AR755" s="234"/>
      <c r="AT755" s="234"/>
      <c r="AV755" s="231"/>
      <c r="AY755" s="234"/>
      <c r="BA755" s="234"/>
      <c r="BC755" s="231"/>
    </row>
    <row r="756" spans="41:55" x14ac:dyDescent="0.25">
      <c r="AO756" s="230"/>
      <c r="AR756" s="234"/>
      <c r="AT756" s="234"/>
      <c r="AV756" s="231"/>
      <c r="AY756" s="234"/>
      <c r="BA756" s="234"/>
      <c r="BC756" s="231"/>
    </row>
    <row r="757" spans="41:55" x14ac:dyDescent="0.25">
      <c r="AO757" s="230"/>
      <c r="AR757" s="234"/>
      <c r="AT757" s="234"/>
      <c r="AV757" s="231"/>
      <c r="AY757" s="234"/>
      <c r="BA757" s="234"/>
      <c r="BC757" s="231"/>
    </row>
    <row r="758" spans="41:55" x14ac:dyDescent="0.25">
      <c r="AO758" s="230"/>
      <c r="AR758" s="234"/>
      <c r="AT758" s="234"/>
      <c r="AV758" s="231"/>
      <c r="AY758" s="234"/>
      <c r="BA758" s="234"/>
      <c r="BC758" s="231"/>
    </row>
    <row r="759" spans="41:55" x14ac:dyDescent="0.25">
      <c r="AO759" s="230"/>
      <c r="AR759" s="234"/>
      <c r="AT759" s="234"/>
      <c r="AV759" s="231"/>
      <c r="AY759" s="234"/>
      <c r="BA759" s="234"/>
      <c r="BC759" s="231"/>
    </row>
    <row r="760" spans="41:55" x14ac:dyDescent="0.25">
      <c r="AO760" s="230"/>
      <c r="AR760" s="234"/>
      <c r="AT760" s="234"/>
      <c r="AV760" s="231"/>
      <c r="AY760" s="234"/>
      <c r="BA760" s="234"/>
      <c r="BC760" s="231"/>
    </row>
    <row r="761" spans="41:55" x14ac:dyDescent="0.25">
      <c r="AO761" s="230"/>
      <c r="AR761" s="234"/>
      <c r="AT761" s="234"/>
      <c r="AV761" s="231"/>
      <c r="AY761" s="234"/>
      <c r="BA761" s="234"/>
      <c r="BC761" s="231"/>
    </row>
    <row r="762" spans="41:55" x14ac:dyDescent="0.25">
      <c r="AO762" s="230"/>
      <c r="AR762" s="234"/>
      <c r="AT762" s="234"/>
      <c r="AV762" s="231"/>
      <c r="AY762" s="234"/>
      <c r="BA762" s="234"/>
      <c r="BC762" s="231"/>
    </row>
    <row r="763" spans="41:55" x14ac:dyDescent="0.25">
      <c r="AO763" s="230"/>
      <c r="AR763" s="234"/>
      <c r="AT763" s="234"/>
      <c r="AV763" s="231"/>
      <c r="AY763" s="234"/>
      <c r="BA763" s="234"/>
      <c r="BC763" s="231"/>
    </row>
    <row r="764" spans="41:55" x14ac:dyDescent="0.25">
      <c r="AO764" s="230"/>
      <c r="AR764" s="234"/>
      <c r="AT764" s="234"/>
      <c r="AV764" s="231"/>
      <c r="AY764" s="234"/>
      <c r="BA764" s="234"/>
      <c r="BC764" s="231"/>
    </row>
    <row r="765" spans="41:55" x14ac:dyDescent="0.25">
      <c r="AO765" s="230"/>
      <c r="AR765" s="234"/>
      <c r="AT765" s="234"/>
      <c r="AV765" s="231"/>
      <c r="AY765" s="234"/>
      <c r="BA765" s="234"/>
      <c r="BC765" s="231"/>
    </row>
    <row r="766" spans="41:55" x14ac:dyDescent="0.25">
      <c r="AO766" s="230"/>
      <c r="AR766" s="234"/>
      <c r="AT766" s="234"/>
      <c r="AV766" s="231"/>
      <c r="AY766" s="234"/>
      <c r="BA766" s="234"/>
      <c r="BC766" s="231"/>
    </row>
    <row r="767" spans="41:55" x14ac:dyDescent="0.25">
      <c r="AO767" s="230"/>
      <c r="AR767" s="234"/>
      <c r="AT767" s="234"/>
      <c r="AV767" s="231"/>
      <c r="AY767" s="234"/>
      <c r="BA767" s="234"/>
      <c r="BC767" s="231"/>
    </row>
    <row r="768" spans="41:55" x14ac:dyDescent="0.25">
      <c r="AO768" s="230"/>
      <c r="AR768" s="234"/>
      <c r="AT768" s="234"/>
      <c r="AV768" s="231"/>
      <c r="AY768" s="234"/>
      <c r="BA768" s="234"/>
      <c r="BC768" s="231"/>
    </row>
    <row r="769" spans="41:55" x14ac:dyDescent="0.25">
      <c r="AO769" s="230"/>
      <c r="AR769" s="234"/>
      <c r="AT769" s="234"/>
      <c r="AV769" s="231"/>
      <c r="AY769" s="234"/>
      <c r="BA769" s="234"/>
      <c r="BC769" s="231"/>
    </row>
    <row r="770" spans="41:55" x14ac:dyDescent="0.25">
      <c r="AO770" s="230"/>
      <c r="AR770" s="234"/>
      <c r="AT770" s="234"/>
      <c r="AV770" s="231"/>
      <c r="AY770" s="234"/>
      <c r="BA770" s="234"/>
      <c r="BC770" s="231"/>
    </row>
    <row r="771" spans="41:55" x14ac:dyDescent="0.25">
      <c r="AO771" s="230"/>
      <c r="AR771" s="234"/>
      <c r="AT771" s="234"/>
      <c r="AV771" s="231"/>
      <c r="AY771" s="234"/>
      <c r="BA771" s="234"/>
      <c r="BC771" s="231"/>
    </row>
    <row r="772" spans="41:55" x14ac:dyDescent="0.25">
      <c r="AO772" s="230"/>
      <c r="AR772" s="234"/>
      <c r="AT772" s="234"/>
      <c r="AV772" s="231"/>
      <c r="AY772" s="234"/>
      <c r="BA772" s="234"/>
      <c r="BC772" s="231"/>
    </row>
    <row r="773" spans="41:55" x14ac:dyDescent="0.25">
      <c r="AO773" s="230"/>
      <c r="AR773" s="234"/>
      <c r="AT773" s="234"/>
      <c r="AV773" s="231"/>
      <c r="AY773" s="234"/>
      <c r="BA773" s="234"/>
      <c r="BC773" s="231"/>
    </row>
    <row r="774" spans="41:55" x14ac:dyDescent="0.25">
      <c r="AO774" s="230"/>
      <c r="AR774" s="234"/>
      <c r="AT774" s="234"/>
      <c r="AV774" s="231"/>
      <c r="AY774" s="234"/>
      <c r="BA774" s="234"/>
      <c r="BC774" s="231"/>
    </row>
    <row r="775" spans="41:55" x14ac:dyDescent="0.25">
      <c r="AO775" s="230"/>
      <c r="AR775" s="234"/>
      <c r="AT775" s="234"/>
      <c r="AV775" s="231"/>
      <c r="AY775" s="234"/>
      <c r="BA775" s="234"/>
      <c r="BC775" s="231"/>
    </row>
    <row r="776" spans="41:55" x14ac:dyDescent="0.25">
      <c r="AO776" s="230"/>
      <c r="AR776" s="234"/>
      <c r="AT776" s="234"/>
      <c r="AV776" s="231"/>
      <c r="AY776" s="234"/>
      <c r="BA776" s="234"/>
      <c r="BC776" s="231"/>
    </row>
    <row r="777" spans="41:55" x14ac:dyDescent="0.25">
      <c r="AO777" s="230"/>
      <c r="AR777" s="234"/>
      <c r="AT777" s="234"/>
      <c r="AV777" s="231"/>
      <c r="AY777" s="234"/>
      <c r="BA777" s="234"/>
      <c r="BC777" s="231"/>
    </row>
    <row r="778" spans="41:55" x14ac:dyDescent="0.25">
      <c r="AO778" s="230"/>
      <c r="AR778" s="234"/>
      <c r="AT778" s="234"/>
      <c r="AV778" s="231"/>
      <c r="AY778" s="234"/>
      <c r="BA778" s="234"/>
      <c r="BC778" s="231"/>
    </row>
    <row r="779" spans="41:55" x14ac:dyDescent="0.25">
      <c r="AO779" s="230"/>
      <c r="AR779" s="234"/>
      <c r="AT779" s="234"/>
      <c r="AV779" s="231"/>
      <c r="AY779" s="234"/>
      <c r="BA779" s="234"/>
      <c r="BC779" s="231"/>
    </row>
    <row r="780" spans="41:55" x14ac:dyDescent="0.25">
      <c r="AO780" s="230"/>
      <c r="AR780" s="234"/>
      <c r="AT780" s="234"/>
      <c r="AV780" s="231"/>
      <c r="AY780" s="234"/>
      <c r="BA780" s="234"/>
      <c r="BC780" s="231"/>
    </row>
    <row r="781" spans="41:55" x14ac:dyDescent="0.25">
      <c r="AO781" s="230"/>
      <c r="AR781" s="234"/>
      <c r="AT781" s="234"/>
      <c r="AV781" s="231"/>
      <c r="AY781" s="234"/>
      <c r="BA781" s="234"/>
      <c r="BC781" s="231"/>
    </row>
    <row r="782" spans="41:55" x14ac:dyDescent="0.25">
      <c r="AO782" s="230"/>
      <c r="AR782" s="234"/>
      <c r="AT782" s="234"/>
      <c r="AV782" s="231"/>
      <c r="AY782" s="234"/>
      <c r="BA782" s="234"/>
      <c r="BC782" s="231"/>
    </row>
    <row r="783" spans="41:55" x14ac:dyDescent="0.25">
      <c r="AO783" s="230"/>
      <c r="AR783" s="234"/>
      <c r="AT783" s="234"/>
      <c r="AV783" s="231"/>
      <c r="AY783" s="234"/>
      <c r="BA783" s="234"/>
      <c r="BC783" s="231"/>
    </row>
    <row r="784" spans="41:55" x14ac:dyDescent="0.25">
      <c r="AO784" s="230"/>
      <c r="AR784" s="234"/>
      <c r="AT784" s="234"/>
      <c r="AV784" s="231"/>
      <c r="AY784" s="234"/>
      <c r="BA784" s="234"/>
      <c r="BC784" s="231"/>
    </row>
    <row r="785" spans="41:55" x14ac:dyDescent="0.25">
      <c r="AO785" s="230"/>
      <c r="AR785" s="234"/>
      <c r="AT785" s="234"/>
      <c r="AV785" s="231"/>
      <c r="AY785" s="234"/>
      <c r="BA785" s="234"/>
      <c r="BC785" s="231"/>
    </row>
    <row r="786" spans="41:55" x14ac:dyDescent="0.25">
      <c r="AO786" s="230"/>
      <c r="AR786" s="234"/>
      <c r="AT786" s="234"/>
      <c r="AV786" s="231"/>
      <c r="AY786" s="234"/>
      <c r="BA786" s="234"/>
      <c r="BC786" s="231"/>
    </row>
    <row r="787" spans="41:55" x14ac:dyDescent="0.25">
      <c r="AO787" s="230"/>
      <c r="AR787" s="234"/>
      <c r="AT787" s="234"/>
      <c r="AV787" s="231"/>
      <c r="AY787" s="234"/>
      <c r="BA787" s="234"/>
      <c r="BC787" s="231"/>
    </row>
    <row r="788" spans="41:55" x14ac:dyDescent="0.25">
      <c r="AO788" s="230"/>
      <c r="AR788" s="234"/>
      <c r="AT788" s="234"/>
      <c r="AV788" s="231"/>
      <c r="AY788" s="234"/>
      <c r="BA788" s="234"/>
      <c r="BC788" s="231"/>
    </row>
    <row r="789" spans="41:55" x14ac:dyDescent="0.25">
      <c r="AO789" s="230"/>
      <c r="AR789" s="234"/>
      <c r="AT789" s="234"/>
      <c r="AV789" s="231"/>
      <c r="AY789" s="234"/>
      <c r="BA789" s="234"/>
      <c r="BC789" s="231"/>
    </row>
    <row r="790" spans="41:55" x14ac:dyDescent="0.25">
      <c r="AO790" s="230"/>
      <c r="AR790" s="234"/>
      <c r="AT790" s="234"/>
      <c r="AV790" s="231"/>
      <c r="AY790" s="234"/>
      <c r="BA790" s="234"/>
      <c r="BC790" s="231"/>
    </row>
    <row r="791" spans="41:55" x14ac:dyDescent="0.25">
      <c r="AO791" s="230"/>
      <c r="AR791" s="234"/>
      <c r="AT791" s="234"/>
      <c r="AV791" s="231"/>
      <c r="AY791" s="234"/>
      <c r="BA791" s="234"/>
      <c r="BC791" s="231"/>
    </row>
    <row r="792" spans="41:55" x14ac:dyDescent="0.25">
      <c r="AO792" s="230"/>
      <c r="AR792" s="234"/>
      <c r="AT792" s="234"/>
      <c r="AV792" s="231"/>
      <c r="AY792" s="234"/>
      <c r="BA792" s="234"/>
      <c r="BC792" s="231"/>
    </row>
    <row r="793" spans="41:55" x14ac:dyDescent="0.25">
      <c r="AO793" s="230"/>
      <c r="AR793" s="234"/>
      <c r="AT793" s="234"/>
      <c r="AV793" s="231"/>
      <c r="AY793" s="234"/>
      <c r="BA793" s="234"/>
      <c r="BC793" s="231"/>
    </row>
    <row r="794" spans="41:55" x14ac:dyDescent="0.25">
      <c r="AO794" s="230"/>
      <c r="AR794" s="234"/>
      <c r="AT794" s="234"/>
      <c r="AV794" s="231"/>
      <c r="AY794" s="234"/>
      <c r="BA794" s="234"/>
      <c r="BC794" s="231"/>
    </row>
    <row r="795" spans="41:55" x14ac:dyDescent="0.25">
      <c r="AO795" s="230"/>
      <c r="AR795" s="234"/>
      <c r="AT795" s="234"/>
      <c r="AV795" s="231"/>
      <c r="AY795" s="234"/>
      <c r="BA795" s="234"/>
      <c r="BC795" s="231"/>
    </row>
    <row r="796" spans="41:55" x14ac:dyDescent="0.25">
      <c r="AO796" s="230"/>
      <c r="AR796" s="234"/>
      <c r="AT796" s="234"/>
      <c r="AV796" s="231"/>
      <c r="AY796" s="234"/>
      <c r="BA796" s="234"/>
      <c r="BC796" s="231"/>
    </row>
    <row r="797" spans="41:55" x14ac:dyDescent="0.25">
      <c r="AO797" s="230"/>
      <c r="AR797" s="234"/>
      <c r="AT797" s="234"/>
      <c r="AV797" s="231"/>
      <c r="AY797" s="234"/>
      <c r="BA797" s="234"/>
      <c r="BC797" s="231"/>
    </row>
    <row r="798" spans="41:55" x14ac:dyDescent="0.25">
      <c r="AO798" s="230"/>
      <c r="AR798" s="234"/>
      <c r="AT798" s="234"/>
      <c r="AV798" s="231"/>
      <c r="AY798" s="234"/>
      <c r="BA798" s="234"/>
      <c r="BC798" s="231"/>
    </row>
    <row r="799" spans="41:55" x14ac:dyDescent="0.25">
      <c r="AO799" s="230"/>
      <c r="AR799" s="234"/>
      <c r="AT799" s="234"/>
      <c r="AV799" s="231"/>
      <c r="AY799" s="234"/>
      <c r="BA799" s="234"/>
      <c r="BC799" s="231"/>
    </row>
    <row r="800" spans="41:55" x14ac:dyDescent="0.25">
      <c r="AO800" s="230"/>
      <c r="AR800" s="234"/>
      <c r="AT800" s="234"/>
      <c r="AV800" s="231"/>
      <c r="AY800" s="234"/>
      <c r="BA800" s="234"/>
      <c r="BC800" s="231"/>
    </row>
    <row r="801" spans="41:55" x14ac:dyDescent="0.25">
      <c r="AO801" s="230"/>
      <c r="AR801" s="234"/>
      <c r="AT801" s="234"/>
      <c r="AV801" s="231"/>
      <c r="AY801" s="234"/>
      <c r="BA801" s="234"/>
      <c r="BC801" s="231"/>
    </row>
    <row r="802" spans="41:55" x14ac:dyDescent="0.25">
      <c r="AO802" s="230"/>
      <c r="AR802" s="234"/>
      <c r="AT802" s="234"/>
      <c r="AV802" s="231"/>
      <c r="AY802" s="234"/>
      <c r="BA802" s="234"/>
      <c r="BC802" s="231"/>
    </row>
    <row r="803" spans="41:55" x14ac:dyDescent="0.25">
      <c r="AO803" s="230"/>
      <c r="AR803" s="234"/>
      <c r="AT803" s="234"/>
      <c r="AV803" s="231"/>
      <c r="AY803" s="234"/>
      <c r="BA803" s="234"/>
      <c r="BC803" s="231"/>
    </row>
    <row r="804" spans="41:55" x14ac:dyDescent="0.25">
      <c r="AO804" s="230"/>
      <c r="AR804" s="234"/>
      <c r="AT804" s="234"/>
      <c r="AV804" s="231"/>
      <c r="AY804" s="234"/>
      <c r="BA804" s="234"/>
      <c r="BC804" s="231"/>
    </row>
    <row r="805" spans="41:55" x14ac:dyDescent="0.25">
      <c r="AO805" s="230"/>
      <c r="AR805" s="234"/>
      <c r="AT805" s="234"/>
      <c r="AV805" s="231"/>
      <c r="AY805" s="234"/>
      <c r="BA805" s="234"/>
      <c r="BC805" s="231"/>
    </row>
    <row r="806" spans="41:55" x14ac:dyDescent="0.25">
      <c r="AO806" s="230"/>
      <c r="AR806" s="234"/>
      <c r="AT806" s="234"/>
      <c r="AV806" s="231"/>
      <c r="AY806" s="234"/>
      <c r="BA806" s="234"/>
      <c r="BC806" s="231"/>
    </row>
    <row r="807" spans="41:55" x14ac:dyDescent="0.25">
      <c r="AO807" s="230"/>
      <c r="AR807" s="234"/>
      <c r="AT807" s="234"/>
      <c r="AV807" s="231"/>
      <c r="AY807" s="234"/>
      <c r="BA807" s="234"/>
      <c r="BC807" s="231"/>
    </row>
    <row r="808" spans="41:55" x14ac:dyDescent="0.25">
      <c r="AO808" s="230"/>
      <c r="AR808" s="234"/>
      <c r="AT808" s="234"/>
      <c r="AV808" s="231"/>
      <c r="AY808" s="234"/>
      <c r="BA808" s="234"/>
      <c r="BC808" s="231"/>
    </row>
    <row r="809" spans="41:55" x14ac:dyDescent="0.25">
      <c r="AO809" s="230"/>
      <c r="AR809" s="234"/>
      <c r="AT809" s="234"/>
      <c r="AV809" s="231"/>
      <c r="AY809" s="234"/>
      <c r="BA809" s="234"/>
      <c r="BC809" s="231"/>
    </row>
    <row r="810" spans="41:55" x14ac:dyDescent="0.25">
      <c r="AO810" s="230"/>
      <c r="AR810" s="234"/>
      <c r="AT810" s="234"/>
      <c r="AV810" s="231"/>
      <c r="AY810" s="234"/>
      <c r="BA810" s="234"/>
      <c r="BC810" s="231"/>
    </row>
    <row r="811" spans="41:55" x14ac:dyDescent="0.25">
      <c r="AO811" s="230"/>
      <c r="AR811" s="234"/>
      <c r="AT811" s="234"/>
      <c r="AV811" s="231"/>
      <c r="AY811" s="234"/>
      <c r="BA811" s="234"/>
      <c r="BC811" s="231"/>
    </row>
    <row r="812" spans="41:55" x14ac:dyDescent="0.25">
      <c r="AO812" s="230"/>
      <c r="AR812" s="234"/>
      <c r="AT812" s="234"/>
      <c r="AV812" s="231"/>
      <c r="AY812" s="234"/>
      <c r="BA812" s="234"/>
      <c r="BC812" s="231"/>
    </row>
    <row r="813" spans="41:55" x14ac:dyDescent="0.25">
      <c r="AO813" s="230"/>
      <c r="AR813" s="234"/>
      <c r="AT813" s="234"/>
      <c r="AV813" s="231"/>
      <c r="AY813" s="234"/>
      <c r="BA813" s="234"/>
      <c r="BC813" s="231"/>
    </row>
    <row r="814" spans="41:55" x14ac:dyDescent="0.25">
      <c r="AO814" s="230"/>
      <c r="AR814" s="234"/>
      <c r="AT814" s="234"/>
      <c r="AV814" s="231"/>
      <c r="AY814" s="234"/>
      <c r="BA814" s="234"/>
      <c r="BC814" s="231"/>
    </row>
    <row r="815" spans="41:55" x14ac:dyDescent="0.25">
      <c r="AO815" s="230"/>
      <c r="AR815" s="234"/>
      <c r="AT815" s="234"/>
      <c r="AV815" s="231"/>
      <c r="AY815" s="234"/>
      <c r="BA815" s="234"/>
      <c r="BC815" s="231"/>
    </row>
    <row r="816" spans="41:55" x14ac:dyDescent="0.25">
      <c r="AO816" s="230"/>
      <c r="AR816" s="234"/>
      <c r="AT816" s="234"/>
      <c r="AV816" s="231"/>
      <c r="AY816" s="234"/>
      <c r="BA816" s="234"/>
      <c r="BC816" s="231"/>
    </row>
    <row r="817" spans="41:55" x14ac:dyDescent="0.25">
      <c r="AO817" s="230"/>
      <c r="AR817" s="234"/>
      <c r="AT817" s="234"/>
      <c r="AV817" s="231"/>
      <c r="AY817" s="234"/>
      <c r="BA817" s="234"/>
      <c r="BC817" s="231"/>
    </row>
    <row r="818" spans="41:55" x14ac:dyDescent="0.25">
      <c r="AO818" s="230"/>
      <c r="AR818" s="234"/>
      <c r="AT818" s="234"/>
      <c r="AV818" s="231"/>
      <c r="AY818" s="234"/>
      <c r="BA818" s="234"/>
      <c r="BC818" s="231"/>
    </row>
    <row r="819" spans="41:55" x14ac:dyDescent="0.25">
      <c r="AO819" s="230"/>
      <c r="AR819" s="234"/>
      <c r="AT819" s="234"/>
      <c r="AV819" s="231"/>
      <c r="AY819" s="234"/>
      <c r="BA819" s="234"/>
      <c r="BC819" s="231"/>
    </row>
    <row r="820" spans="41:55" x14ac:dyDescent="0.25">
      <c r="AO820" s="230"/>
      <c r="AR820" s="234"/>
      <c r="AT820" s="234"/>
      <c r="AV820" s="231"/>
      <c r="AY820" s="234"/>
      <c r="BA820" s="234"/>
      <c r="BC820" s="231"/>
    </row>
    <row r="821" spans="41:55" x14ac:dyDescent="0.25">
      <c r="AO821" s="230"/>
      <c r="AR821" s="234"/>
      <c r="AT821" s="234"/>
      <c r="AV821" s="231"/>
      <c r="AY821" s="234"/>
      <c r="BA821" s="234"/>
      <c r="BC821" s="231"/>
    </row>
    <row r="822" spans="41:55" x14ac:dyDescent="0.25">
      <c r="AO822" s="230"/>
      <c r="AR822" s="234"/>
      <c r="AT822" s="234"/>
      <c r="AV822" s="231"/>
      <c r="AY822" s="234"/>
      <c r="BA822" s="234"/>
      <c r="BC822" s="231"/>
    </row>
    <row r="823" spans="41:55" x14ac:dyDescent="0.25">
      <c r="AO823" s="230"/>
      <c r="AR823" s="234"/>
      <c r="AT823" s="234"/>
      <c r="AV823" s="231"/>
      <c r="AY823" s="234"/>
      <c r="BA823" s="234"/>
      <c r="BC823" s="231"/>
    </row>
    <row r="824" spans="41:55" x14ac:dyDescent="0.25">
      <c r="AO824" s="230"/>
      <c r="AR824" s="234"/>
      <c r="AT824" s="234"/>
      <c r="AV824" s="231"/>
      <c r="AY824" s="234"/>
      <c r="BA824" s="234"/>
      <c r="BC824" s="231"/>
    </row>
    <row r="825" spans="41:55" x14ac:dyDescent="0.25">
      <c r="AO825" s="230"/>
      <c r="AR825" s="234"/>
      <c r="AT825" s="234"/>
      <c r="AV825" s="231"/>
      <c r="AY825" s="234"/>
      <c r="BA825" s="234"/>
      <c r="BC825" s="231"/>
    </row>
    <row r="826" spans="41:55" x14ac:dyDescent="0.25">
      <c r="AO826" s="230"/>
      <c r="AR826" s="234"/>
      <c r="AT826" s="234"/>
      <c r="AV826" s="231"/>
      <c r="AY826" s="234"/>
      <c r="BA826" s="234"/>
      <c r="BC826" s="231"/>
    </row>
    <row r="827" spans="41:55" x14ac:dyDescent="0.25">
      <c r="AO827" s="230"/>
      <c r="AR827" s="234"/>
      <c r="AT827" s="234"/>
      <c r="AV827" s="231"/>
      <c r="AY827" s="234"/>
      <c r="BA827" s="234"/>
      <c r="BC827" s="231"/>
    </row>
    <row r="828" spans="41:55" x14ac:dyDescent="0.25">
      <c r="AO828" s="230"/>
      <c r="AR828" s="234"/>
      <c r="AT828" s="234"/>
      <c r="AV828" s="231"/>
      <c r="AY828" s="234"/>
      <c r="BA828" s="234"/>
      <c r="BC828" s="231"/>
    </row>
    <row r="829" spans="41:55" x14ac:dyDescent="0.25">
      <c r="AO829" s="230"/>
      <c r="AR829" s="234"/>
      <c r="AT829" s="234"/>
      <c r="AV829" s="231"/>
      <c r="AY829" s="234"/>
      <c r="BA829" s="234"/>
      <c r="BC829" s="231"/>
    </row>
    <row r="830" spans="41:55" x14ac:dyDescent="0.25">
      <c r="AO830" s="230"/>
      <c r="AR830" s="234"/>
      <c r="AT830" s="234"/>
      <c r="AV830" s="231"/>
      <c r="AY830" s="234"/>
      <c r="BA830" s="234"/>
      <c r="BC830" s="231"/>
    </row>
    <row r="831" spans="41:55" x14ac:dyDescent="0.25">
      <c r="AO831" s="230"/>
      <c r="AR831" s="234"/>
      <c r="AT831" s="234"/>
      <c r="AV831" s="231"/>
      <c r="AY831" s="234"/>
      <c r="BA831" s="234"/>
      <c r="BC831" s="231"/>
    </row>
    <row r="832" spans="41:55" x14ac:dyDescent="0.25">
      <c r="AO832" s="230"/>
      <c r="AR832" s="234"/>
      <c r="AT832" s="234"/>
      <c r="AV832" s="231"/>
      <c r="AY832" s="234"/>
      <c r="BA832" s="234"/>
      <c r="BC832" s="231"/>
    </row>
    <row r="833" spans="41:55" x14ac:dyDescent="0.25">
      <c r="AO833" s="230"/>
      <c r="AR833" s="234"/>
      <c r="AT833" s="234"/>
      <c r="AV833" s="231"/>
      <c r="AY833" s="234"/>
      <c r="BA833" s="234"/>
      <c r="BC833" s="231"/>
    </row>
    <row r="834" spans="41:55" x14ac:dyDescent="0.25">
      <c r="AO834" s="230"/>
      <c r="AR834" s="234"/>
      <c r="AT834" s="234"/>
      <c r="AV834" s="231"/>
      <c r="AY834" s="234"/>
      <c r="BA834" s="234"/>
      <c r="BC834" s="231"/>
    </row>
    <row r="835" spans="41:55" x14ac:dyDescent="0.25">
      <c r="AO835" s="230"/>
      <c r="AR835" s="234"/>
      <c r="AT835" s="234"/>
      <c r="AV835" s="231"/>
      <c r="AY835" s="234"/>
      <c r="BA835" s="234"/>
      <c r="BC835" s="231"/>
    </row>
    <row r="836" spans="41:55" x14ac:dyDescent="0.25">
      <c r="AO836" s="230"/>
      <c r="AR836" s="234"/>
      <c r="AT836" s="234"/>
      <c r="AV836" s="231"/>
      <c r="AY836" s="234"/>
      <c r="BA836" s="234"/>
      <c r="BC836" s="231"/>
    </row>
    <row r="837" spans="41:55" x14ac:dyDescent="0.25">
      <c r="AO837" s="230"/>
      <c r="AR837" s="234"/>
      <c r="AT837" s="234"/>
      <c r="AV837" s="231"/>
      <c r="AY837" s="234"/>
      <c r="BA837" s="234"/>
      <c r="BC837" s="231"/>
    </row>
    <row r="838" spans="41:55" x14ac:dyDescent="0.25">
      <c r="AO838" s="230"/>
      <c r="AR838" s="234"/>
      <c r="AT838" s="234"/>
      <c r="AV838" s="231"/>
      <c r="AY838" s="234"/>
      <c r="BA838" s="234"/>
      <c r="BC838" s="231"/>
    </row>
    <row r="839" spans="41:55" x14ac:dyDescent="0.25">
      <c r="AO839" s="230"/>
      <c r="AR839" s="234"/>
      <c r="AT839" s="234"/>
      <c r="AV839" s="231"/>
      <c r="AY839" s="234"/>
      <c r="BA839" s="234"/>
      <c r="BC839" s="231"/>
    </row>
    <row r="840" spans="41:55" x14ac:dyDescent="0.25">
      <c r="AO840" s="230"/>
      <c r="AR840" s="234"/>
      <c r="AT840" s="234"/>
      <c r="AV840" s="231"/>
      <c r="AY840" s="234"/>
      <c r="BA840" s="234"/>
      <c r="BC840" s="231"/>
    </row>
    <row r="841" spans="41:55" x14ac:dyDescent="0.25">
      <c r="AO841" s="230"/>
      <c r="AR841" s="234"/>
      <c r="AT841" s="234"/>
      <c r="AV841" s="231"/>
      <c r="AY841" s="234"/>
      <c r="BA841" s="234"/>
      <c r="BC841" s="231"/>
    </row>
    <row r="842" spans="41:55" x14ac:dyDescent="0.25">
      <c r="AO842" s="230"/>
      <c r="AR842" s="234"/>
      <c r="AT842" s="234"/>
      <c r="AV842" s="231"/>
      <c r="AY842" s="234"/>
      <c r="BA842" s="234"/>
      <c r="BC842" s="231"/>
    </row>
    <row r="843" spans="41:55" x14ac:dyDescent="0.25">
      <c r="AO843" s="230"/>
      <c r="AR843" s="234"/>
      <c r="AT843" s="234"/>
      <c r="AV843" s="231"/>
      <c r="AY843" s="234"/>
      <c r="BA843" s="234"/>
      <c r="BC843" s="231"/>
    </row>
    <row r="844" spans="41:55" x14ac:dyDescent="0.25">
      <c r="AO844" s="230"/>
      <c r="AR844" s="234"/>
      <c r="AT844" s="234"/>
      <c r="AV844" s="231"/>
      <c r="AY844" s="234"/>
      <c r="BA844" s="234"/>
      <c r="BC844" s="231"/>
    </row>
    <row r="845" spans="41:55" x14ac:dyDescent="0.25">
      <c r="AO845" s="230"/>
      <c r="AR845" s="234"/>
      <c r="AT845" s="234"/>
      <c r="AV845" s="231"/>
      <c r="AY845" s="234"/>
      <c r="BA845" s="234"/>
      <c r="BC845" s="231"/>
    </row>
    <row r="846" spans="41:55" x14ac:dyDescent="0.25">
      <c r="AO846" s="230"/>
      <c r="AR846" s="234"/>
      <c r="AT846" s="234"/>
      <c r="AV846" s="231"/>
      <c r="AY846" s="234"/>
      <c r="BA846" s="234"/>
      <c r="BC846" s="231"/>
    </row>
    <row r="847" spans="41:55" x14ac:dyDescent="0.25">
      <c r="AO847" s="230"/>
      <c r="AR847" s="234"/>
      <c r="AT847" s="234"/>
      <c r="AV847" s="231"/>
      <c r="AY847" s="234"/>
      <c r="BA847" s="234"/>
      <c r="BC847" s="231"/>
    </row>
    <row r="848" spans="41:55" x14ac:dyDescent="0.25">
      <c r="AO848" s="230"/>
      <c r="AR848" s="234"/>
      <c r="AT848" s="234"/>
      <c r="AV848" s="231"/>
      <c r="AY848" s="234"/>
      <c r="BA848" s="234"/>
      <c r="BC848" s="231"/>
    </row>
    <row r="849" spans="41:55" x14ac:dyDescent="0.25">
      <c r="AO849" s="230"/>
      <c r="AR849" s="234"/>
      <c r="AT849" s="234"/>
      <c r="AV849" s="231"/>
      <c r="AY849" s="234"/>
      <c r="BA849" s="234"/>
      <c r="BC849" s="231"/>
    </row>
    <row r="850" spans="41:55" x14ac:dyDescent="0.25">
      <c r="AO850" s="230"/>
      <c r="AR850" s="234"/>
      <c r="AT850" s="234"/>
      <c r="AV850" s="231"/>
      <c r="AY850" s="234"/>
      <c r="BA850" s="234"/>
      <c r="BC850" s="231"/>
    </row>
    <row r="851" spans="41:55" x14ac:dyDescent="0.25">
      <c r="AO851" s="230"/>
      <c r="AR851" s="234"/>
      <c r="AT851" s="234"/>
      <c r="AV851" s="231"/>
      <c r="AY851" s="234"/>
      <c r="BA851" s="234"/>
      <c r="BC851" s="231"/>
    </row>
    <row r="852" spans="41:55" x14ac:dyDescent="0.25">
      <c r="AO852" s="230"/>
      <c r="AR852" s="234"/>
      <c r="AT852" s="234"/>
      <c r="AV852" s="231"/>
      <c r="AY852" s="234"/>
      <c r="BA852" s="234"/>
      <c r="BC852" s="231"/>
    </row>
    <row r="853" spans="41:55" x14ac:dyDescent="0.25">
      <c r="AO853" s="230"/>
      <c r="AR853" s="234"/>
      <c r="AT853" s="234"/>
      <c r="AV853" s="231"/>
      <c r="AY853" s="234"/>
      <c r="BA853" s="234"/>
      <c r="BC853" s="231"/>
    </row>
    <row r="854" spans="41:55" x14ac:dyDescent="0.25">
      <c r="AO854" s="230"/>
      <c r="AR854" s="234"/>
      <c r="AT854" s="234"/>
      <c r="AV854" s="231"/>
      <c r="AY854" s="234"/>
      <c r="BA854" s="234"/>
      <c r="BC854" s="231"/>
    </row>
    <row r="855" spans="41:55" x14ac:dyDescent="0.25">
      <c r="AO855" s="230"/>
      <c r="AR855" s="234"/>
      <c r="AT855" s="234"/>
      <c r="AV855" s="231"/>
      <c r="AY855" s="234"/>
      <c r="BA855" s="234"/>
      <c r="BC855" s="231"/>
    </row>
    <row r="856" spans="41:55" x14ac:dyDescent="0.25">
      <c r="AO856" s="230"/>
      <c r="AR856" s="234"/>
      <c r="AT856" s="234"/>
      <c r="AV856" s="231"/>
      <c r="AY856" s="234"/>
      <c r="BA856" s="234"/>
      <c r="BC856" s="231"/>
    </row>
    <row r="857" spans="41:55" x14ac:dyDescent="0.25">
      <c r="AO857" s="230"/>
      <c r="AR857" s="234"/>
      <c r="AT857" s="234"/>
      <c r="AV857" s="231"/>
      <c r="AY857" s="234"/>
      <c r="BA857" s="234"/>
      <c r="BC857" s="231"/>
    </row>
    <row r="858" spans="41:55" x14ac:dyDescent="0.25">
      <c r="AO858" s="230"/>
      <c r="AR858" s="234"/>
      <c r="AT858" s="234"/>
      <c r="AV858" s="231"/>
      <c r="AY858" s="234"/>
      <c r="BA858" s="234"/>
      <c r="BC858" s="231"/>
    </row>
    <row r="859" spans="41:55" x14ac:dyDescent="0.25">
      <c r="AO859" s="230"/>
      <c r="AR859" s="234"/>
      <c r="AT859" s="234"/>
      <c r="AV859" s="231"/>
      <c r="AY859" s="234"/>
      <c r="BA859" s="234"/>
      <c r="BC859" s="231"/>
    </row>
    <row r="860" spans="41:55" x14ac:dyDescent="0.25">
      <c r="AO860" s="230"/>
      <c r="AR860" s="234"/>
      <c r="AT860" s="234"/>
      <c r="AV860" s="231"/>
      <c r="AY860" s="234"/>
      <c r="BA860" s="234"/>
      <c r="BC860" s="231"/>
    </row>
    <row r="861" spans="41:55" x14ac:dyDescent="0.25">
      <c r="AO861" s="230"/>
      <c r="AR861" s="234"/>
      <c r="AT861" s="234"/>
      <c r="AV861" s="231"/>
      <c r="AY861" s="234"/>
      <c r="BA861" s="234"/>
      <c r="BC861" s="231"/>
    </row>
    <row r="862" spans="41:55" x14ac:dyDescent="0.25">
      <c r="AO862" s="230"/>
      <c r="AR862" s="234"/>
      <c r="AT862" s="234"/>
      <c r="AV862" s="231"/>
      <c r="AY862" s="234"/>
      <c r="BA862" s="234"/>
      <c r="BC862" s="231"/>
    </row>
    <row r="863" spans="41:55" x14ac:dyDescent="0.25">
      <c r="AO863" s="230"/>
      <c r="AR863" s="234"/>
      <c r="AT863" s="234"/>
      <c r="AV863" s="231"/>
      <c r="AY863" s="234"/>
      <c r="BA863" s="234"/>
      <c r="BC863" s="231"/>
    </row>
    <row r="864" spans="41:55" x14ac:dyDescent="0.25">
      <c r="AO864" s="230"/>
      <c r="AR864" s="234"/>
      <c r="AT864" s="234"/>
      <c r="AV864" s="231"/>
      <c r="AY864" s="234"/>
      <c r="BA864" s="234"/>
      <c r="BC864" s="231"/>
    </row>
    <row r="865" spans="41:55" x14ac:dyDescent="0.25">
      <c r="AO865" s="230"/>
      <c r="AR865" s="234"/>
      <c r="AT865" s="234"/>
      <c r="AV865" s="231"/>
      <c r="AY865" s="234"/>
      <c r="BA865" s="234"/>
      <c r="BC865" s="231"/>
    </row>
    <row r="866" spans="41:55" x14ac:dyDescent="0.25">
      <c r="AO866" s="230"/>
      <c r="AR866" s="234"/>
      <c r="AT866" s="234"/>
      <c r="AV866" s="231"/>
      <c r="AY866" s="234"/>
      <c r="BA866" s="234"/>
      <c r="BC866" s="231"/>
    </row>
    <row r="867" spans="41:55" x14ac:dyDescent="0.25">
      <c r="AO867" s="230"/>
      <c r="AR867" s="234"/>
      <c r="AT867" s="234"/>
      <c r="AV867" s="231"/>
      <c r="AY867" s="234"/>
      <c r="BA867" s="234"/>
      <c r="BC867" s="231"/>
    </row>
    <row r="868" spans="41:55" x14ac:dyDescent="0.25">
      <c r="AO868" s="230"/>
      <c r="AR868" s="234"/>
      <c r="AT868" s="234"/>
      <c r="AV868" s="231"/>
      <c r="AY868" s="234"/>
      <c r="BA868" s="234"/>
      <c r="BC868" s="231"/>
    </row>
    <row r="869" spans="41:55" x14ac:dyDescent="0.25">
      <c r="AO869" s="230"/>
      <c r="AR869" s="234"/>
      <c r="AT869" s="234"/>
      <c r="AV869" s="231"/>
      <c r="AY869" s="234"/>
      <c r="BA869" s="234"/>
      <c r="BC869" s="231"/>
    </row>
    <row r="870" spans="41:55" x14ac:dyDescent="0.25">
      <c r="AO870" s="230"/>
      <c r="AR870" s="234"/>
      <c r="AT870" s="234"/>
      <c r="AV870" s="231"/>
      <c r="AY870" s="234"/>
      <c r="BA870" s="234"/>
      <c r="BC870" s="231"/>
    </row>
    <row r="871" spans="41:55" x14ac:dyDescent="0.25">
      <c r="AO871" s="230"/>
      <c r="AR871" s="234"/>
      <c r="AT871" s="234"/>
      <c r="AV871" s="231"/>
      <c r="AY871" s="234"/>
      <c r="BA871" s="234"/>
      <c r="BC871" s="231"/>
    </row>
    <row r="872" spans="41:55" x14ac:dyDescent="0.25">
      <c r="AO872" s="230"/>
      <c r="AR872" s="234"/>
      <c r="AT872" s="234"/>
      <c r="AV872" s="231"/>
      <c r="AY872" s="234"/>
      <c r="BA872" s="234"/>
      <c r="BC872" s="231"/>
    </row>
    <row r="873" spans="41:55" x14ac:dyDescent="0.25">
      <c r="AO873" s="230"/>
      <c r="AR873" s="234"/>
      <c r="AT873" s="234"/>
      <c r="AV873" s="231"/>
      <c r="AY873" s="234"/>
      <c r="BA873" s="234"/>
      <c r="BC873" s="231"/>
    </row>
    <row r="874" spans="41:55" x14ac:dyDescent="0.25">
      <c r="AO874" s="230"/>
      <c r="AR874" s="234"/>
      <c r="AT874" s="234"/>
      <c r="AV874" s="231"/>
      <c r="AY874" s="234"/>
      <c r="BA874" s="234"/>
      <c r="BC874" s="231"/>
    </row>
    <row r="875" spans="41:55" x14ac:dyDescent="0.25">
      <c r="AO875" s="230"/>
      <c r="AR875" s="234"/>
      <c r="AT875" s="234"/>
      <c r="AV875" s="231"/>
      <c r="AY875" s="234"/>
      <c r="BA875" s="234"/>
      <c r="BC875" s="231"/>
    </row>
    <row r="876" spans="41:55" x14ac:dyDescent="0.25">
      <c r="AO876" s="230"/>
      <c r="AR876" s="234"/>
      <c r="AT876" s="234"/>
      <c r="AV876" s="231"/>
      <c r="AY876" s="234"/>
      <c r="BA876" s="234"/>
      <c r="BC876" s="231"/>
    </row>
    <row r="877" spans="41:55" x14ac:dyDescent="0.25">
      <c r="AO877" s="230"/>
      <c r="AR877" s="234"/>
      <c r="AT877" s="234"/>
      <c r="AV877" s="231"/>
      <c r="AY877" s="234"/>
      <c r="BA877" s="234"/>
      <c r="BC877" s="231"/>
    </row>
    <row r="878" spans="41:55" x14ac:dyDescent="0.25">
      <c r="AO878" s="230"/>
      <c r="AR878" s="234"/>
      <c r="AT878" s="234"/>
      <c r="AV878" s="231"/>
      <c r="AY878" s="234"/>
      <c r="BA878" s="234"/>
      <c r="BC878" s="231"/>
    </row>
    <row r="879" spans="41:55" x14ac:dyDescent="0.25">
      <c r="AO879" s="230"/>
      <c r="AR879" s="234"/>
      <c r="AT879" s="234"/>
      <c r="AV879" s="231"/>
      <c r="AY879" s="234"/>
      <c r="BA879" s="234"/>
      <c r="BC879" s="231"/>
    </row>
    <row r="880" spans="41:55" x14ac:dyDescent="0.25">
      <c r="AO880" s="230"/>
      <c r="AR880" s="234"/>
      <c r="AT880" s="234"/>
      <c r="AV880" s="231"/>
      <c r="AY880" s="234"/>
      <c r="BA880" s="234"/>
      <c r="BC880" s="231"/>
    </row>
    <row r="881" spans="41:55" x14ac:dyDescent="0.25">
      <c r="AO881" s="230"/>
      <c r="AR881" s="234"/>
      <c r="AT881" s="234"/>
      <c r="AV881" s="231"/>
      <c r="AY881" s="234"/>
      <c r="BA881" s="234"/>
      <c r="BC881" s="231"/>
    </row>
    <row r="882" spans="41:55" x14ac:dyDescent="0.25">
      <c r="AO882" s="230"/>
      <c r="AR882" s="234"/>
      <c r="AT882" s="234"/>
      <c r="AV882" s="231"/>
      <c r="AY882" s="234"/>
      <c r="BA882" s="234"/>
      <c r="BC882" s="231"/>
    </row>
    <row r="883" spans="41:55" x14ac:dyDescent="0.25">
      <c r="AO883" s="230"/>
      <c r="AR883" s="234"/>
      <c r="AT883" s="234"/>
      <c r="AV883" s="231"/>
      <c r="AY883" s="234"/>
      <c r="BA883" s="234"/>
      <c r="BC883" s="231"/>
    </row>
    <row r="884" spans="41:55" x14ac:dyDescent="0.25">
      <c r="AO884" s="230"/>
      <c r="AR884" s="234"/>
      <c r="AT884" s="234"/>
      <c r="AV884" s="231"/>
      <c r="AY884" s="234"/>
      <c r="BA884" s="234"/>
      <c r="BC884" s="231"/>
    </row>
    <row r="885" spans="41:55" x14ac:dyDescent="0.25">
      <c r="AO885" s="230"/>
      <c r="AR885" s="234"/>
      <c r="AT885" s="234"/>
      <c r="AV885" s="231"/>
      <c r="AY885" s="234"/>
      <c r="BA885" s="234"/>
      <c r="BC885" s="231"/>
    </row>
    <row r="886" spans="41:55" x14ac:dyDescent="0.25">
      <c r="AO886" s="230"/>
      <c r="AR886" s="234"/>
      <c r="AT886" s="234"/>
      <c r="AV886" s="231"/>
      <c r="AY886" s="234"/>
      <c r="BA886" s="234"/>
      <c r="BC886" s="231"/>
    </row>
    <row r="887" spans="41:55" x14ac:dyDescent="0.25">
      <c r="AO887" s="230"/>
      <c r="AR887" s="234"/>
      <c r="AT887" s="234"/>
      <c r="AV887" s="231"/>
      <c r="AY887" s="234"/>
      <c r="BA887" s="234"/>
      <c r="BC887" s="231"/>
    </row>
    <row r="888" spans="41:55" x14ac:dyDescent="0.25">
      <c r="AO888" s="230"/>
      <c r="AR888" s="234"/>
      <c r="AT888" s="234"/>
      <c r="AV888" s="231"/>
      <c r="AY888" s="234"/>
      <c r="BA888" s="234"/>
      <c r="BC888" s="231"/>
    </row>
    <row r="889" spans="41:55" x14ac:dyDescent="0.25">
      <c r="AO889" s="230"/>
      <c r="AR889" s="234"/>
      <c r="AT889" s="234"/>
      <c r="AV889" s="231"/>
      <c r="AY889" s="234"/>
      <c r="BA889" s="234"/>
      <c r="BC889" s="231"/>
    </row>
    <row r="890" spans="41:55" x14ac:dyDescent="0.25">
      <c r="AO890" s="230"/>
      <c r="AR890" s="234"/>
      <c r="AT890" s="234"/>
      <c r="AV890" s="231"/>
      <c r="AY890" s="234"/>
      <c r="BA890" s="234"/>
      <c r="BC890" s="231"/>
    </row>
    <row r="891" spans="41:55" x14ac:dyDescent="0.25">
      <c r="AO891" s="230"/>
      <c r="AR891" s="234"/>
      <c r="AT891" s="234"/>
      <c r="AV891" s="231"/>
      <c r="AY891" s="234"/>
      <c r="BA891" s="234"/>
      <c r="BC891" s="231"/>
    </row>
    <row r="892" spans="41:55" x14ac:dyDescent="0.25">
      <c r="AO892" s="230"/>
      <c r="AR892" s="234"/>
      <c r="AT892" s="234"/>
      <c r="AV892" s="231"/>
      <c r="AY892" s="234"/>
      <c r="BA892" s="234"/>
      <c r="BC892" s="231"/>
    </row>
    <row r="893" spans="41:55" x14ac:dyDescent="0.25">
      <c r="AO893" s="230"/>
      <c r="AR893" s="234"/>
      <c r="AT893" s="234"/>
      <c r="AV893" s="231"/>
      <c r="AY893" s="234"/>
      <c r="BA893" s="234"/>
      <c r="BC893" s="231"/>
    </row>
    <row r="894" spans="41:55" x14ac:dyDescent="0.25">
      <c r="AO894" s="230"/>
      <c r="AR894" s="234"/>
      <c r="AT894" s="234"/>
      <c r="AV894" s="231"/>
      <c r="AY894" s="234"/>
      <c r="BA894" s="234"/>
      <c r="BC894" s="231"/>
    </row>
    <row r="895" spans="41:55" x14ac:dyDescent="0.25">
      <c r="AO895" s="230"/>
      <c r="AR895" s="234"/>
      <c r="AT895" s="234"/>
      <c r="AV895" s="231"/>
      <c r="AY895" s="234"/>
      <c r="BA895" s="234"/>
      <c r="BC895" s="231"/>
    </row>
    <row r="896" spans="41:55" x14ac:dyDescent="0.25">
      <c r="AO896" s="230"/>
      <c r="AR896" s="234"/>
      <c r="AT896" s="234"/>
      <c r="AV896" s="231"/>
      <c r="AY896" s="234"/>
      <c r="BA896" s="234"/>
      <c r="BC896" s="231"/>
    </row>
    <row r="897" spans="41:55" x14ac:dyDescent="0.25">
      <c r="AO897" s="230"/>
      <c r="AR897" s="234"/>
      <c r="AT897" s="234"/>
      <c r="AV897" s="231"/>
      <c r="AY897" s="234"/>
      <c r="BA897" s="234"/>
      <c r="BC897" s="231"/>
    </row>
    <row r="898" spans="41:55" x14ac:dyDescent="0.25">
      <c r="AO898" s="230"/>
      <c r="AR898" s="234"/>
      <c r="AT898" s="234"/>
      <c r="AV898" s="231"/>
      <c r="AY898" s="234"/>
      <c r="BA898" s="234"/>
      <c r="BC898" s="231"/>
    </row>
    <row r="899" spans="41:55" x14ac:dyDescent="0.25">
      <c r="AO899" s="230"/>
      <c r="AR899" s="234"/>
      <c r="AT899" s="234"/>
      <c r="AV899" s="231"/>
      <c r="AY899" s="234"/>
      <c r="BA899" s="234"/>
      <c r="BC899" s="231"/>
    </row>
    <row r="900" spans="41:55" x14ac:dyDescent="0.25">
      <c r="AO900" s="230"/>
      <c r="AR900" s="234"/>
      <c r="AT900" s="234"/>
      <c r="AV900" s="231"/>
      <c r="AY900" s="234"/>
      <c r="BA900" s="234"/>
      <c r="BC900" s="231"/>
    </row>
    <row r="901" spans="41:55" x14ac:dyDescent="0.25">
      <c r="AO901" s="230"/>
      <c r="AR901" s="234"/>
      <c r="AT901" s="234"/>
      <c r="AV901" s="231"/>
      <c r="AY901" s="234"/>
      <c r="BA901" s="234"/>
      <c r="BC901" s="231"/>
    </row>
    <row r="902" spans="41:55" x14ac:dyDescent="0.25">
      <c r="AO902" s="230"/>
      <c r="AR902" s="234"/>
      <c r="AT902" s="234"/>
      <c r="AV902" s="231"/>
      <c r="AY902" s="234"/>
      <c r="BA902" s="234"/>
      <c r="BC902" s="231"/>
    </row>
    <row r="903" spans="41:55" x14ac:dyDescent="0.25">
      <c r="AO903" s="230"/>
      <c r="AR903" s="234"/>
      <c r="AT903" s="234"/>
      <c r="AV903" s="231"/>
      <c r="AY903" s="234"/>
      <c r="BA903" s="234"/>
      <c r="BC903" s="231"/>
    </row>
    <row r="904" spans="41:55" x14ac:dyDescent="0.25">
      <c r="AO904" s="230"/>
      <c r="AR904" s="234"/>
      <c r="AT904" s="234"/>
      <c r="AV904" s="231"/>
      <c r="AY904" s="234"/>
      <c r="BA904" s="234"/>
      <c r="BC904" s="231"/>
    </row>
    <row r="905" spans="41:55" x14ac:dyDescent="0.25">
      <c r="AO905" s="230"/>
      <c r="AR905" s="234"/>
      <c r="AT905" s="234"/>
      <c r="AV905" s="231"/>
      <c r="AY905" s="234"/>
      <c r="BA905" s="234"/>
      <c r="BC905" s="231"/>
    </row>
    <row r="906" spans="41:55" x14ac:dyDescent="0.25">
      <c r="AO906" s="230"/>
      <c r="AR906" s="234"/>
      <c r="AT906" s="234"/>
      <c r="AV906" s="231"/>
      <c r="AY906" s="234"/>
      <c r="BA906" s="234"/>
      <c r="BC906" s="231"/>
    </row>
    <row r="907" spans="41:55" x14ac:dyDescent="0.25">
      <c r="AO907" s="230"/>
      <c r="AR907" s="234"/>
      <c r="AT907" s="234"/>
      <c r="AV907" s="231"/>
      <c r="AY907" s="234"/>
      <c r="BA907" s="234"/>
      <c r="BC907" s="231"/>
    </row>
    <row r="908" spans="41:55" x14ac:dyDescent="0.25">
      <c r="AO908" s="230"/>
      <c r="AR908" s="234"/>
      <c r="AT908" s="234"/>
      <c r="AV908" s="231"/>
      <c r="AY908" s="234"/>
      <c r="BA908" s="234"/>
      <c r="BC908" s="231"/>
    </row>
    <row r="909" spans="41:55" x14ac:dyDescent="0.25">
      <c r="AO909" s="230"/>
      <c r="AR909" s="234"/>
      <c r="AT909" s="234"/>
      <c r="AV909" s="231"/>
      <c r="AY909" s="234"/>
      <c r="BA909" s="234"/>
      <c r="BC909" s="231"/>
    </row>
    <row r="910" spans="41:55" x14ac:dyDescent="0.25">
      <c r="AO910" s="230"/>
      <c r="AR910" s="234"/>
      <c r="AT910" s="234"/>
      <c r="AV910" s="231"/>
      <c r="AY910" s="234"/>
      <c r="BA910" s="234"/>
      <c r="BC910" s="231"/>
    </row>
    <row r="911" spans="41:55" x14ac:dyDescent="0.25">
      <c r="AO911" s="230"/>
      <c r="AR911" s="234"/>
      <c r="AT911" s="234"/>
      <c r="AV911" s="231"/>
      <c r="AY911" s="234"/>
      <c r="BA911" s="234"/>
      <c r="BC911" s="231"/>
    </row>
    <row r="912" spans="41:55" x14ac:dyDescent="0.25">
      <c r="AO912" s="230"/>
      <c r="AR912" s="234"/>
      <c r="AT912" s="234"/>
      <c r="AV912" s="231"/>
      <c r="AY912" s="234"/>
      <c r="BA912" s="234"/>
      <c r="BC912" s="231"/>
    </row>
    <row r="913" spans="41:55" x14ac:dyDescent="0.25">
      <c r="AO913" s="230"/>
      <c r="AR913" s="234"/>
      <c r="AT913" s="234"/>
      <c r="AV913" s="231"/>
      <c r="AY913" s="234"/>
      <c r="BA913" s="234"/>
      <c r="BC913" s="231"/>
    </row>
    <row r="914" spans="41:55" x14ac:dyDescent="0.25">
      <c r="AO914" s="230"/>
      <c r="AR914" s="234"/>
      <c r="AT914" s="234"/>
      <c r="AV914" s="231"/>
      <c r="AY914" s="234"/>
      <c r="BA914" s="234"/>
      <c r="BC914" s="231"/>
    </row>
    <row r="915" spans="41:55" x14ac:dyDescent="0.25">
      <c r="AO915" s="230"/>
      <c r="AR915" s="234"/>
      <c r="AT915" s="234"/>
      <c r="AV915" s="231"/>
      <c r="AY915" s="234"/>
      <c r="BA915" s="234"/>
      <c r="BC915" s="231"/>
    </row>
    <row r="916" spans="41:55" x14ac:dyDescent="0.25">
      <c r="AO916" s="230"/>
      <c r="AR916" s="234"/>
      <c r="AT916" s="234"/>
      <c r="AV916" s="231"/>
      <c r="AY916" s="234"/>
      <c r="BA916" s="234"/>
      <c r="BC916" s="231"/>
    </row>
    <row r="917" spans="41:55" x14ac:dyDescent="0.25">
      <c r="AO917" s="230"/>
      <c r="AR917" s="234"/>
      <c r="AT917" s="234"/>
      <c r="AV917" s="231"/>
      <c r="AY917" s="234"/>
      <c r="BA917" s="234"/>
      <c r="BC917" s="231"/>
    </row>
    <row r="918" spans="41:55" x14ac:dyDescent="0.25">
      <c r="AO918" s="230"/>
      <c r="AR918" s="234"/>
      <c r="AT918" s="234"/>
      <c r="AV918" s="231"/>
      <c r="AY918" s="234"/>
      <c r="BA918" s="234"/>
      <c r="BC918" s="231"/>
    </row>
    <row r="919" spans="41:55" x14ac:dyDescent="0.25">
      <c r="AO919" s="230"/>
      <c r="AR919" s="234"/>
      <c r="AT919" s="234"/>
      <c r="AV919" s="231"/>
      <c r="AY919" s="234"/>
      <c r="BA919" s="234"/>
      <c r="BC919" s="231"/>
    </row>
    <row r="920" spans="41:55" x14ac:dyDescent="0.25">
      <c r="AO920" s="230"/>
      <c r="AR920" s="234"/>
      <c r="AT920" s="234"/>
      <c r="AV920" s="231"/>
      <c r="AY920" s="234"/>
      <c r="BA920" s="234"/>
      <c r="BC920" s="231"/>
    </row>
    <row r="921" spans="41:55" x14ac:dyDescent="0.25">
      <c r="AO921" s="230"/>
      <c r="AR921" s="234"/>
      <c r="AT921" s="234"/>
      <c r="AV921" s="231"/>
      <c r="AY921" s="234"/>
      <c r="BA921" s="234"/>
      <c r="BC921" s="231"/>
    </row>
    <row r="922" spans="41:55" x14ac:dyDescent="0.25">
      <c r="AO922" s="230"/>
      <c r="AR922" s="234"/>
      <c r="AT922" s="234"/>
      <c r="AV922" s="231"/>
      <c r="AY922" s="234"/>
      <c r="BA922" s="234"/>
      <c r="BC922" s="231"/>
    </row>
    <row r="923" spans="41:55" x14ac:dyDescent="0.25">
      <c r="AO923" s="230"/>
      <c r="AR923" s="234"/>
      <c r="AT923" s="234"/>
      <c r="AV923" s="231"/>
      <c r="AY923" s="234"/>
      <c r="BA923" s="234"/>
      <c r="BC923" s="231"/>
    </row>
    <row r="924" spans="41:55" x14ac:dyDescent="0.25">
      <c r="AO924" s="230"/>
      <c r="AR924" s="234"/>
      <c r="AT924" s="234"/>
      <c r="AV924" s="231"/>
      <c r="AY924" s="234"/>
      <c r="BA924" s="234"/>
      <c r="BC924" s="231"/>
    </row>
    <row r="925" spans="41:55" x14ac:dyDescent="0.25">
      <c r="AO925" s="230"/>
      <c r="AR925" s="234"/>
      <c r="AT925" s="234"/>
      <c r="AV925" s="231"/>
      <c r="AY925" s="234"/>
      <c r="BA925" s="234"/>
      <c r="BC925" s="231"/>
    </row>
    <row r="926" spans="41:55" x14ac:dyDescent="0.25">
      <c r="AO926" s="230"/>
      <c r="AR926" s="234"/>
      <c r="AT926" s="234"/>
      <c r="AV926" s="231"/>
      <c r="AY926" s="234"/>
      <c r="BA926" s="234"/>
      <c r="BC926" s="231"/>
    </row>
    <row r="927" spans="41:55" x14ac:dyDescent="0.25">
      <c r="AO927" s="230"/>
      <c r="AR927" s="234"/>
      <c r="AT927" s="234"/>
      <c r="AV927" s="231"/>
      <c r="AY927" s="234"/>
      <c r="BA927" s="234"/>
      <c r="BC927" s="231"/>
    </row>
    <row r="928" spans="41:55" x14ac:dyDescent="0.25">
      <c r="AO928" s="230"/>
      <c r="AR928" s="234"/>
      <c r="AT928" s="234"/>
      <c r="AV928" s="231"/>
      <c r="AY928" s="234"/>
      <c r="BA928" s="234"/>
      <c r="BC928" s="231"/>
    </row>
    <row r="929" spans="41:55" x14ac:dyDescent="0.25">
      <c r="AO929" s="230"/>
      <c r="AR929" s="234"/>
      <c r="AT929" s="234"/>
      <c r="AV929" s="231"/>
      <c r="AY929" s="234"/>
      <c r="BA929" s="234"/>
      <c r="BC929" s="231"/>
    </row>
    <row r="930" spans="41:55" x14ac:dyDescent="0.25">
      <c r="AO930" s="230"/>
      <c r="AR930" s="234"/>
      <c r="AT930" s="234"/>
      <c r="AV930" s="231"/>
      <c r="AY930" s="234"/>
      <c r="BA930" s="234"/>
      <c r="BC930" s="231"/>
    </row>
    <row r="931" spans="41:55" x14ac:dyDescent="0.25">
      <c r="AO931" s="230"/>
      <c r="AR931" s="234"/>
      <c r="AT931" s="234"/>
      <c r="AV931" s="231"/>
      <c r="AY931" s="234"/>
      <c r="BA931" s="234"/>
      <c r="BC931" s="231"/>
    </row>
    <row r="932" spans="41:55" x14ac:dyDescent="0.25">
      <c r="AO932" s="230"/>
      <c r="AR932" s="234"/>
      <c r="AT932" s="234"/>
      <c r="AV932" s="231"/>
      <c r="AY932" s="234"/>
      <c r="BA932" s="234"/>
      <c r="BC932" s="231"/>
    </row>
    <row r="933" spans="41:55" x14ac:dyDescent="0.25">
      <c r="AO933" s="230"/>
      <c r="AR933" s="234"/>
      <c r="AT933" s="234"/>
      <c r="AV933" s="231"/>
      <c r="AY933" s="234"/>
      <c r="BA933" s="234"/>
      <c r="BC933" s="231"/>
    </row>
    <row r="934" spans="41:55" x14ac:dyDescent="0.25">
      <c r="AO934" s="230"/>
      <c r="AR934" s="234"/>
      <c r="AT934" s="234"/>
      <c r="AV934" s="231"/>
      <c r="AY934" s="234"/>
      <c r="BA934" s="234"/>
      <c r="BC934" s="231"/>
    </row>
    <row r="935" spans="41:55" x14ac:dyDescent="0.25">
      <c r="AO935" s="230"/>
      <c r="AR935" s="234"/>
      <c r="AT935" s="234"/>
      <c r="AV935" s="231"/>
      <c r="AY935" s="234"/>
      <c r="BA935" s="234"/>
      <c r="BC935" s="231"/>
    </row>
    <row r="936" spans="41:55" x14ac:dyDescent="0.25">
      <c r="AO936" s="230"/>
      <c r="AR936" s="234"/>
      <c r="AT936" s="234"/>
      <c r="AV936" s="231"/>
      <c r="AY936" s="234"/>
      <c r="BA936" s="234"/>
      <c r="BC936" s="231"/>
    </row>
    <row r="937" spans="41:55" x14ac:dyDescent="0.25">
      <c r="AO937" s="230"/>
      <c r="AR937" s="234"/>
      <c r="AT937" s="234"/>
      <c r="AV937" s="231"/>
      <c r="AY937" s="234"/>
      <c r="BA937" s="234"/>
      <c r="BC937" s="231"/>
    </row>
    <row r="938" spans="41:55" x14ac:dyDescent="0.25">
      <c r="AO938" s="230"/>
      <c r="AR938" s="234"/>
      <c r="AT938" s="234"/>
      <c r="AV938" s="231"/>
      <c r="AY938" s="234"/>
      <c r="BA938" s="234"/>
      <c r="BC938" s="231"/>
    </row>
    <row r="939" spans="41:55" x14ac:dyDescent="0.25">
      <c r="AO939" s="230"/>
      <c r="AR939" s="234"/>
      <c r="AT939" s="234"/>
      <c r="AV939" s="231"/>
      <c r="AY939" s="234"/>
      <c r="BA939" s="234"/>
      <c r="BC939" s="231"/>
    </row>
    <row r="940" spans="41:55" x14ac:dyDescent="0.25">
      <c r="AO940" s="230"/>
      <c r="AR940" s="234"/>
      <c r="AT940" s="234"/>
      <c r="AV940" s="231"/>
      <c r="AY940" s="234"/>
      <c r="BA940" s="234"/>
      <c r="BC940" s="231"/>
    </row>
    <row r="941" spans="41:55" x14ac:dyDescent="0.25">
      <c r="AO941" s="230"/>
      <c r="AR941" s="234"/>
      <c r="AT941" s="234"/>
      <c r="AV941" s="231"/>
      <c r="AY941" s="234"/>
      <c r="BA941" s="234"/>
      <c r="BC941" s="231"/>
    </row>
    <row r="942" spans="41:55" x14ac:dyDescent="0.25">
      <c r="AO942" s="230"/>
      <c r="AR942" s="234"/>
      <c r="AT942" s="234"/>
      <c r="AV942" s="231"/>
      <c r="AY942" s="234"/>
      <c r="BA942" s="234"/>
      <c r="BC942" s="231"/>
    </row>
    <row r="943" spans="41:55" x14ac:dyDescent="0.25">
      <c r="AO943" s="230"/>
      <c r="AR943" s="234"/>
      <c r="AT943" s="234"/>
      <c r="AV943" s="231"/>
      <c r="AY943" s="234"/>
      <c r="BA943" s="234"/>
      <c r="BC943" s="231"/>
    </row>
    <row r="944" spans="41:55" x14ac:dyDescent="0.25">
      <c r="AO944" s="230"/>
      <c r="AR944" s="234"/>
      <c r="AT944" s="234"/>
      <c r="AV944" s="231"/>
      <c r="AY944" s="234"/>
      <c r="BA944" s="234"/>
      <c r="BC944" s="231"/>
    </row>
    <row r="945" spans="41:55" x14ac:dyDescent="0.25">
      <c r="AO945" s="230"/>
      <c r="AR945" s="234"/>
      <c r="AT945" s="234"/>
      <c r="AV945" s="231"/>
      <c r="AY945" s="234"/>
      <c r="BA945" s="234"/>
      <c r="BC945" s="231"/>
    </row>
    <row r="946" spans="41:55" x14ac:dyDescent="0.25">
      <c r="AO946" s="230"/>
      <c r="AR946" s="234"/>
      <c r="AT946" s="234"/>
      <c r="AV946" s="231"/>
      <c r="AY946" s="234"/>
      <c r="BA946" s="234"/>
      <c r="BC946" s="231"/>
    </row>
    <row r="947" spans="41:55" x14ac:dyDescent="0.25">
      <c r="AO947" s="230"/>
      <c r="AR947" s="234"/>
      <c r="AT947" s="234"/>
      <c r="AV947" s="231"/>
      <c r="AY947" s="234"/>
      <c r="BA947" s="234"/>
      <c r="BC947" s="231"/>
    </row>
    <row r="948" spans="41:55" x14ac:dyDescent="0.25">
      <c r="AO948" s="230"/>
      <c r="AR948" s="234"/>
      <c r="AT948" s="234"/>
      <c r="AV948" s="231"/>
      <c r="AY948" s="234"/>
      <c r="BA948" s="234"/>
      <c r="BC948" s="231"/>
    </row>
    <row r="949" spans="41:55" x14ac:dyDescent="0.25">
      <c r="AO949" s="230"/>
      <c r="AR949" s="234"/>
      <c r="AT949" s="234"/>
      <c r="AV949" s="231"/>
      <c r="AY949" s="234"/>
      <c r="BA949" s="234"/>
      <c r="BC949" s="231"/>
    </row>
    <row r="950" spans="41:55" x14ac:dyDescent="0.25">
      <c r="AO950" s="230"/>
      <c r="AR950" s="234"/>
      <c r="AT950" s="234"/>
      <c r="AV950" s="231"/>
      <c r="AY950" s="234"/>
      <c r="BA950" s="234"/>
      <c r="BC950" s="231"/>
    </row>
    <row r="951" spans="41:55" x14ac:dyDescent="0.25">
      <c r="AO951" s="230"/>
      <c r="AR951" s="234"/>
      <c r="AT951" s="234"/>
      <c r="AV951" s="231"/>
      <c r="AY951" s="234"/>
      <c r="BA951" s="234"/>
      <c r="BC951" s="231"/>
    </row>
    <row r="952" spans="41:55" x14ac:dyDescent="0.25">
      <c r="AO952" s="230"/>
      <c r="AR952" s="234"/>
      <c r="AT952" s="234"/>
      <c r="AV952" s="231"/>
      <c r="AY952" s="234"/>
      <c r="BA952" s="234"/>
      <c r="BC952" s="231"/>
    </row>
    <row r="953" spans="41:55" x14ac:dyDescent="0.25">
      <c r="AO953" s="230"/>
      <c r="AR953" s="234"/>
      <c r="AT953" s="234"/>
      <c r="AV953" s="231"/>
      <c r="AY953" s="234"/>
      <c r="BA953" s="234"/>
      <c r="BC953" s="231"/>
    </row>
    <row r="954" spans="41:55" x14ac:dyDescent="0.25">
      <c r="AO954" s="230"/>
      <c r="AR954" s="234"/>
      <c r="AT954" s="234"/>
      <c r="AV954" s="231"/>
      <c r="AY954" s="234"/>
      <c r="BA954" s="234"/>
      <c r="BC954" s="231"/>
    </row>
    <row r="955" spans="41:55" x14ac:dyDescent="0.25">
      <c r="AO955" s="230"/>
      <c r="AR955" s="234"/>
      <c r="AT955" s="234"/>
      <c r="AV955" s="231"/>
      <c r="AY955" s="234"/>
      <c r="BA955" s="234"/>
      <c r="BC955" s="231"/>
    </row>
    <row r="956" spans="41:55" x14ac:dyDescent="0.25">
      <c r="AO956" s="230"/>
      <c r="AR956" s="234"/>
      <c r="AT956" s="234"/>
      <c r="AV956" s="231"/>
      <c r="AY956" s="234"/>
      <c r="BA956" s="234"/>
      <c r="BC956" s="231"/>
    </row>
    <row r="957" spans="41:55" x14ac:dyDescent="0.25">
      <c r="AO957" s="230"/>
      <c r="AR957" s="234"/>
      <c r="AT957" s="234"/>
      <c r="AV957" s="231"/>
      <c r="AY957" s="234"/>
      <c r="BA957" s="234"/>
      <c r="BC957" s="231"/>
    </row>
    <row r="958" spans="41:55" x14ac:dyDescent="0.25">
      <c r="AO958" s="230"/>
      <c r="AR958" s="234"/>
      <c r="AT958" s="234"/>
      <c r="AV958" s="231"/>
      <c r="AY958" s="234"/>
      <c r="BA958" s="234"/>
      <c r="BC958" s="231"/>
    </row>
    <row r="959" spans="41:55" x14ac:dyDescent="0.25">
      <c r="AO959" s="230"/>
      <c r="AR959" s="234"/>
      <c r="AT959" s="234"/>
      <c r="AV959" s="231"/>
      <c r="AY959" s="234"/>
      <c r="BA959" s="234"/>
      <c r="BC959" s="231"/>
    </row>
    <row r="960" spans="41:55" x14ac:dyDescent="0.25">
      <c r="AO960" s="230"/>
      <c r="AR960" s="234"/>
      <c r="AT960" s="234"/>
      <c r="AV960" s="231"/>
      <c r="AY960" s="234"/>
      <c r="BA960" s="234"/>
      <c r="BC960" s="231"/>
    </row>
    <row r="961" spans="41:55" x14ac:dyDescent="0.25">
      <c r="AO961" s="230"/>
      <c r="AR961" s="234"/>
      <c r="AT961" s="234"/>
      <c r="AV961" s="231"/>
      <c r="AY961" s="234"/>
      <c r="BA961" s="234"/>
      <c r="BC961" s="231"/>
    </row>
    <row r="962" spans="41:55" x14ac:dyDescent="0.25">
      <c r="AO962" s="230"/>
      <c r="AR962" s="234"/>
      <c r="AT962" s="234"/>
      <c r="AV962" s="231"/>
      <c r="AY962" s="234"/>
      <c r="BA962" s="234"/>
      <c r="BC962" s="231"/>
    </row>
    <row r="963" spans="41:55" x14ac:dyDescent="0.25">
      <c r="AO963" s="230"/>
      <c r="AR963" s="234"/>
      <c r="AT963" s="234"/>
      <c r="AV963" s="231"/>
      <c r="AY963" s="234"/>
      <c r="BA963" s="234"/>
      <c r="BC963" s="231"/>
    </row>
    <row r="964" spans="41:55" x14ac:dyDescent="0.25">
      <c r="AO964" s="230"/>
      <c r="AR964" s="234"/>
      <c r="AT964" s="234"/>
      <c r="AV964" s="231"/>
      <c r="AY964" s="234"/>
      <c r="BA964" s="234"/>
      <c r="BC964" s="231"/>
    </row>
    <row r="965" spans="41:55" x14ac:dyDescent="0.25">
      <c r="AO965" s="230"/>
      <c r="AR965" s="234"/>
      <c r="AT965" s="234"/>
      <c r="AV965" s="231"/>
      <c r="AY965" s="234"/>
      <c r="BA965" s="234"/>
      <c r="BC965" s="231"/>
    </row>
    <row r="966" spans="41:55" x14ac:dyDescent="0.25">
      <c r="AO966" s="230"/>
      <c r="AR966" s="234"/>
      <c r="AT966" s="234"/>
      <c r="AV966" s="231"/>
      <c r="AY966" s="234"/>
      <c r="BA966" s="234"/>
      <c r="BC966" s="231"/>
    </row>
    <row r="967" spans="41:55" x14ac:dyDescent="0.25">
      <c r="AO967" s="230"/>
      <c r="AR967" s="234"/>
      <c r="AT967" s="234"/>
      <c r="AV967" s="231"/>
      <c r="AY967" s="234"/>
      <c r="BA967" s="234"/>
      <c r="BC967" s="231"/>
    </row>
    <row r="968" spans="41:55" x14ac:dyDescent="0.25">
      <c r="AO968" s="230"/>
      <c r="AR968" s="234"/>
      <c r="AT968" s="234"/>
      <c r="AV968" s="231"/>
      <c r="AY968" s="234"/>
      <c r="BA968" s="234"/>
      <c r="BC968" s="231"/>
    </row>
    <row r="969" spans="41:55" x14ac:dyDescent="0.25">
      <c r="AO969" s="230"/>
      <c r="AR969" s="234"/>
      <c r="AT969" s="234"/>
      <c r="AV969" s="231"/>
      <c r="AY969" s="234"/>
      <c r="BA969" s="234"/>
      <c r="BC969" s="231"/>
    </row>
    <row r="970" spans="41:55" x14ac:dyDescent="0.25">
      <c r="AO970" s="230"/>
      <c r="AR970" s="234"/>
      <c r="AT970" s="234"/>
      <c r="AV970" s="231"/>
      <c r="AY970" s="234"/>
      <c r="BA970" s="234"/>
      <c r="BC970" s="231"/>
    </row>
    <row r="971" spans="41:55" x14ac:dyDescent="0.25">
      <c r="AO971" s="230"/>
      <c r="AR971" s="234"/>
      <c r="AT971" s="234"/>
      <c r="AV971" s="231"/>
      <c r="AY971" s="234"/>
      <c r="BA971" s="234"/>
      <c r="BC971" s="231"/>
    </row>
    <row r="972" spans="41:55" x14ac:dyDescent="0.25">
      <c r="AO972" s="230"/>
      <c r="AR972" s="234"/>
      <c r="AT972" s="234"/>
      <c r="AV972" s="231"/>
      <c r="AY972" s="234"/>
      <c r="BA972" s="234"/>
      <c r="BC972" s="231"/>
    </row>
    <row r="973" spans="41:55" x14ac:dyDescent="0.25">
      <c r="AO973" s="230"/>
      <c r="AR973" s="234"/>
      <c r="AT973" s="234"/>
      <c r="AV973" s="231"/>
      <c r="AY973" s="234"/>
      <c r="BA973" s="234"/>
      <c r="BC973" s="231"/>
    </row>
    <row r="974" spans="41:55" x14ac:dyDescent="0.25">
      <c r="AO974" s="230"/>
      <c r="AR974" s="234"/>
      <c r="AT974" s="234"/>
      <c r="AV974" s="231"/>
      <c r="AY974" s="234"/>
      <c r="BA974" s="234"/>
      <c r="BC974" s="231"/>
    </row>
    <row r="975" spans="41:55" x14ac:dyDescent="0.25">
      <c r="AO975" s="230"/>
      <c r="AR975" s="234"/>
      <c r="AT975" s="234"/>
      <c r="AV975" s="231"/>
      <c r="AY975" s="234"/>
      <c r="BA975" s="234"/>
      <c r="BC975" s="231"/>
    </row>
    <row r="976" spans="41:55" x14ac:dyDescent="0.25">
      <c r="AO976" s="230"/>
      <c r="AR976" s="234"/>
      <c r="AT976" s="234"/>
      <c r="AV976" s="231"/>
      <c r="AY976" s="234"/>
      <c r="BA976" s="234"/>
      <c r="BC976" s="231"/>
    </row>
    <row r="977" spans="41:55" x14ac:dyDescent="0.25">
      <c r="AO977" s="230"/>
      <c r="AR977" s="234"/>
      <c r="AT977" s="234"/>
      <c r="AV977" s="231"/>
      <c r="AY977" s="234"/>
      <c r="BA977" s="234"/>
      <c r="BC977" s="231"/>
    </row>
    <row r="978" spans="41:55" x14ac:dyDescent="0.25">
      <c r="AO978" s="230"/>
      <c r="AR978" s="234"/>
      <c r="AT978" s="234"/>
      <c r="AV978" s="231"/>
      <c r="AY978" s="234"/>
      <c r="BA978" s="234"/>
      <c r="BC978" s="231"/>
    </row>
    <row r="979" spans="41:55" x14ac:dyDescent="0.25">
      <c r="AO979" s="230"/>
      <c r="AR979" s="234"/>
      <c r="AT979" s="234"/>
      <c r="AV979" s="231"/>
      <c r="AY979" s="234"/>
      <c r="BA979" s="234"/>
      <c r="BC979" s="231"/>
    </row>
    <row r="980" spans="41:55" x14ac:dyDescent="0.25">
      <c r="AO980" s="230"/>
      <c r="AR980" s="234"/>
      <c r="AT980" s="234"/>
      <c r="AV980" s="231"/>
      <c r="AY980" s="234"/>
      <c r="BA980" s="234"/>
      <c r="BC980" s="231"/>
    </row>
    <row r="981" spans="41:55" x14ac:dyDescent="0.25">
      <c r="AO981" s="230"/>
      <c r="AR981" s="234"/>
      <c r="AT981" s="234"/>
      <c r="AV981" s="231"/>
      <c r="AY981" s="234"/>
      <c r="BA981" s="234"/>
      <c r="BC981" s="231"/>
    </row>
    <row r="982" spans="41:55" x14ac:dyDescent="0.25">
      <c r="AO982" s="230"/>
      <c r="AR982" s="234"/>
      <c r="AT982" s="234"/>
      <c r="AV982" s="231"/>
      <c r="AY982" s="234"/>
      <c r="BA982" s="234"/>
      <c r="BC982" s="231"/>
    </row>
    <row r="983" spans="41:55" x14ac:dyDescent="0.25">
      <c r="AO983" s="230"/>
      <c r="AR983" s="234"/>
      <c r="AT983" s="234"/>
      <c r="AV983" s="231"/>
      <c r="AY983" s="234"/>
      <c r="BA983" s="234"/>
      <c r="BC983" s="231"/>
    </row>
    <row r="984" spans="41:55" x14ac:dyDescent="0.25">
      <c r="AO984" s="230"/>
      <c r="AR984" s="234"/>
      <c r="AT984" s="234"/>
      <c r="AV984" s="231"/>
      <c r="AY984" s="234"/>
      <c r="BA984" s="234"/>
      <c r="BC984" s="231"/>
    </row>
    <row r="985" spans="41:55" x14ac:dyDescent="0.25">
      <c r="AO985" s="230"/>
      <c r="AR985" s="234"/>
      <c r="AT985" s="234"/>
      <c r="AV985" s="231"/>
      <c r="AY985" s="234"/>
      <c r="BA985" s="234"/>
      <c r="BC985" s="231"/>
    </row>
    <row r="986" spans="41:55" x14ac:dyDescent="0.25">
      <c r="AO986" s="230"/>
      <c r="AR986" s="234"/>
      <c r="AT986" s="234"/>
      <c r="AV986" s="231"/>
      <c r="AY986" s="234"/>
      <c r="BA986" s="234"/>
      <c r="BC986" s="231"/>
    </row>
    <row r="987" spans="41:55" x14ac:dyDescent="0.25">
      <c r="AO987" s="230"/>
      <c r="AR987" s="234"/>
      <c r="AT987" s="234"/>
      <c r="AV987" s="231"/>
      <c r="AY987" s="234"/>
      <c r="BA987" s="234"/>
      <c r="BC987" s="231"/>
    </row>
    <row r="988" spans="41:55" x14ac:dyDescent="0.25">
      <c r="AO988" s="230"/>
      <c r="AR988" s="234"/>
      <c r="AT988" s="234"/>
      <c r="AV988" s="231"/>
      <c r="AY988" s="234"/>
      <c r="BA988" s="234"/>
      <c r="BC988" s="231"/>
    </row>
    <row r="989" spans="41:55" x14ac:dyDescent="0.25">
      <c r="AO989" s="230"/>
      <c r="AR989" s="234"/>
      <c r="AT989" s="234"/>
      <c r="AV989" s="231"/>
      <c r="AY989" s="234"/>
      <c r="BA989" s="234"/>
      <c r="BC989" s="231"/>
    </row>
    <row r="990" spans="41:55" x14ac:dyDescent="0.25">
      <c r="AO990" s="230"/>
      <c r="AR990" s="234"/>
      <c r="AT990" s="234"/>
      <c r="AV990" s="231"/>
      <c r="AY990" s="234"/>
      <c r="BA990" s="234"/>
      <c r="BC990" s="231"/>
    </row>
    <row r="991" spans="41:55" x14ac:dyDescent="0.25">
      <c r="AO991" s="230"/>
      <c r="AR991" s="234"/>
      <c r="AT991" s="234"/>
      <c r="AV991" s="231"/>
      <c r="AY991" s="234"/>
      <c r="BA991" s="234"/>
      <c r="BC991" s="231"/>
    </row>
    <row r="992" spans="41:55" x14ac:dyDescent="0.25">
      <c r="AO992" s="230"/>
      <c r="AR992" s="234"/>
      <c r="AT992" s="234"/>
      <c r="AV992" s="231"/>
      <c r="AY992" s="234"/>
      <c r="BA992" s="234"/>
      <c r="BC992" s="231"/>
    </row>
    <row r="993" spans="41:55" x14ac:dyDescent="0.25">
      <c r="AO993" s="230"/>
      <c r="AR993" s="234"/>
      <c r="AT993" s="234"/>
      <c r="AV993" s="231"/>
      <c r="AY993" s="234"/>
      <c r="BA993" s="234"/>
      <c r="BC993" s="231"/>
    </row>
    <row r="994" spans="41:55" x14ac:dyDescent="0.25">
      <c r="AO994" s="230"/>
      <c r="AR994" s="234"/>
      <c r="AT994" s="234"/>
      <c r="AV994" s="231"/>
      <c r="AY994" s="234"/>
      <c r="BA994" s="234"/>
      <c r="BC994" s="231"/>
    </row>
    <row r="995" spans="41:55" x14ac:dyDescent="0.25">
      <c r="AO995" s="230"/>
      <c r="AR995" s="234"/>
      <c r="AT995" s="234"/>
      <c r="AV995" s="231"/>
      <c r="AY995" s="234"/>
      <c r="BA995" s="234"/>
      <c r="BC995" s="231"/>
    </row>
    <row r="996" spans="41:55" x14ac:dyDescent="0.25">
      <c r="AO996" s="230"/>
      <c r="AR996" s="234"/>
      <c r="AT996" s="234"/>
      <c r="AV996" s="231"/>
      <c r="AY996" s="234"/>
      <c r="BA996" s="234"/>
      <c r="BC996" s="231"/>
    </row>
    <row r="997" spans="41:55" x14ac:dyDescent="0.25">
      <c r="AO997" s="230"/>
      <c r="AR997" s="234"/>
      <c r="AT997" s="234"/>
      <c r="AV997" s="231"/>
      <c r="AY997" s="234"/>
      <c r="BA997" s="234"/>
      <c r="BC997" s="231"/>
    </row>
    <row r="998" spans="41:55" x14ac:dyDescent="0.25">
      <c r="AO998" s="230"/>
      <c r="AR998" s="234"/>
      <c r="AT998" s="234"/>
      <c r="AV998" s="231"/>
      <c r="AY998" s="234"/>
      <c r="BA998" s="234"/>
      <c r="BC998" s="231"/>
    </row>
    <row r="999" spans="41:55" x14ac:dyDescent="0.25">
      <c r="AO999" s="230"/>
      <c r="AR999" s="234"/>
      <c r="AT999" s="234"/>
      <c r="AV999" s="231"/>
      <c r="AY999" s="234"/>
      <c r="BA999" s="234"/>
      <c r="BC999" s="231"/>
    </row>
    <row r="1000" spans="41:55" x14ac:dyDescent="0.25">
      <c r="AO1000" s="230"/>
      <c r="AR1000" s="234"/>
      <c r="AT1000" s="234"/>
      <c r="AV1000" s="231"/>
      <c r="AY1000" s="234"/>
      <c r="BA1000" s="234"/>
      <c r="BC1000" s="231"/>
    </row>
  </sheetData>
  <autoFilter ref="A5:BC5" xr:uid="{00000000-0009-0000-0000-000002000000}"/>
  <mergeCells count="12">
    <mergeCell ref="AK4:AM4"/>
    <mergeCell ref="E1:H1"/>
    <mergeCell ref="J1:S1"/>
    <mergeCell ref="V1:AC1"/>
    <mergeCell ref="AP1:BC1"/>
    <mergeCell ref="AP2:AV2"/>
    <mergeCell ref="AW2:BC2"/>
    <mergeCell ref="L4:N4"/>
    <mergeCell ref="Q4:S4"/>
    <mergeCell ref="V4:X4"/>
    <mergeCell ref="AA4:AC4"/>
    <mergeCell ref="AF4:AH4"/>
  </mergeCells>
  <conditionalFormatting sqref="L6:M35">
    <cfRule type="cellIs" dxfId="17" priority="276" operator="equal">
      <formula>0</formula>
    </cfRule>
  </conditionalFormatting>
  <conditionalFormatting sqref="J6:J31">
    <cfRule type="dataBar" priority="2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{8A0209F0-B294-41BC-AF56-BD186F404DC1}</x14:id>
        </ext>
      </extLst>
    </cfRule>
  </conditionalFormatting>
  <conditionalFormatting sqref="N6:N35">
    <cfRule type="cellIs" dxfId="16" priority="275" stopIfTrue="1" operator="equal">
      <formula>0</formula>
    </cfRule>
  </conditionalFormatting>
  <conditionalFormatting sqref="V6:W35">
    <cfRule type="cellIs" dxfId="15" priority="274" operator="equal">
      <formula>0</formula>
    </cfRule>
  </conditionalFormatting>
  <conditionalFormatting sqref="X6:X35">
    <cfRule type="cellIs" dxfId="14" priority="273" stopIfTrue="1" operator="equal">
      <formula>0</formula>
    </cfRule>
  </conditionalFormatting>
  <conditionalFormatting sqref="AB6:AB35">
    <cfRule type="cellIs" dxfId="13" priority="272" operator="equal">
      <formula>0</formula>
    </cfRule>
  </conditionalFormatting>
  <conditionalFormatting sqref="AC6:AC35">
    <cfRule type="cellIs" dxfId="12" priority="271" stopIfTrue="1" operator="equal">
      <formula>0</formula>
    </cfRule>
  </conditionalFormatting>
  <conditionalFormatting sqref="R6:R35">
    <cfRule type="cellIs" dxfId="11" priority="270" operator="equal">
      <formula>0</formula>
    </cfRule>
  </conditionalFormatting>
  <conditionalFormatting sqref="Q6:Q35">
    <cfRule type="cellIs" dxfId="10" priority="269" operator="equal">
      <formula>0</formula>
    </cfRule>
  </conditionalFormatting>
  <conditionalFormatting sqref="S6:S35">
    <cfRule type="cellIs" dxfId="9" priority="268" stopIfTrue="1" operator="equal">
      <formula>0</formula>
    </cfRule>
  </conditionalFormatting>
  <conditionalFormatting sqref="AA6:AA35">
    <cfRule type="cellIs" dxfId="8" priority="267" operator="equal">
      <formula>0</formula>
    </cfRule>
  </conditionalFormatting>
  <conditionalFormatting sqref="AH6:AH35">
    <cfRule type="cellIs" dxfId="7" priority="265" stopIfTrue="1" operator="equal">
      <formula>0</formula>
    </cfRule>
  </conditionalFormatting>
  <conditionalFormatting sqref="AM6:AM35">
    <cfRule type="cellIs" dxfId="6" priority="263" stopIfTrue="1" operator="equal">
      <formula>0</formula>
    </cfRule>
  </conditionalFormatting>
  <conditionalFormatting sqref="AO6:AO35">
    <cfRule type="cellIs" dxfId="5" priority="261" operator="lessThanOrEqual">
      <formula>0.01</formula>
    </cfRule>
    <cfRule type="colorScale" priority="262">
      <colorScale>
        <cfvo type="num" val="0.01"/>
        <cfvo type="percentile" val="0.1"/>
        <cfvo type="num" val="0.2"/>
        <color rgb="FF92D050"/>
        <color rgb="FFFFEB84"/>
        <color theme="5"/>
      </colorScale>
    </cfRule>
  </conditionalFormatting>
  <conditionalFormatting sqref="B6:G35">
    <cfRule type="expression" dxfId="4" priority="2">
      <formula>IF($A6=1,TRUE,FALSE)</formula>
    </cfRule>
  </conditionalFormatting>
  <conditionalFormatting sqref="N6:N35">
    <cfRule type="colorScale" priority="287">
      <colorScale>
        <cfvo type="min"/>
        <cfvo type="max"/>
        <color theme="7" tint="0.39997558519241921"/>
        <color theme="5"/>
      </colorScale>
    </cfRule>
  </conditionalFormatting>
  <conditionalFormatting sqref="X6:X35">
    <cfRule type="colorScale" priority="288">
      <colorScale>
        <cfvo type="min"/>
        <cfvo type="max"/>
        <color theme="7" tint="0.39997558519241921"/>
        <color theme="5"/>
      </colorScale>
    </cfRule>
  </conditionalFormatting>
  <conditionalFormatting sqref="AC6:AC35">
    <cfRule type="colorScale" priority="289">
      <colorScale>
        <cfvo type="min"/>
        <cfvo type="max"/>
        <color theme="7" tint="0.39997558519241921"/>
        <color theme="5"/>
      </colorScale>
    </cfRule>
  </conditionalFormatting>
  <conditionalFormatting sqref="S6:S35">
    <cfRule type="colorScale" priority="290">
      <colorScale>
        <cfvo type="min"/>
        <cfvo type="max"/>
        <color theme="7" tint="0.39997558519241921"/>
        <color theme="5"/>
      </colorScale>
    </cfRule>
  </conditionalFormatting>
  <conditionalFormatting sqref="AH6:AH35">
    <cfRule type="colorScale" priority="291">
      <colorScale>
        <cfvo type="min"/>
        <cfvo type="max"/>
        <color theme="7" tint="0.39997558519241921"/>
        <color theme="5"/>
      </colorScale>
    </cfRule>
  </conditionalFormatting>
  <conditionalFormatting sqref="AM6:AM35">
    <cfRule type="colorScale" priority="292">
      <colorScale>
        <cfvo type="min"/>
        <cfvo type="max"/>
        <color theme="7" tint="0.39997558519241921"/>
        <color theme="5"/>
      </colorScale>
    </cfRule>
  </conditionalFormatting>
  <conditionalFormatting sqref="H6:H35">
    <cfRule type="expression" dxfId="1" priority="1">
      <formula>IF($A6=1,TRUE,FALSE)</formula>
    </cfRule>
  </conditionalFormatting>
  <hyperlinks>
    <hyperlink ref="E1" r:id="rId1" xr:uid="{00000000-0004-0000-0200-000000000000}"/>
    <hyperlink ref="J1" r:id="rId2" display="Siehe Anleitung" xr:uid="{00000000-0004-0000-0200-000001000000}"/>
    <hyperlink ref="J1:L1" r:id="rId3" display="Anleitung" xr:uid="{00000000-0004-0000-02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0209F0-B294-41BC-AF56-BD186F404DC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</sheetPr>
  <dimension ref="A1:T5"/>
  <sheetViews>
    <sheetView workbookViewId="0">
      <pane ySplit="5" topLeftCell="A6" activePane="bottomLeft" state="frozen"/>
      <selection pane="bottomLeft"/>
    </sheetView>
  </sheetViews>
  <sheetFormatPr baseColWidth="10" defaultColWidth="11.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6.625" style="137" bestFit="1" customWidth="1"/>
    <col min="6" max="6" width="7.5" style="137" bestFit="1" customWidth="1"/>
    <col min="7" max="7" width="8.25" style="137" bestFit="1" customWidth="1"/>
    <col min="8" max="8" width="8.25" style="137" customWidth="1"/>
    <col min="9" max="9" width="9.625" style="137" bestFit="1" customWidth="1"/>
    <col min="10" max="10" width="8.5" style="137" bestFit="1" customWidth="1"/>
    <col min="11" max="11" width="25.625" style="137" bestFit="1" customWidth="1"/>
    <col min="12" max="12" width="8" style="137" bestFit="1" customWidth="1"/>
    <col min="13" max="14" width="6.625" style="137" bestFit="1" customWidth="1"/>
    <col min="15" max="15" width="23.125" style="137" bestFit="1" customWidth="1"/>
    <col min="16" max="16" width="36.875" style="137" bestFit="1" customWidth="1"/>
    <col min="17" max="17" width="8.625" style="137" bestFit="1" customWidth="1"/>
    <col min="18" max="18" width="11.875" style="137" bestFit="1" customWidth="1"/>
    <col min="19" max="19" width="6.625" style="137" bestFit="1" customWidth="1"/>
    <col min="20" max="20" width="14.125" style="137" bestFit="1" customWidth="1"/>
    <col min="21" max="16384" width="11.5" style="137"/>
  </cols>
  <sheetData>
    <row r="1" spans="1:20" s="159" customFormat="1" x14ac:dyDescent="0.25">
      <c r="A1" s="158" t="s">
        <v>4</v>
      </c>
      <c r="G1" s="258" t="s">
        <v>166</v>
      </c>
      <c r="H1" s="258"/>
      <c r="I1" s="258"/>
      <c r="J1" s="258"/>
      <c r="K1" s="258"/>
      <c r="L1" s="178"/>
      <c r="M1" s="178"/>
      <c r="N1" s="178"/>
      <c r="O1" s="178"/>
      <c r="P1" s="178"/>
    </row>
    <row r="2" spans="1:20" x14ac:dyDescent="0.25">
      <c r="A2" s="27"/>
    </row>
    <row r="3" spans="1:20" x14ac:dyDescent="0.25">
      <c r="A3" s="160" t="s">
        <v>1240</v>
      </c>
    </row>
    <row r="5" spans="1:20" s="29" customFormat="1" x14ac:dyDescent="0.25">
      <c r="A5" s="161" t="s">
        <v>22</v>
      </c>
      <c r="B5" s="161" t="s">
        <v>24</v>
      </c>
      <c r="C5" s="161" t="s">
        <v>26</v>
      </c>
      <c r="D5" s="161" t="s">
        <v>28</v>
      </c>
      <c r="E5" s="161" t="s">
        <v>30</v>
      </c>
      <c r="F5" s="161" t="s">
        <v>32</v>
      </c>
      <c r="G5" s="161" t="s">
        <v>33</v>
      </c>
      <c r="H5" s="161" t="s">
        <v>35</v>
      </c>
      <c r="I5" s="161" t="s">
        <v>37</v>
      </c>
      <c r="J5" s="161" t="s">
        <v>41</v>
      </c>
      <c r="K5" s="161" t="s">
        <v>43</v>
      </c>
      <c r="L5" s="161" t="s">
        <v>45</v>
      </c>
      <c r="M5" s="161" t="s">
        <v>47</v>
      </c>
      <c r="N5" s="161" t="s">
        <v>49</v>
      </c>
      <c r="O5" s="161" t="s">
        <v>51</v>
      </c>
      <c r="P5" s="161" t="s">
        <v>60</v>
      </c>
      <c r="Q5" s="161" t="s">
        <v>68</v>
      </c>
      <c r="R5" s="161" t="s">
        <v>70</v>
      </c>
      <c r="S5" s="161" t="s">
        <v>72</v>
      </c>
      <c r="T5" s="161" t="s">
        <v>74</v>
      </c>
    </row>
  </sheetData>
  <autoFilter ref="A5:T5" xr:uid="{00000000-0009-0000-0000-000003000000}"/>
  <mergeCells count="1">
    <mergeCell ref="G1:K1"/>
  </mergeCells>
  <hyperlinks>
    <hyperlink ref="G1" r:id="rId1" display="Siehe Anleitung" xr:uid="{00000000-0004-0000-0300-000000000000}"/>
    <hyperlink ref="G1:I1" r:id="rId2" display="Anleitung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5" tint="0.59999389629810485"/>
  </sheetPr>
  <dimension ref="A1:Q6"/>
  <sheetViews>
    <sheetView workbookViewId="0">
      <pane ySplit="6" topLeftCell="A7" activePane="bottomLeft" state="frozen"/>
      <selection pane="bottomLeft"/>
    </sheetView>
  </sheetViews>
  <sheetFormatPr baseColWidth="10" defaultColWidth="8.12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26.25" style="137" customWidth="1"/>
    <col min="6" max="6" width="8.25" style="137" bestFit="1" customWidth="1"/>
    <col min="7" max="7" width="8.5" style="137" bestFit="1" customWidth="1"/>
    <col min="8" max="8" width="7.5" style="137" bestFit="1" customWidth="1"/>
    <col min="9" max="9" width="8.25" style="137" bestFit="1" customWidth="1"/>
    <col min="10" max="11" width="11" style="137" bestFit="1" customWidth="1"/>
    <col min="12" max="12" width="8.25" style="137" bestFit="1" customWidth="1"/>
    <col min="13" max="14" width="8.25" style="137" customWidth="1"/>
    <col min="15" max="15" width="5.375" style="137" customWidth="1"/>
    <col min="16" max="16" width="8.5" style="137" customWidth="1"/>
    <col min="17" max="17" width="18.5" style="137" customWidth="1"/>
    <col min="18" max="16384" width="8.125" style="137"/>
  </cols>
  <sheetData>
    <row r="1" spans="1:17" s="163" customFormat="1" x14ac:dyDescent="0.25">
      <c r="A1" s="162" t="s">
        <v>7</v>
      </c>
      <c r="G1" s="258" t="s">
        <v>166</v>
      </c>
      <c r="H1" s="258"/>
      <c r="I1" s="258"/>
      <c r="J1" s="258"/>
      <c r="K1" s="258"/>
      <c r="L1" s="178"/>
      <c r="M1" s="178"/>
      <c r="N1" s="178"/>
      <c r="O1" s="178"/>
      <c r="P1" s="178"/>
    </row>
    <row r="3" spans="1:17" x14ac:dyDescent="0.25">
      <c r="A3" s="160" t="s">
        <v>1240</v>
      </c>
    </row>
    <row r="5" spans="1:17" s="161" customFormat="1" x14ac:dyDescent="0.25">
      <c r="A5" s="259" t="s">
        <v>221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164"/>
      <c r="N5" s="164"/>
      <c r="O5" s="261" t="s">
        <v>222</v>
      </c>
      <c r="P5" s="262"/>
      <c r="Q5" s="262"/>
    </row>
    <row r="6" spans="1:17" x14ac:dyDescent="0.25">
      <c r="A6" s="161" t="s">
        <v>22</v>
      </c>
      <c r="B6" s="161" t="s">
        <v>24</v>
      </c>
      <c r="C6" s="161" t="s">
        <v>26</v>
      </c>
      <c r="D6" s="161" t="s">
        <v>28</v>
      </c>
      <c r="E6" s="161" t="s">
        <v>212</v>
      </c>
      <c r="F6" s="161" t="s">
        <v>39</v>
      </c>
      <c r="G6" s="161" t="s">
        <v>35</v>
      </c>
      <c r="H6" s="161" t="s">
        <v>32</v>
      </c>
      <c r="I6" s="161" t="s">
        <v>33</v>
      </c>
      <c r="J6" s="161" t="s">
        <v>62</v>
      </c>
      <c r="K6" s="161" t="s">
        <v>64</v>
      </c>
      <c r="L6" s="161" t="s">
        <v>66</v>
      </c>
      <c r="M6" s="161" t="s">
        <v>70</v>
      </c>
      <c r="N6" s="161" t="s">
        <v>68</v>
      </c>
      <c r="O6" s="165" t="s">
        <v>22</v>
      </c>
      <c r="P6" s="165" t="s">
        <v>24</v>
      </c>
      <c r="Q6" s="165" t="s">
        <v>26</v>
      </c>
    </row>
  </sheetData>
  <autoFilter ref="A6:Q6" xr:uid="{00000000-0009-0000-0000-000004000000}"/>
  <mergeCells count="3">
    <mergeCell ref="A5:L5"/>
    <mergeCell ref="O5:Q5"/>
    <mergeCell ref="G1:K1"/>
  </mergeCells>
  <hyperlinks>
    <hyperlink ref="G1" r:id="rId1" display="Siehe Anleitung" xr:uid="{00000000-0004-0000-0400-000000000000}"/>
    <hyperlink ref="G1:I1" r:id="rId2" display="Anleitung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59999389629810485"/>
  </sheetPr>
  <dimension ref="A1:Y12"/>
  <sheetViews>
    <sheetView workbookViewId="0">
      <pane ySplit="5" topLeftCell="A6" activePane="bottomLeft" state="frozen"/>
      <selection pane="bottomLeft"/>
    </sheetView>
  </sheetViews>
  <sheetFormatPr baseColWidth="10" defaultColWidth="8.12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17.875" style="29" customWidth="1"/>
    <col min="7" max="7" width="7.625" style="29" bestFit="1" customWidth="1"/>
    <col min="8" max="8" width="6.375" style="29" bestFit="1" customWidth="1"/>
    <col min="9" max="9" width="15.5" style="29" customWidth="1"/>
    <col min="10" max="10" width="6.375" style="29" bestFit="1" customWidth="1"/>
    <col min="11" max="11" width="9.5" style="29" bestFit="1" customWidth="1"/>
    <col min="12" max="12" width="18.625" style="29" customWidth="1"/>
    <col min="13" max="13" width="9.5" style="29" bestFit="1" customWidth="1"/>
    <col min="14" max="14" width="8.125" style="137" bestFit="1" customWidth="1"/>
    <col min="15" max="15" width="8" style="137" bestFit="1" customWidth="1"/>
    <col min="16" max="16" width="7.75" style="29" bestFit="1" customWidth="1"/>
    <col min="17" max="17" width="7" style="29" bestFit="1" customWidth="1"/>
    <col min="18" max="18" width="7.625" style="29" bestFit="1" customWidth="1"/>
    <col min="19" max="19" width="7.875" style="29" bestFit="1" customWidth="1"/>
    <col min="20" max="21" width="11" style="29" bestFit="1" customWidth="1"/>
    <col min="22" max="22" width="7.75" style="29" bestFit="1" customWidth="1"/>
    <col min="23" max="24" width="11" style="29" bestFit="1" customWidth="1"/>
    <col min="25" max="25" width="10.375" style="29" bestFit="1" customWidth="1"/>
    <col min="26" max="16384" width="8.125" style="29"/>
  </cols>
  <sheetData>
    <row r="1" spans="1:25" s="167" customFormat="1" x14ac:dyDescent="0.25">
      <c r="A1" s="166" t="s">
        <v>10</v>
      </c>
      <c r="G1" s="258" t="s">
        <v>166</v>
      </c>
      <c r="H1" s="258"/>
      <c r="I1" s="258"/>
      <c r="J1" s="258"/>
      <c r="K1" s="258"/>
      <c r="L1" s="178"/>
      <c r="M1" s="178"/>
      <c r="N1" s="178"/>
      <c r="O1" s="178"/>
      <c r="P1" s="178"/>
    </row>
    <row r="3" spans="1:25" x14ac:dyDescent="0.25">
      <c r="A3" s="168" t="s">
        <v>1240</v>
      </c>
      <c r="G3" s="179" t="s">
        <v>220</v>
      </c>
    </row>
    <row r="4" spans="1:25" x14ac:dyDescent="0.25">
      <c r="K4" s="263" t="s">
        <v>223</v>
      </c>
      <c r="L4" s="263"/>
      <c r="M4" s="263"/>
    </row>
    <row r="5" spans="1:25" s="161" customFormat="1" x14ac:dyDescent="0.25">
      <c r="A5" s="169" t="s">
        <v>22</v>
      </c>
      <c r="B5" s="169" t="s">
        <v>24</v>
      </c>
      <c r="C5" s="169" t="s">
        <v>26</v>
      </c>
      <c r="D5" s="169" t="s">
        <v>28</v>
      </c>
      <c r="E5" s="169" t="s">
        <v>30</v>
      </c>
      <c r="F5" s="169" t="s">
        <v>43</v>
      </c>
      <c r="G5" s="170" t="s">
        <v>45</v>
      </c>
      <c r="H5" s="169" t="s">
        <v>47</v>
      </c>
      <c r="I5" s="169" t="s">
        <v>51</v>
      </c>
      <c r="J5" s="169" t="s">
        <v>53</v>
      </c>
      <c r="K5" s="171" t="s">
        <v>76</v>
      </c>
      <c r="L5" s="171" t="s">
        <v>78</v>
      </c>
      <c r="M5" s="171" t="s">
        <v>80</v>
      </c>
      <c r="N5" s="169" t="s">
        <v>68</v>
      </c>
      <c r="O5" s="169" t="s">
        <v>70</v>
      </c>
      <c r="P5" s="169" t="s">
        <v>39</v>
      </c>
      <c r="Q5" s="169" t="s">
        <v>32</v>
      </c>
      <c r="R5" s="169" t="s">
        <v>33</v>
      </c>
      <c r="S5" s="169" t="s">
        <v>35</v>
      </c>
      <c r="T5" s="169" t="s">
        <v>62</v>
      </c>
      <c r="U5" s="169" t="s">
        <v>64</v>
      </c>
      <c r="V5" s="169" t="s">
        <v>66</v>
      </c>
      <c r="W5" s="169" t="s">
        <v>55</v>
      </c>
      <c r="X5" s="169" t="s">
        <v>57</v>
      </c>
      <c r="Y5" s="161" t="s">
        <v>82</v>
      </c>
    </row>
    <row r="6" spans="1:25" x14ac:dyDescent="0.25">
      <c r="A6" s="29" t="s">
        <v>147</v>
      </c>
      <c r="B6" s="29">
        <v>1361</v>
      </c>
      <c r="C6" s="29" t="s">
        <v>198</v>
      </c>
      <c r="D6" s="29">
        <v>101233817</v>
      </c>
      <c r="E6" s="29">
        <v>0</v>
      </c>
      <c r="F6" s="29" t="s">
        <v>1112</v>
      </c>
      <c r="G6" s="29" t="s">
        <v>1113</v>
      </c>
      <c r="H6" s="29">
        <v>8849</v>
      </c>
      <c r="I6" s="29" t="s">
        <v>198</v>
      </c>
      <c r="J6" s="29">
        <v>884900</v>
      </c>
      <c r="K6" s="29">
        <v>8843</v>
      </c>
      <c r="L6" s="29" t="s">
        <v>205</v>
      </c>
      <c r="M6" s="29">
        <v>884300</v>
      </c>
      <c r="O6" s="137" t="s">
        <v>1114</v>
      </c>
      <c r="P6" s="29">
        <v>1004</v>
      </c>
      <c r="Q6" s="29">
        <v>1040</v>
      </c>
      <c r="R6" s="29">
        <v>1271</v>
      </c>
      <c r="S6" s="29">
        <v>2003</v>
      </c>
      <c r="T6" s="29">
        <v>2697397.7420000001</v>
      </c>
      <c r="U6" s="29">
        <v>1208881.5519999999</v>
      </c>
      <c r="V6" s="29">
        <v>901</v>
      </c>
      <c r="W6" s="29">
        <v>2697389.6359999999</v>
      </c>
      <c r="X6" s="29">
        <v>1208876.8060000001</v>
      </c>
    </row>
    <row r="7" spans="1:25" x14ac:dyDescent="0.25">
      <c r="A7" s="29" t="s">
        <v>147</v>
      </c>
      <c r="B7" s="29">
        <v>1361</v>
      </c>
      <c r="C7" s="29" t="s">
        <v>198</v>
      </c>
      <c r="D7" s="29">
        <v>190072643</v>
      </c>
      <c r="E7" s="29">
        <v>0</v>
      </c>
      <c r="F7" s="29" t="s">
        <v>1193</v>
      </c>
      <c r="G7" s="29" t="s">
        <v>1194</v>
      </c>
      <c r="H7" s="29">
        <v>8849</v>
      </c>
      <c r="I7" s="29" t="s">
        <v>198</v>
      </c>
      <c r="J7" s="29">
        <v>884900</v>
      </c>
      <c r="K7" s="29">
        <v>6430</v>
      </c>
      <c r="L7" s="29" t="s">
        <v>146</v>
      </c>
      <c r="M7" s="29">
        <v>643000</v>
      </c>
      <c r="O7" s="137" t="s">
        <v>1195</v>
      </c>
      <c r="P7" s="29">
        <v>1004</v>
      </c>
      <c r="Q7" s="29">
        <v>1060</v>
      </c>
      <c r="R7" s="29">
        <v>1271</v>
      </c>
      <c r="S7" s="29">
        <v>2006</v>
      </c>
      <c r="T7" s="29">
        <v>2695274.466</v>
      </c>
      <c r="U7" s="29">
        <v>1212307.6510000001</v>
      </c>
      <c r="V7" s="29">
        <v>901</v>
      </c>
      <c r="W7" s="29">
        <v>2695271.6919999998</v>
      </c>
      <c r="X7" s="29">
        <v>1212302.8130000001</v>
      </c>
    </row>
    <row r="8" spans="1:25" x14ac:dyDescent="0.25">
      <c r="A8" s="29" t="s">
        <v>147</v>
      </c>
      <c r="B8" s="29">
        <v>1361</v>
      </c>
      <c r="C8" s="29" t="s">
        <v>198</v>
      </c>
      <c r="D8" s="29">
        <v>190176488</v>
      </c>
      <c r="E8" s="29">
        <v>0</v>
      </c>
      <c r="F8" s="29" t="s">
        <v>1193</v>
      </c>
      <c r="G8" s="29" t="s">
        <v>1196</v>
      </c>
      <c r="H8" s="29">
        <v>8849</v>
      </c>
      <c r="I8" s="29" t="s">
        <v>198</v>
      </c>
      <c r="J8" s="29">
        <v>884900</v>
      </c>
      <c r="K8" s="29">
        <v>6430</v>
      </c>
      <c r="L8" s="29" t="s">
        <v>146</v>
      </c>
      <c r="M8" s="29">
        <v>643000</v>
      </c>
      <c r="O8" s="137" t="s">
        <v>1195</v>
      </c>
      <c r="P8" s="29">
        <v>1004</v>
      </c>
      <c r="Q8" s="29">
        <v>1060</v>
      </c>
      <c r="R8" s="29">
        <v>1271</v>
      </c>
      <c r="T8" s="29">
        <v>2694974.3810000001</v>
      </c>
      <c r="U8" s="29">
        <v>1212635.0660000001</v>
      </c>
      <c r="V8" s="29">
        <v>901</v>
      </c>
      <c r="W8" s="29">
        <v>2694975.69</v>
      </c>
      <c r="X8" s="29">
        <v>1212638.81</v>
      </c>
    </row>
    <row r="9" spans="1:25" x14ac:dyDescent="0.25">
      <c r="A9" s="29" t="s">
        <v>147</v>
      </c>
      <c r="B9" s="29">
        <v>1361</v>
      </c>
      <c r="C9" s="29" t="s">
        <v>198</v>
      </c>
      <c r="D9" s="29">
        <v>191973843</v>
      </c>
      <c r="E9" s="29">
        <v>0</v>
      </c>
      <c r="F9" s="29" t="s">
        <v>1193</v>
      </c>
      <c r="G9" s="29" t="s">
        <v>889</v>
      </c>
      <c r="H9" s="29">
        <v>8849</v>
      </c>
      <c r="I9" s="29" t="s">
        <v>198</v>
      </c>
      <c r="J9" s="29">
        <v>884900</v>
      </c>
      <c r="K9" s="29">
        <v>6430</v>
      </c>
      <c r="L9" s="29" t="s">
        <v>146</v>
      </c>
      <c r="M9" s="29">
        <v>643000</v>
      </c>
      <c r="O9" s="137" t="s">
        <v>1195</v>
      </c>
      <c r="P9" s="29">
        <v>1004</v>
      </c>
      <c r="Q9" s="29">
        <v>1021</v>
      </c>
      <c r="R9" s="29">
        <v>1110</v>
      </c>
      <c r="S9" s="29">
        <v>1945</v>
      </c>
      <c r="T9" s="29">
        <v>2695327.6140000001</v>
      </c>
      <c r="U9" s="29">
        <v>1212275.834</v>
      </c>
      <c r="V9" s="29">
        <v>905</v>
      </c>
    </row>
    <row r="10" spans="1:25" x14ac:dyDescent="0.25">
      <c r="A10" s="29" t="s">
        <v>147</v>
      </c>
      <c r="B10" s="29">
        <v>1361</v>
      </c>
      <c r="C10" s="29" t="s">
        <v>198</v>
      </c>
      <c r="D10" s="29">
        <v>191973847</v>
      </c>
      <c r="E10" s="29">
        <v>0</v>
      </c>
      <c r="G10" s="29" t="s">
        <v>1197</v>
      </c>
      <c r="H10" s="29">
        <v>8849</v>
      </c>
      <c r="I10" s="29" t="s">
        <v>198</v>
      </c>
      <c r="J10" s="29">
        <v>884900</v>
      </c>
      <c r="K10" s="29">
        <v>6430</v>
      </c>
      <c r="L10" s="29" t="s">
        <v>146</v>
      </c>
      <c r="M10" s="29">
        <v>643000</v>
      </c>
      <c r="O10" s="137" t="s">
        <v>1195</v>
      </c>
      <c r="P10" s="29">
        <v>1004</v>
      </c>
      <c r="Q10" s="29">
        <v>1021</v>
      </c>
      <c r="R10" s="29">
        <v>1110</v>
      </c>
      <c r="S10" s="29">
        <v>1945</v>
      </c>
      <c r="T10" s="29">
        <v>2694989</v>
      </c>
      <c r="U10" s="29">
        <v>1212671</v>
      </c>
      <c r="V10" s="29">
        <v>904</v>
      </c>
    </row>
    <row r="11" spans="1:25" x14ac:dyDescent="0.25">
      <c r="A11" s="29" t="s">
        <v>147</v>
      </c>
      <c r="B11" s="29">
        <v>1361</v>
      </c>
      <c r="C11" s="29" t="s">
        <v>198</v>
      </c>
      <c r="D11" s="29">
        <v>502204593</v>
      </c>
      <c r="E11" s="29">
        <v>0</v>
      </c>
      <c r="F11" s="29" t="s">
        <v>1193</v>
      </c>
      <c r="G11" s="29" t="s">
        <v>1197</v>
      </c>
      <c r="H11" s="29">
        <v>8849</v>
      </c>
      <c r="I11" s="29" t="s">
        <v>198</v>
      </c>
      <c r="J11" s="29">
        <v>884900</v>
      </c>
      <c r="K11" s="29">
        <v>6430</v>
      </c>
      <c r="L11" s="29" t="s">
        <v>146</v>
      </c>
      <c r="M11" s="29">
        <v>643000</v>
      </c>
      <c r="O11" s="137" t="s">
        <v>1195</v>
      </c>
      <c r="P11" s="29">
        <v>1004</v>
      </c>
      <c r="Q11" s="29">
        <v>1060</v>
      </c>
      <c r="R11" s="29">
        <v>1271</v>
      </c>
      <c r="S11" s="29">
        <v>1972</v>
      </c>
      <c r="T11" s="29">
        <v>2695186.1179999998</v>
      </c>
      <c r="U11" s="29">
        <v>1212351.9480000001</v>
      </c>
      <c r="V11" s="29">
        <v>901</v>
      </c>
      <c r="W11" s="29">
        <v>2695185.108</v>
      </c>
      <c r="X11" s="29">
        <v>1212351.1359999999</v>
      </c>
    </row>
    <row r="12" spans="1:25" x14ac:dyDescent="0.25">
      <c r="A12" s="29" t="s">
        <v>147</v>
      </c>
      <c r="B12" s="29">
        <v>1372</v>
      </c>
      <c r="C12" s="29" t="s">
        <v>146</v>
      </c>
      <c r="D12" s="29">
        <v>192016167</v>
      </c>
      <c r="E12" s="29">
        <v>0</v>
      </c>
      <c r="F12" s="29" t="s">
        <v>692</v>
      </c>
      <c r="G12" s="29" t="s">
        <v>693</v>
      </c>
      <c r="H12" s="29">
        <v>6432</v>
      </c>
      <c r="I12" s="29" t="s">
        <v>342</v>
      </c>
      <c r="J12" s="29">
        <v>643200</v>
      </c>
      <c r="K12" s="29">
        <v>6438</v>
      </c>
      <c r="L12" s="29" t="s">
        <v>244</v>
      </c>
      <c r="M12" s="29">
        <v>643800</v>
      </c>
      <c r="N12" s="137" t="s">
        <v>694</v>
      </c>
      <c r="O12" s="137" t="s">
        <v>695</v>
      </c>
      <c r="P12" s="29">
        <v>1003</v>
      </c>
      <c r="Q12" s="29">
        <v>1060</v>
      </c>
      <c r="R12" s="29">
        <v>1251</v>
      </c>
      <c r="T12" s="29">
        <v>2692278.5469999998</v>
      </c>
      <c r="U12" s="29">
        <v>1207932.8589999999</v>
      </c>
      <c r="V12" s="29">
        <v>905</v>
      </c>
    </row>
  </sheetData>
  <autoFilter ref="A5:Y5" xr:uid="{00000000-0009-0000-0000-000005000000}"/>
  <mergeCells count="2">
    <mergeCell ref="K4:M4"/>
    <mergeCell ref="G1:K1"/>
  </mergeCells>
  <hyperlinks>
    <hyperlink ref="G1" r:id="rId1" display="Siehe Anleitung" xr:uid="{00000000-0004-0000-0500-000000000000}"/>
    <hyperlink ref="G1:I1" r:id="rId2" display="Anleitung" xr:uid="{00000000-0004-0000-0500-000001000000}"/>
    <hyperlink ref="G3" r:id="rId3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9" tint="0.59999389629810485"/>
  </sheetPr>
  <dimension ref="A1:X15"/>
  <sheetViews>
    <sheetView workbookViewId="0">
      <pane ySplit="5" topLeftCell="A6" activePane="bottomLeft" state="frozen"/>
      <selection pane="bottomLeft"/>
    </sheetView>
  </sheetViews>
  <sheetFormatPr baseColWidth="10" defaultColWidth="10.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7" style="29" bestFit="1" customWidth="1"/>
    <col min="7" max="8" width="10.875" style="29" bestFit="1" customWidth="1"/>
    <col min="9" max="9" width="7.75" style="29" bestFit="1" customWidth="1"/>
    <col min="10" max="10" width="8.125" style="29" bestFit="1" customWidth="1"/>
    <col min="11" max="11" width="18.75" style="29" customWidth="1"/>
    <col min="12" max="12" width="7.625" style="175" bestFit="1" customWidth="1"/>
    <col min="13" max="13" width="6.375" style="29" bestFit="1" customWidth="1"/>
    <col min="14" max="14" width="15.5" style="29" customWidth="1"/>
    <col min="15" max="15" width="6.625" style="29" bestFit="1" customWidth="1"/>
    <col min="16" max="17" width="11" style="29" bestFit="1" customWidth="1"/>
    <col min="18" max="18" width="19.625" style="29" customWidth="1"/>
    <col min="19" max="19" width="8.875" style="29" bestFit="1" customWidth="1"/>
    <col min="20" max="20" width="13.875" style="29" bestFit="1" customWidth="1"/>
    <col min="21" max="21" width="8.125" style="29" bestFit="1" customWidth="1"/>
    <col min="22" max="22" width="8" style="29" bestFit="1" customWidth="1"/>
    <col min="23" max="23" width="8.125" style="29" bestFit="1" customWidth="1"/>
    <col min="24" max="16384" width="10.5" style="29"/>
  </cols>
  <sheetData>
    <row r="1" spans="1:24" s="173" customFormat="1" x14ac:dyDescent="0.25">
      <c r="A1" s="172" t="s">
        <v>13</v>
      </c>
      <c r="G1" s="258" t="s">
        <v>166</v>
      </c>
      <c r="H1" s="258"/>
      <c r="I1" s="258"/>
      <c r="J1" s="258"/>
      <c r="K1" s="258"/>
      <c r="L1" s="178"/>
      <c r="M1" s="178"/>
      <c r="N1" s="178"/>
      <c r="O1" s="178"/>
      <c r="P1" s="178"/>
    </row>
    <row r="2" spans="1:24" x14ac:dyDescent="0.25">
      <c r="A2" s="174"/>
    </row>
    <row r="3" spans="1:24" x14ac:dyDescent="0.25">
      <c r="A3" s="160" t="s">
        <v>1240</v>
      </c>
    </row>
    <row r="5" spans="1:24" s="161" customFormat="1" x14ac:dyDescent="0.25">
      <c r="A5" s="161" t="s">
        <v>22</v>
      </c>
      <c r="B5" s="161" t="s">
        <v>24</v>
      </c>
      <c r="C5" s="161" t="s">
        <v>26</v>
      </c>
      <c r="D5" s="161" t="s">
        <v>28</v>
      </c>
      <c r="E5" s="161" t="s">
        <v>30</v>
      </c>
      <c r="F5" s="161" t="s">
        <v>32</v>
      </c>
      <c r="G5" s="161" t="s">
        <v>62</v>
      </c>
      <c r="H5" s="161" t="s">
        <v>64</v>
      </c>
      <c r="I5" s="161" t="s">
        <v>66</v>
      </c>
      <c r="J5" s="161" t="s">
        <v>41</v>
      </c>
      <c r="K5" s="161" t="s">
        <v>43</v>
      </c>
      <c r="L5" s="161" t="s">
        <v>45</v>
      </c>
      <c r="M5" s="161" t="s">
        <v>47</v>
      </c>
      <c r="N5" s="161" t="s">
        <v>51</v>
      </c>
      <c r="O5" s="161" t="s">
        <v>53</v>
      </c>
      <c r="P5" s="161" t="s">
        <v>55</v>
      </c>
      <c r="Q5" s="161" t="s">
        <v>57</v>
      </c>
      <c r="R5" s="161" t="s">
        <v>60</v>
      </c>
      <c r="S5" s="161" t="s">
        <v>59</v>
      </c>
      <c r="T5" s="161" t="s">
        <v>214</v>
      </c>
      <c r="U5" s="161" t="s">
        <v>72</v>
      </c>
      <c r="V5" s="161" t="s">
        <v>70</v>
      </c>
      <c r="W5" s="161" t="s">
        <v>68</v>
      </c>
      <c r="X5" s="161" t="s">
        <v>82</v>
      </c>
    </row>
    <row r="6" spans="1:24" x14ac:dyDescent="0.25">
      <c r="A6" s="29" t="s">
        <v>147</v>
      </c>
      <c r="B6" s="29">
        <v>1311</v>
      </c>
      <c r="C6" s="29" t="s">
        <v>184</v>
      </c>
      <c r="D6" s="29">
        <v>192005779</v>
      </c>
      <c r="E6" s="29">
        <v>0</v>
      </c>
      <c r="F6" s="29">
        <v>1060</v>
      </c>
      <c r="G6" s="29">
        <v>2682249.673</v>
      </c>
      <c r="H6" s="29">
        <v>1205452.5360000001</v>
      </c>
      <c r="I6" s="29">
        <v>904</v>
      </c>
      <c r="J6" s="29">
        <v>1054649</v>
      </c>
      <c r="K6" s="29" t="s">
        <v>628</v>
      </c>
      <c r="L6" s="175" t="s">
        <v>765</v>
      </c>
      <c r="M6" s="29">
        <v>6442</v>
      </c>
      <c r="N6" s="29" t="s">
        <v>184</v>
      </c>
      <c r="O6" s="29">
        <v>644200</v>
      </c>
      <c r="R6" s="29" t="s">
        <v>629</v>
      </c>
      <c r="S6" s="29">
        <v>150</v>
      </c>
      <c r="U6" s="29">
        <v>0</v>
      </c>
      <c r="V6" s="29" t="s">
        <v>630</v>
      </c>
      <c r="W6" s="29" t="s">
        <v>631</v>
      </c>
      <c r="X6" s="29" t="s">
        <v>213</v>
      </c>
    </row>
    <row r="7" spans="1:24" x14ac:dyDescent="0.25">
      <c r="A7" s="29" t="s">
        <v>147</v>
      </c>
      <c r="B7" s="29">
        <v>1311</v>
      </c>
      <c r="C7" s="29" t="s">
        <v>184</v>
      </c>
      <c r="D7" s="29">
        <v>504126795</v>
      </c>
      <c r="E7" s="29">
        <v>0</v>
      </c>
      <c r="F7" s="29">
        <v>1060</v>
      </c>
      <c r="G7" s="29">
        <v>2682232.1510000001</v>
      </c>
      <c r="H7" s="29">
        <v>1205444.128</v>
      </c>
      <c r="I7" s="29">
        <v>901</v>
      </c>
      <c r="J7" s="29">
        <v>1054649</v>
      </c>
      <c r="K7" s="29" t="s">
        <v>628</v>
      </c>
      <c r="L7" s="175" t="s">
        <v>765</v>
      </c>
      <c r="M7" s="29">
        <v>6442</v>
      </c>
      <c r="N7" s="29" t="s">
        <v>184</v>
      </c>
      <c r="O7" s="29">
        <v>644200</v>
      </c>
      <c r="P7" s="29">
        <v>2682232.6910000001</v>
      </c>
      <c r="Q7" s="29">
        <v>1205443.899</v>
      </c>
      <c r="S7" s="29">
        <v>115</v>
      </c>
      <c r="T7" s="29" t="s">
        <v>766</v>
      </c>
      <c r="U7" s="29">
        <v>0</v>
      </c>
      <c r="V7" s="29" t="s">
        <v>767</v>
      </c>
      <c r="W7" s="29" t="s">
        <v>767</v>
      </c>
      <c r="X7" s="29" t="s">
        <v>213</v>
      </c>
    </row>
    <row r="8" spans="1:24" x14ac:dyDescent="0.25">
      <c r="A8" s="29" t="s">
        <v>147</v>
      </c>
      <c r="B8" s="29">
        <v>1311</v>
      </c>
      <c r="C8" s="29" t="s">
        <v>184</v>
      </c>
      <c r="D8" s="29">
        <v>190333590</v>
      </c>
      <c r="E8" s="29">
        <v>0</v>
      </c>
      <c r="F8" s="29">
        <v>1060</v>
      </c>
      <c r="G8" s="29">
        <v>2682807</v>
      </c>
      <c r="H8" s="29">
        <v>1205016</v>
      </c>
      <c r="I8" s="29">
        <v>909</v>
      </c>
      <c r="J8" s="29">
        <v>1054669</v>
      </c>
      <c r="K8" s="29" t="s">
        <v>228</v>
      </c>
      <c r="L8" s="175" t="s">
        <v>229</v>
      </c>
      <c r="M8" s="29">
        <v>6442</v>
      </c>
      <c r="N8" s="29" t="s">
        <v>184</v>
      </c>
      <c r="O8" s="29">
        <v>644200</v>
      </c>
      <c r="R8" s="29" t="s">
        <v>230</v>
      </c>
      <c r="S8" s="29">
        <v>115</v>
      </c>
      <c r="T8" s="29" t="s">
        <v>231</v>
      </c>
      <c r="U8" s="29">
        <v>0</v>
      </c>
      <c r="V8" s="29" t="s">
        <v>232</v>
      </c>
      <c r="W8" s="29" t="s">
        <v>233</v>
      </c>
      <c r="X8" s="29" t="s">
        <v>213</v>
      </c>
    </row>
    <row r="9" spans="1:24" x14ac:dyDescent="0.25">
      <c r="A9" s="29" t="s">
        <v>147</v>
      </c>
      <c r="B9" s="29">
        <v>1311</v>
      </c>
      <c r="C9" s="29" t="s">
        <v>184</v>
      </c>
      <c r="D9" s="29">
        <v>242640</v>
      </c>
      <c r="E9" s="29">
        <v>0</v>
      </c>
      <c r="F9" s="29">
        <v>1025</v>
      </c>
      <c r="G9" s="29">
        <v>2682807.2620000001</v>
      </c>
      <c r="H9" s="29">
        <v>1205015.4169999999</v>
      </c>
      <c r="I9" s="29">
        <v>904</v>
      </c>
      <c r="J9" s="29">
        <v>1054669</v>
      </c>
      <c r="K9" s="29" t="s">
        <v>228</v>
      </c>
      <c r="L9" s="175" t="s">
        <v>229</v>
      </c>
      <c r="M9" s="29">
        <v>6442</v>
      </c>
      <c r="N9" s="29" t="s">
        <v>184</v>
      </c>
      <c r="O9" s="29">
        <v>644200</v>
      </c>
      <c r="P9" s="29">
        <v>2682806.4049999998</v>
      </c>
      <c r="Q9" s="29">
        <v>1205011.1259999999</v>
      </c>
      <c r="S9" s="29">
        <v>115</v>
      </c>
      <c r="T9" s="29" t="s">
        <v>231</v>
      </c>
      <c r="U9" s="29">
        <v>0</v>
      </c>
      <c r="V9" s="29" t="s">
        <v>234</v>
      </c>
      <c r="W9" s="29" t="s">
        <v>233</v>
      </c>
      <c r="X9" s="29" t="s">
        <v>213</v>
      </c>
    </row>
    <row r="10" spans="1:24" x14ac:dyDescent="0.25">
      <c r="A10" s="29" t="s">
        <v>147</v>
      </c>
      <c r="B10" s="29">
        <v>1321</v>
      </c>
      <c r="C10" s="29" t="s">
        <v>185</v>
      </c>
      <c r="D10" s="29">
        <v>243257</v>
      </c>
      <c r="E10" s="29">
        <v>0</v>
      </c>
      <c r="F10" s="29">
        <v>1021</v>
      </c>
      <c r="G10" s="29">
        <v>2696112.65</v>
      </c>
      <c r="H10" s="29">
        <v>1226145.0009999999</v>
      </c>
      <c r="I10" s="29">
        <v>901</v>
      </c>
      <c r="J10" s="29">
        <v>1054803</v>
      </c>
      <c r="K10" s="29" t="s">
        <v>236</v>
      </c>
      <c r="L10" s="175" t="s">
        <v>237</v>
      </c>
      <c r="M10" s="29">
        <v>8834</v>
      </c>
      <c r="N10" s="29" t="s">
        <v>235</v>
      </c>
      <c r="O10" s="29">
        <v>883400</v>
      </c>
      <c r="P10" s="29">
        <v>2696115.4380000001</v>
      </c>
      <c r="Q10" s="29">
        <v>1226140.3289999999</v>
      </c>
      <c r="R10" s="29" t="s">
        <v>238</v>
      </c>
      <c r="S10" s="29">
        <v>115</v>
      </c>
      <c r="T10" s="29" t="s">
        <v>239</v>
      </c>
      <c r="U10" s="29">
        <v>0</v>
      </c>
      <c r="V10" s="29" t="s">
        <v>240</v>
      </c>
      <c r="X10" s="29" t="s">
        <v>227</v>
      </c>
    </row>
    <row r="11" spans="1:24" x14ac:dyDescent="0.25">
      <c r="A11" s="29" t="s">
        <v>147</v>
      </c>
      <c r="B11" s="29">
        <v>1321</v>
      </c>
      <c r="C11" s="29" t="s">
        <v>185</v>
      </c>
      <c r="D11" s="29">
        <v>190204592</v>
      </c>
      <c r="E11" s="29">
        <v>0</v>
      </c>
      <c r="F11" s="29">
        <v>1021</v>
      </c>
      <c r="G11" s="29">
        <v>2696105.7050000001</v>
      </c>
      <c r="H11" s="29">
        <v>1226140.027</v>
      </c>
      <c r="I11" s="29">
        <v>901</v>
      </c>
      <c r="J11" s="29">
        <v>1054803</v>
      </c>
      <c r="K11" s="29" t="s">
        <v>236</v>
      </c>
      <c r="L11" s="175" t="s">
        <v>237</v>
      </c>
      <c r="M11" s="29">
        <v>8834</v>
      </c>
      <c r="N11" s="29" t="s">
        <v>235</v>
      </c>
      <c r="O11" s="29">
        <v>883400</v>
      </c>
      <c r="P11" s="29">
        <v>2696112.44</v>
      </c>
      <c r="Q11" s="29">
        <v>1226136.9539999999</v>
      </c>
      <c r="R11" s="29" t="s">
        <v>241</v>
      </c>
      <c r="S11" s="29">
        <v>150</v>
      </c>
      <c r="T11" s="29" t="s">
        <v>242</v>
      </c>
      <c r="U11" s="29">
        <v>0</v>
      </c>
      <c r="V11" s="29" t="s">
        <v>243</v>
      </c>
      <c r="X11" s="29" t="s">
        <v>213</v>
      </c>
    </row>
    <row r="12" spans="1:24" x14ac:dyDescent="0.25">
      <c r="A12" s="29" t="s">
        <v>147</v>
      </c>
      <c r="B12" s="29">
        <v>1365</v>
      </c>
      <c r="C12" s="29" t="s">
        <v>202</v>
      </c>
      <c r="D12" s="29">
        <v>191988538</v>
      </c>
      <c r="E12" s="29">
        <v>0</v>
      </c>
      <c r="F12" s="29">
        <v>1080</v>
      </c>
      <c r="G12" s="29">
        <v>2687233.25</v>
      </c>
      <c r="H12" s="29">
        <v>1208475.5</v>
      </c>
      <c r="I12" s="29">
        <v>904</v>
      </c>
      <c r="J12" s="29">
        <v>1056586</v>
      </c>
      <c r="K12" s="29" t="s">
        <v>353</v>
      </c>
      <c r="M12" s="29">
        <v>6424</v>
      </c>
      <c r="N12" s="29" t="s">
        <v>202</v>
      </c>
      <c r="O12" s="29">
        <v>642400</v>
      </c>
      <c r="R12" s="29" t="s">
        <v>354</v>
      </c>
      <c r="S12" s="29">
        <v>101</v>
      </c>
      <c r="T12" s="29" t="s">
        <v>355</v>
      </c>
      <c r="U12" s="29">
        <v>0</v>
      </c>
      <c r="V12" s="29" t="s">
        <v>356</v>
      </c>
      <c r="X12" s="29" t="s">
        <v>213</v>
      </c>
    </row>
    <row r="13" spans="1:24" x14ac:dyDescent="0.25">
      <c r="A13" s="29" t="s">
        <v>147</v>
      </c>
      <c r="B13" s="29">
        <v>1365</v>
      </c>
      <c r="C13" s="29" t="s">
        <v>202</v>
      </c>
      <c r="D13" s="29">
        <v>191988539</v>
      </c>
      <c r="E13" s="29">
        <v>0</v>
      </c>
      <c r="F13" s="29">
        <v>1080</v>
      </c>
      <c r="G13" s="29">
        <v>2687233.25</v>
      </c>
      <c r="H13" s="29">
        <v>1208475.5</v>
      </c>
      <c r="I13" s="29">
        <v>904</v>
      </c>
      <c r="J13" s="29">
        <v>1056586</v>
      </c>
      <c r="K13" s="29" t="s">
        <v>353</v>
      </c>
      <c r="M13" s="29">
        <v>6424</v>
      </c>
      <c r="N13" s="29" t="s">
        <v>202</v>
      </c>
      <c r="O13" s="29">
        <v>642400</v>
      </c>
      <c r="R13" s="29" t="s">
        <v>354</v>
      </c>
      <c r="S13" s="29">
        <v>101</v>
      </c>
      <c r="T13" s="29" t="s">
        <v>355</v>
      </c>
      <c r="U13" s="29">
        <v>0</v>
      </c>
      <c r="V13" s="29" t="s">
        <v>356</v>
      </c>
      <c r="X13" s="29" t="s">
        <v>213</v>
      </c>
    </row>
    <row r="14" spans="1:24" x14ac:dyDescent="0.25">
      <c r="A14" s="29" t="s">
        <v>147</v>
      </c>
      <c r="B14" s="29">
        <v>1369</v>
      </c>
      <c r="C14" s="29" t="s">
        <v>206</v>
      </c>
      <c r="D14" s="29">
        <v>192022731</v>
      </c>
      <c r="E14" s="29">
        <v>0</v>
      </c>
      <c r="F14" s="29">
        <v>1080</v>
      </c>
      <c r="G14" s="29">
        <v>2692242.25</v>
      </c>
      <c r="H14" s="29">
        <v>1200348.875</v>
      </c>
      <c r="I14" s="29">
        <v>904</v>
      </c>
      <c r="J14" s="29">
        <v>1056944</v>
      </c>
      <c r="K14" s="29" t="s">
        <v>888</v>
      </c>
      <c r="L14" s="175" t="s">
        <v>889</v>
      </c>
      <c r="M14" s="29">
        <v>6452</v>
      </c>
      <c r="N14" s="29" t="s">
        <v>206</v>
      </c>
      <c r="O14" s="29">
        <v>645202</v>
      </c>
      <c r="R14" s="29" t="s">
        <v>939</v>
      </c>
      <c r="S14" s="29">
        <v>101</v>
      </c>
      <c r="T14" s="29" t="s">
        <v>892</v>
      </c>
      <c r="U14" s="29">
        <v>0</v>
      </c>
      <c r="V14" s="29" t="s">
        <v>893</v>
      </c>
      <c r="X14" s="29" t="s">
        <v>213</v>
      </c>
    </row>
    <row r="15" spans="1:24" x14ac:dyDescent="0.25">
      <c r="A15" s="29" t="s">
        <v>147</v>
      </c>
      <c r="B15" s="29">
        <v>1369</v>
      </c>
      <c r="C15" s="29" t="s">
        <v>206</v>
      </c>
      <c r="D15" s="29">
        <v>504020318</v>
      </c>
      <c r="E15" s="29">
        <v>0</v>
      </c>
      <c r="F15" s="29">
        <v>1060</v>
      </c>
      <c r="G15" s="29">
        <v>2692259.9569999999</v>
      </c>
      <c r="H15" s="29">
        <v>1200538.9310000001</v>
      </c>
      <c r="I15" s="29">
        <v>901</v>
      </c>
      <c r="J15" s="29">
        <v>1056944</v>
      </c>
      <c r="K15" s="29" t="s">
        <v>888</v>
      </c>
      <c r="L15" s="175" t="s">
        <v>889</v>
      </c>
      <c r="M15" s="29">
        <v>6452</v>
      </c>
      <c r="N15" s="29" t="s">
        <v>206</v>
      </c>
      <c r="O15" s="29">
        <v>645202</v>
      </c>
      <c r="P15" s="29">
        <v>2692260.2949999999</v>
      </c>
      <c r="Q15" s="29">
        <v>1200539.6270000001</v>
      </c>
      <c r="S15" s="29">
        <v>115</v>
      </c>
      <c r="T15" s="29" t="s">
        <v>890</v>
      </c>
      <c r="U15" s="29">
        <v>0</v>
      </c>
      <c r="V15" s="29" t="s">
        <v>891</v>
      </c>
      <c r="X15" s="29" t="s">
        <v>213</v>
      </c>
    </row>
  </sheetData>
  <autoFilter ref="A5:X5" xr:uid="{00000000-0009-0000-0000-000006000000}"/>
  <mergeCells count="1">
    <mergeCell ref="G1:K1"/>
  </mergeCells>
  <hyperlinks>
    <hyperlink ref="G1" r:id="rId1" display="Siehe Anleitung" xr:uid="{00000000-0004-0000-0600-000000000000}"/>
    <hyperlink ref="G1:I1" r:id="rId2" display="Anleitung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7030A0"/>
  </sheetPr>
  <dimension ref="A1:AD369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40.625" style="29" bestFit="1" customWidth="1"/>
    <col min="12" max="12" width="28.125" style="29" customWidth="1"/>
    <col min="13" max="16384" width="10.625" style="29"/>
  </cols>
  <sheetData>
    <row r="1" spans="1:30" s="207" customFormat="1" ht="21.95" customHeight="1" x14ac:dyDescent="0.2">
      <c r="A1" s="205" t="s">
        <v>224</v>
      </c>
      <c r="B1" s="206"/>
      <c r="C1" s="206"/>
      <c r="E1" s="208"/>
      <c r="L1" s="207" t="s">
        <v>1240</v>
      </c>
    </row>
    <row r="2" spans="1:30" s="209" customFormat="1" ht="65.099999999999994" customHeight="1" x14ac:dyDescent="0.2">
      <c r="A2" s="264" t="s">
        <v>287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30" x14ac:dyDescent="0.25">
      <c r="A3" s="29" t="s">
        <v>288</v>
      </c>
      <c r="B3" s="176"/>
      <c r="C3" s="176"/>
      <c r="D3" s="253" t="s">
        <v>166</v>
      </c>
      <c r="E3" s="253"/>
      <c r="F3" s="253"/>
      <c r="G3" s="253"/>
      <c r="H3" s="253"/>
      <c r="I3" s="253"/>
      <c r="J3" s="253"/>
      <c r="K3" s="253"/>
      <c r="L3" s="253"/>
      <c r="M3" s="243"/>
    </row>
    <row r="5" spans="1:30" s="210" customFormat="1" x14ac:dyDescent="0.25">
      <c r="A5" s="177" t="s">
        <v>22</v>
      </c>
      <c r="B5" s="177" t="s">
        <v>24</v>
      </c>
      <c r="C5" s="177" t="s">
        <v>26</v>
      </c>
      <c r="D5" s="177" t="s">
        <v>28</v>
      </c>
      <c r="E5" s="161" t="s">
        <v>32</v>
      </c>
      <c r="F5" s="161" t="s">
        <v>33</v>
      </c>
      <c r="G5" s="161" t="s">
        <v>39</v>
      </c>
      <c r="H5" s="161" t="s">
        <v>88</v>
      </c>
      <c r="I5" s="161" t="s">
        <v>215</v>
      </c>
      <c r="J5" s="161" t="s">
        <v>216</v>
      </c>
      <c r="K5" s="161" t="s">
        <v>90</v>
      </c>
      <c r="L5" s="161" t="s">
        <v>92</v>
      </c>
    </row>
    <row r="6" spans="1:30" s="211" customFormat="1" x14ac:dyDescent="0.25">
      <c r="A6" s="211" t="s">
        <v>147</v>
      </c>
      <c r="B6" s="211">
        <v>1301</v>
      </c>
      <c r="C6" s="211" t="s">
        <v>183</v>
      </c>
      <c r="D6" s="211">
        <v>241369</v>
      </c>
      <c r="E6" s="211">
        <v>1020</v>
      </c>
      <c r="F6" s="211">
        <v>1110</v>
      </c>
      <c r="G6" s="211">
        <v>1004</v>
      </c>
      <c r="I6" s="211" t="s">
        <v>949</v>
      </c>
      <c r="J6" s="212" t="s">
        <v>245</v>
      </c>
      <c r="K6" s="211" t="s">
        <v>358</v>
      </c>
      <c r="L6" s="211" t="s">
        <v>964</v>
      </c>
      <c r="AD6" s="213"/>
    </row>
    <row r="7" spans="1:30" s="211" customFormat="1" x14ac:dyDescent="0.25">
      <c r="A7" s="211" t="s">
        <v>147</v>
      </c>
      <c r="B7" s="211">
        <v>1301</v>
      </c>
      <c r="C7" s="211" t="s">
        <v>183</v>
      </c>
      <c r="D7" s="211">
        <v>190615974</v>
      </c>
      <c r="E7" s="211">
        <v>1080</v>
      </c>
      <c r="F7" s="211">
        <v>1252</v>
      </c>
      <c r="G7" s="211">
        <v>1004</v>
      </c>
      <c r="I7" s="211" t="s">
        <v>768</v>
      </c>
      <c r="J7" s="212" t="s">
        <v>245</v>
      </c>
      <c r="K7" s="211" t="s">
        <v>358</v>
      </c>
      <c r="L7" s="211" t="s">
        <v>792</v>
      </c>
      <c r="AD7" s="213"/>
    </row>
    <row r="8" spans="1:30" s="211" customFormat="1" x14ac:dyDescent="0.25">
      <c r="A8" s="211" t="s">
        <v>147</v>
      </c>
      <c r="B8" s="211">
        <v>1301</v>
      </c>
      <c r="C8" s="211" t="s">
        <v>183</v>
      </c>
      <c r="D8" s="211">
        <v>190905369</v>
      </c>
      <c r="E8" s="211">
        <v>1060</v>
      </c>
      <c r="F8" s="211">
        <v>1251</v>
      </c>
      <c r="G8" s="211">
        <v>1004</v>
      </c>
      <c r="I8" s="211" t="s">
        <v>359</v>
      </c>
      <c r="J8" s="212" t="s">
        <v>245</v>
      </c>
      <c r="K8" s="211" t="s">
        <v>358</v>
      </c>
      <c r="L8" s="211" t="s">
        <v>793</v>
      </c>
      <c r="AD8" s="213"/>
    </row>
    <row r="9" spans="1:30" s="211" customFormat="1" x14ac:dyDescent="0.25">
      <c r="A9" s="211" t="s">
        <v>147</v>
      </c>
      <c r="B9" s="211">
        <v>1301</v>
      </c>
      <c r="C9" s="211" t="s">
        <v>183</v>
      </c>
      <c r="D9" s="211">
        <v>191845158</v>
      </c>
      <c r="E9" s="211">
        <v>1060</v>
      </c>
      <c r="F9" s="211">
        <v>1274</v>
      </c>
      <c r="G9" s="211">
        <v>1004</v>
      </c>
      <c r="I9" s="211" t="s">
        <v>360</v>
      </c>
      <c r="J9" s="212" t="s">
        <v>245</v>
      </c>
      <c r="K9" s="211" t="s">
        <v>357</v>
      </c>
      <c r="L9" s="211" t="s">
        <v>472</v>
      </c>
      <c r="AD9" s="213"/>
    </row>
    <row r="10" spans="1:30" s="211" customFormat="1" x14ac:dyDescent="0.25">
      <c r="A10" s="211" t="s">
        <v>147</v>
      </c>
      <c r="B10" s="211">
        <v>1301</v>
      </c>
      <c r="C10" s="211" t="s">
        <v>183</v>
      </c>
      <c r="D10" s="211">
        <v>191863127</v>
      </c>
      <c r="E10" s="211">
        <v>1060</v>
      </c>
      <c r="F10" s="211">
        <v>1271</v>
      </c>
      <c r="G10" s="211">
        <v>1004</v>
      </c>
      <c r="I10" s="211" t="s">
        <v>361</v>
      </c>
      <c r="J10" s="212" t="s">
        <v>245</v>
      </c>
      <c r="K10" s="211" t="s">
        <v>358</v>
      </c>
      <c r="L10" s="211" t="s">
        <v>794</v>
      </c>
      <c r="AD10" s="213"/>
    </row>
    <row r="11" spans="1:30" s="211" customFormat="1" x14ac:dyDescent="0.25">
      <c r="A11" s="211" t="s">
        <v>147</v>
      </c>
      <c r="B11" s="211">
        <v>1301</v>
      </c>
      <c r="C11" s="211" t="s">
        <v>183</v>
      </c>
      <c r="D11" s="211">
        <v>191895281</v>
      </c>
      <c r="E11" s="211">
        <v>1060</v>
      </c>
      <c r="F11" s="211">
        <v>1274</v>
      </c>
      <c r="G11" s="211">
        <v>1004</v>
      </c>
      <c r="I11" s="211" t="s">
        <v>362</v>
      </c>
      <c r="J11" s="212" t="s">
        <v>245</v>
      </c>
      <c r="K11" s="211" t="s">
        <v>357</v>
      </c>
      <c r="L11" s="211" t="s">
        <v>473</v>
      </c>
      <c r="AD11" s="213"/>
    </row>
    <row r="12" spans="1:30" s="211" customFormat="1" x14ac:dyDescent="0.25">
      <c r="A12" s="211" t="s">
        <v>147</v>
      </c>
      <c r="B12" s="211">
        <v>1301</v>
      </c>
      <c r="C12" s="211" t="s">
        <v>183</v>
      </c>
      <c r="D12" s="211">
        <v>191922757</v>
      </c>
      <c r="E12" s="211">
        <v>1060</v>
      </c>
      <c r="F12" s="211">
        <v>1274</v>
      </c>
      <c r="G12" s="211">
        <v>1004</v>
      </c>
      <c r="I12" s="211" t="s">
        <v>1068</v>
      </c>
      <c r="J12" s="212" t="s">
        <v>245</v>
      </c>
      <c r="K12" s="211" t="s">
        <v>357</v>
      </c>
      <c r="L12" s="211" t="s">
        <v>1070</v>
      </c>
      <c r="AD12" s="213"/>
    </row>
    <row r="13" spans="1:30" s="211" customFormat="1" x14ac:dyDescent="0.25">
      <c r="A13" s="211" t="s">
        <v>147</v>
      </c>
      <c r="B13" s="211">
        <v>1301</v>
      </c>
      <c r="C13" s="211" t="s">
        <v>183</v>
      </c>
      <c r="D13" s="211">
        <v>191975309</v>
      </c>
      <c r="E13" s="211">
        <v>1060</v>
      </c>
      <c r="F13" s="211">
        <v>1242</v>
      </c>
      <c r="G13" s="211">
        <v>1004</v>
      </c>
      <c r="I13" s="211" t="s">
        <v>1198</v>
      </c>
      <c r="J13" s="212" t="s">
        <v>245</v>
      </c>
      <c r="K13" s="211" t="s">
        <v>357</v>
      </c>
      <c r="L13" s="211" t="s">
        <v>1203</v>
      </c>
      <c r="AD13" s="213"/>
    </row>
    <row r="14" spans="1:30" s="211" customFormat="1" x14ac:dyDescent="0.25">
      <c r="A14" s="211" t="s">
        <v>147</v>
      </c>
      <c r="B14" s="211">
        <v>1301</v>
      </c>
      <c r="C14" s="211" t="s">
        <v>183</v>
      </c>
      <c r="D14" s="211">
        <v>191977235</v>
      </c>
      <c r="E14" s="211">
        <v>1080</v>
      </c>
      <c r="F14" s="211">
        <v>1252</v>
      </c>
      <c r="G14" s="211">
        <v>1003</v>
      </c>
      <c r="I14" s="211" t="s">
        <v>363</v>
      </c>
      <c r="J14" s="212" t="s">
        <v>245</v>
      </c>
      <c r="K14" s="211" t="s">
        <v>358</v>
      </c>
      <c r="L14" s="211" t="s">
        <v>545</v>
      </c>
      <c r="AD14" s="213"/>
    </row>
    <row r="15" spans="1:30" s="211" customFormat="1" x14ac:dyDescent="0.25">
      <c r="A15" s="211" t="s">
        <v>147</v>
      </c>
      <c r="B15" s="211">
        <v>1301</v>
      </c>
      <c r="C15" s="211" t="s">
        <v>183</v>
      </c>
      <c r="D15" s="211">
        <v>191979566</v>
      </c>
      <c r="E15" s="211">
        <v>1060</v>
      </c>
      <c r="F15" s="211">
        <v>1242</v>
      </c>
      <c r="G15" s="211">
        <v>1004</v>
      </c>
      <c r="I15" s="211" t="s">
        <v>901</v>
      </c>
      <c r="J15" s="212" t="s">
        <v>245</v>
      </c>
      <c r="K15" s="211" t="s">
        <v>357</v>
      </c>
      <c r="L15" s="211" t="s">
        <v>913</v>
      </c>
      <c r="AD15" s="213"/>
    </row>
    <row r="16" spans="1:30" s="211" customFormat="1" x14ac:dyDescent="0.25">
      <c r="A16" s="211" t="s">
        <v>147</v>
      </c>
      <c r="B16" s="211">
        <v>1301</v>
      </c>
      <c r="C16" s="211" t="s">
        <v>183</v>
      </c>
      <c r="D16" s="211">
        <v>192001124</v>
      </c>
      <c r="E16" s="211">
        <v>1060</v>
      </c>
      <c r="F16" s="211">
        <v>1271</v>
      </c>
      <c r="G16" s="211">
        <v>1004</v>
      </c>
      <c r="I16" s="211" t="s">
        <v>656</v>
      </c>
      <c r="J16" s="212" t="s">
        <v>245</v>
      </c>
      <c r="K16" s="211" t="s">
        <v>357</v>
      </c>
      <c r="L16" s="211" t="s">
        <v>661</v>
      </c>
      <c r="AD16" s="213"/>
    </row>
    <row r="17" spans="1:30" s="211" customFormat="1" x14ac:dyDescent="0.25">
      <c r="A17" s="211" t="s">
        <v>147</v>
      </c>
      <c r="B17" s="211">
        <v>1301</v>
      </c>
      <c r="C17" s="211" t="s">
        <v>183</v>
      </c>
      <c r="D17" s="211">
        <v>192008715</v>
      </c>
      <c r="E17" s="211">
        <v>1060</v>
      </c>
      <c r="F17" s="211">
        <v>1242</v>
      </c>
      <c r="G17" s="211">
        <v>1004</v>
      </c>
      <c r="I17" s="211" t="s">
        <v>1072</v>
      </c>
      <c r="J17" s="212" t="s">
        <v>245</v>
      </c>
      <c r="K17" s="211" t="s">
        <v>357</v>
      </c>
      <c r="L17" s="211" t="s">
        <v>1075</v>
      </c>
      <c r="AD17" s="213"/>
    </row>
    <row r="18" spans="1:30" s="211" customFormat="1" x14ac:dyDescent="0.25">
      <c r="A18" s="211" t="s">
        <v>147</v>
      </c>
      <c r="B18" s="211">
        <v>1301</v>
      </c>
      <c r="C18" s="211" t="s">
        <v>183</v>
      </c>
      <c r="D18" s="211">
        <v>192009874</v>
      </c>
      <c r="E18" s="211">
        <v>1060</v>
      </c>
      <c r="F18" s="211">
        <v>1242</v>
      </c>
      <c r="G18" s="211">
        <v>1004</v>
      </c>
      <c r="I18" s="211" t="s">
        <v>662</v>
      </c>
      <c r="J18" s="212" t="s">
        <v>245</v>
      </c>
      <c r="K18" s="211" t="s">
        <v>357</v>
      </c>
      <c r="L18" s="211" t="s">
        <v>665</v>
      </c>
      <c r="AD18" s="213"/>
    </row>
    <row r="19" spans="1:30" s="211" customFormat="1" x14ac:dyDescent="0.25">
      <c r="A19" s="211" t="s">
        <v>147</v>
      </c>
      <c r="B19" s="211">
        <v>1301</v>
      </c>
      <c r="C19" s="211" t="s">
        <v>183</v>
      </c>
      <c r="D19" s="211">
        <v>192020153</v>
      </c>
      <c r="E19" s="211">
        <v>1060</v>
      </c>
      <c r="F19" s="211">
        <v>1274</v>
      </c>
      <c r="G19" s="211">
        <v>1004</v>
      </c>
      <c r="I19" s="211" t="s">
        <v>965</v>
      </c>
      <c r="J19" s="212" t="s">
        <v>245</v>
      </c>
      <c r="K19" s="211" t="s">
        <v>357</v>
      </c>
      <c r="L19" s="211" t="s">
        <v>975</v>
      </c>
      <c r="AD19" s="213"/>
    </row>
    <row r="20" spans="1:30" s="211" customFormat="1" x14ac:dyDescent="0.25">
      <c r="A20" s="211" t="s">
        <v>147</v>
      </c>
      <c r="B20" s="211">
        <v>1301</v>
      </c>
      <c r="C20" s="211" t="s">
        <v>183</v>
      </c>
      <c r="D20" s="211">
        <v>502289160</v>
      </c>
      <c r="E20" s="211">
        <v>1060</v>
      </c>
      <c r="F20" s="211">
        <v>1252</v>
      </c>
      <c r="G20" s="211">
        <v>1004</v>
      </c>
      <c r="I20" s="211" t="s">
        <v>643</v>
      </c>
      <c r="J20" s="212" t="s">
        <v>245</v>
      </c>
      <c r="K20" s="211" t="s">
        <v>357</v>
      </c>
      <c r="L20" s="211" t="s">
        <v>648</v>
      </c>
      <c r="AD20" s="213"/>
    </row>
    <row r="21" spans="1:30" s="211" customFormat="1" x14ac:dyDescent="0.25">
      <c r="A21" s="211" t="s">
        <v>147</v>
      </c>
      <c r="B21" s="211">
        <v>1301</v>
      </c>
      <c r="C21" s="211" t="s">
        <v>183</v>
      </c>
      <c r="D21" s="211">
        <v>502289774</v>
      </c>
      <c r="E21" s="211">
        <v>1060</v>
      </c>
      <c r="F21" s="211">
        <v>1252</v>
      </c>
      <c r="G21" s="211">
        <v>1004</v>
      </c>
      <c r="I21" s="211" t="s">
        <v>644</v>
      </c>
      <c r="J21" s="212" t="s">
        <v>245</v>
      </c>
      <c r="K21" s="211" t="s">
        <v>358</v>
      </c>
      <c r="L21" s="211" t="s">
        <v>795</v>
      </c>
      <c r="AD21" s="213"/>
    </row>
    <row r="22" spans="1:30" s="211" customFormat="1" x14ac:dyDescent="0.25">
      <c r="A22" s="211" t="s">
        <v>147</v>
      </c>
      <c r="B22" s="211">
        <v>1301</v>
      </c>
      <c r="C22" s="211" t="s">
        <v>183</v>
      </c>
      <c r="D22" s="211">
        <v>502290029</v>
      </c>
      <c r="E22" s="211">
        <v>1060</v>
      </c>
      <c r="F22" s="211">
        <v>1242</v>
      </c>
      <c r="G22" s="211">
        <v>1004</v>
      </c>
      <c r="I22" s="211" t="s">
        <v>645</v>
      </c>
      <c r="J22" s="212" t="s">
        <v>245</v>
      </c>
      <c r="K22" s="211" t="s">
        <v>358</v>
      </c>
      <c r="L22" s="211" t="s">
        <v>796</v>
      </c>
      <c r="AD22" s="213"/>
    </row>
    <row r="23" spans="1:30" s="211" customFormat="1" x14ac:dyDescent="0.25">
      <c r="A23" s="211" t="s">
        <v>147</v>
      </c>
      <c r="B23" s="211">
        <v>1301</v>
      </c>
      <c r="C23" s="211" t="s">
        <v>183</v>
      </c>
      <c r="D23" s="211">
        <v>502290444</v>
      </c>
      <c r="E23" s="211">
        <v>1060</v>
      </c>
      <c r="F23" s="211">
        <v>1271</v>
      </c>
      <c r="G23" s="211">
        <v>1004</v>
      </c>
      <c r="I23" s="211" t="s">
        <v>1078</v>
      </c>
      <c r="J23" s="212" t="s">
        <v>245</v>
      </c>
      <c r="K23" s="211" t="s">
        <v>357</v>
      </c>
      <c r="L23" s="211" t="s">
        <v>1101</v>
      </c>
      <c r="AD23" s="213"/>
    </row>
    <row r="24" spans="1:30" s="211" customFormat="1" x14ac:dyDescent="0.25">
      <c r="A24" s="211" t="s">
        <v>147</v>
      </c>
      <c r="B24" s="211">
        <v>1311</v>
      </c>
      <c r="C24" s="211" t="s">
        <v>184</v>
      </c>
      <c r="D24" s="211">
        <v>242651</v>
      </c>
      <c r="E24" s="211">
        <v>1020</v>
      </c>
      <c r="F24" s="211">
        <v>1110</v>
      </c>
      <c r="G24" s="211">
        <v>1004</v>
      </c>
      <c r="I24" s="211" t="s">
        <v>651</v>
      </c>
      <c r="J24" s="212" t="s">
        <v>245</v>
      </c>
      <c r="K24" s="211" t="s">
        <v>358</v>
      </c>
      <c r="L24" s="211" t="s">
        <v>655</v>
      </c>
      <c r="AD24" s="213"/>
    </row>
    <row r="25" spans="1:30" s="211" customFormat="1" x14ac:dyDescent="0.25">
      <c r="A25" s="211" t="s">
        <v>147</v>
      </c>
      <c r="B25" s="211">
        <v>1311</v>
      </c>
      <c r="C25" s="211" t="s">
        <v>184</v>
      </c>
      <c r="D25" s="211">
        <v>242819</v>
      </c>
      <c r="E25" s="211">
        <v>1020</v>
      </c>
      <c r="F25" s="211">
        <v>1121</v>
      </c>
      <c r="G25" s="211">
        <v>1004</v>
      </c>
      <c r="I25" s="211" t="s">
        <v>364</v>
      </c>
      <c r="J25" s="212" t="s">
        <v>245</v>
      </c>
      <c r="K25" s="211" t="s">
        <v>358</v>
      </c>
      <c r="L25" s="211" t="s">
        <v>546</v>
      </c>
      <c r="AD25" s="213"/>
    </row>
    <row r="26" spans="1:30" s="211" customFormat="1" x14ac:dyDescent="0.25">
      <c r="A26" s="211" t="s">
        <v>147</v>
      </c>
      <c r="B26" s="211">
        <v>1311</v>
      </c>
      <c r="C26" s="211" t="s">
        <v>184</v>
      </c>
      <c r="D26" s="211">
        <v>242998</v>
      </c>
      <c r="E26" s="211">
        <v>1020</v>
      </c>
      <c r="F26" s="211">
        <v>1110</v>
      </c>
      <c r="G26" s="211">
        <v>1004</v>
      </c>
      <c r="I26" s="211" t="s">
        <v>365</v>
      </c>
      <c r="J26" s="212" t="s">
        <v>245</v>
      </c>
      <c r="K26" s="211" t="s">
        <v>358</v>
      </c>
      <c r="L26" s="211" t="s">
        <v>547</v>
      </c>
      <c r="AD26" s="213"/>
    </row>
    <row r="27" spans="1:30" s="211" customFormat="1" x14ac:dyDescent="0.25">
      <c r="A27" s="211" t="s">
        <v>147</v>
      </c>
      <c r="B27" s="211">
        <v>1311</v>
      </c>
      <c r="C27" s="211" t="s">
        <v>184</v>
      </c>
      <c r="D27" s="211">
        <v>243057</v>
      </c>
      <c r="E27" s="211">
        <v>1020</v>
      </c>
      <c r="F27" s="211">
        <v>1110</v>
      </c>
      <c r="G27" s="211">
        <v>1004</v>
      </c>
      <c r="I27" s="211" t="s">
        <v>366</v>
      </c>
      <c r="J27" s="212" t="s">
        <v>245</v>
      </c>
      <c r="K27" s="211" t="s">
        <v>358</v>
      </c>
      <c r="L27" s="211" t="s">
        <v>548</v>
      </c>
      <c r="AD27" s="213"/>
    </row>
    <row r="28" spans="1:30" s="211" customFormat="1" x14ac:dyDescent="0.25">
      <c r="A28" s="211" t="s">
        <v>147</v>
      </c>
      <c r="B28" s="211">
        <v>1311</v>
      </c>
      <c r="C28" s="211" t="s">
        <v>184</v>
      </c>
      <c r="D28" s="211">
        <v>190205886</v>
      </c>
      <c r="E28" s="211">
        <v>1080</v>
      </c>
      <c r="F28" s="211">
        <v>1242</v>
      </c>
      <c r="G28" s="211">
        <v>1004</v>
      </c>
      <c r="I28" s="211" t="s">
        <v>367</v>
      </c>
      <c r="J28" s="212" t="s">
        <v>245</v>
      </c>
      <c r="K28" s="211" t="s">
        <v>358</v>
      </c>
      <c r="L28" s="211" t="s">
        <v>549</v>
      </c>
      <c r="AD28" s="213"/>
    </row>
    <row r="29" spans="1:30" s="211" customFormat="1" x14ac:dyDescent="0.25">
      <c r="A29" s="211" t="s">
        <v>147</v>
      </c>
      <c r="B29" s="211">
        <v>1311</v>
      </c>
      <c r="C29" s="211" t="s">
        <v>184</v>
      </c>
      <c r="D29" s="211">
        <v>190333590</v>
      </c>
      <c r="E29" s="211">
        <v>1060</v>
      </c>
      <c r="F29" s="211">
        <v>1220</v>
      </c>
      <c r="G29" s="211">
        <v>1004</v>
      </c>
      <c r="I29" s="211" t="s">
        <v>368</v>
      </c>
      <c r="J29" s="212" t="s">
        <v>245</v>
      </c>
      <c r="K29" s="211" t="s">
        <v>358</v>
      </c>
      <c r="L29" s="211" t="s">
        <v>550</v>
      </c>
      <c r="AD29" s="213"/>
    </row>
    <row r="30" spans="1:30" s="211" customFormat="1" x14ac:dyDescent="0.25">
      <c r="A30" s="211" t="s">
        <v>147</v>
      </c>
      <c r="B30" s="211">
        <v>1311</v>
      </c>
      <c r="C30" s="211" t="s">
        <v>184</v>
      </c>
      <c r="D30" s="211">
        <v>191662390</v>
      </c>
      <c r="E30" s="211">
        <v>1020</v>
      </c>
      <c r="F30" s="211">
        <v>1110</v>
      </c>
      <c r="G30" s="211">
        <v>1004</v>
      </c>
      <c r="I30" s="211" t="s">
        <v>369</v>
      </c>
      <c r="J30" s="212" t="s">
        <v>245</v>
      </c>
      <c r="K30" s="211" t="s">
        <v>357</v>
      </c>
      <c r="L30" s="211" t="s">
        <v>474</v>
      </c>
      <c r="AD30" s="213"/>
    </row>
    <row r="31" spans="1:30" s="211" customFormat="1" x14ac:dyDescent="0.25">
      <c r="A31" s="211" t="s">
        <v>147</v>
      </c>
      <c r="B31" s="211">
        <v>1311</v>
      </c>
      <c r="C31" s="211" t="s">
        <v>184</v>
      </c>
      <c r="D31" s="211">
        <v>191872637</v>
      </c>
      <c r="E31" s="211">
        <v>1060</v>
      </c>
      <c r="F31" s="211">
        <v>1271</v>
      </c>
      <c r="G31" s="211">
        <v>1004</v>
      </c>
      <c r="I31" s="211" t="s">
        <v>370</v>
      </c>
      <c r="J31" s="212" t="s">
        <v>245</v>
      </c>
      <c r="K31" s="211" t="s">
        <v>358</v>
      </c>
      <c r="L31" s="211" t="s">
        <v>551</v>
      </c>
      <c r="AD31" s="213"/>
    </row>
    <row r="32" spans="1:30" s="211" customFormat="1" x14ac:dyDescent="0.25">
      <c r="A32" s="211" t="s">
        <v>147</v>
      </c>
      <c r="B32" s="211">
        <v>1311</v>
      </c>
      <c r="C32" s="211" t="s">
        <v>184</v>
      </c>
      <c r="D32" s="211">
        <v>191981565</v>
      </c>
      <c r="E32" s="211">
        <v>1080</v>
      </c>
      <c r="F32" s="211">
        <v>1242</v>
      </c>
      <c r="G32" s="211">
        <v>1004</v>
      </c>
      <c r="I32" s="211" t="s">
        <v>371</v>
      </c>
      <c r="J32" s="212" t="s">
        <v>245</v>
      </c>
      <c r="K32" s="211" t="s">
        <v>358</v>
      </c>
      <c r="L32" s="211" t="s">
        <v>552</v>
      </c>
      <c r="AD32" s="213"/>
    </row>
    <row r="33" spans="1:30" s="211" customFormat="1" x14ac:dyDescent="0.25">
      <c r="A33" s="211" t="s">
        <v>147</v>
      </c>
      <c r="B33" s="211">
        <v>1311</v>
      </c>
      <c r="C33" s="211" t="s">
        <v>184</v>
      </c>
      <c r="D33" s="211">
        <v>191981611</v>
      </c>
      <c r="E33" s="211">
        <v>1060</v>
      </c>
      <c r="F33" s="211">
        <v>1251</v>
      </c>
      <c r="G33" s="211">
        <v>1004</v>
      </c>
      <c r="I33" s="211" t="s">
        <v>372</v>
      </c>
      <c r="J33" s="212" t="s">
        <v>245</v>
      </c>
      <c r="K33" s="211" t="s">
        <v>358</v>
      </c>
      <c r="L33" s="211" t="s">
        <v>553</v>
      </c>
      <c r="AD33" s="213"/>
    </row>
    <row r="34" spans="1:30" s="211" customFormat="1" x14ac:dyDescent="0.25">
      <c r="A34" s="211" t="s">
        <v>147</v>
      </c>
      <c r="B34" s="211">
        <v>1311</v>
      </c>
      <c r="C34" s="211" t="s">
        <v>184</v>
      </c>
      <c r="D34" s="211">
        <v>191981622</v>
      </c>
      <c r="E34" s="211">
        <v>1040</v>
      </c>
      <c r="F34" s="211">
        <v>1274</v>
      </c>
      <c r="G34" s="211">
        <v>1004</v>
      </c>
      <c r="I34" s="211" t="s">
        <v>373</v>
      </c>
      <c r="J34" s="212" t="s">
        <v>245</v>
      </c>
      <c r="K34" s="211" t="s">
        <v>358</v>
      </c>
      <c r="L34" s="211" t="s">
        <v>554</v>
      </c>
      <c r="AD34" s="213"/>
    </row>
    <row r="35" spans="1:30" s="211" customFormat="1" x14ac:dyDescent="0.25">
      <c r="A35" s="211" t="s">
        <v>147</v>
      </c>
      <c r="B35" s="211">
        <v>1311</v>
      </c>
      <c r="C35" s="211" t="s">
        <v>184</v>
      </c>
      <c r="D35" s="211">
        <v>192018819</v>
      </c>
      <c r="E35" s="211">
        <v>1060</v>
      </c>
      <c r="F35" s="211">
        <v>1242</v>
      </c>
      <c r="G35" s="211">
        <v>1004</v>
      </c>
      <c r="I35" s="211" t="s">
        <v>769</v>
      </c>
      <c r="J35" s="212" t="s">
        <v>245</v>
      </c>
      <c r="K35" s="211" t="s">
        <v>358</v>
      </c>
      <c r="L35" s="211" t="s">
        <v>797</v>
      </c>
      <c r="AD35" s="213"/>
    </row>
    <row r="36" spans="1:30" s="211" customFormat="1" x14ac:dyDescent="0.25">
      <c r="A36" s="211" t="s">
        <v>147</v>
      </c>
      <c r="B36" s="211">
        <v>1311</v>
      </c>
      <c r="C36" s="211" t="s">
        <v>184</v>
      </c>
      <c r="D36" s="211">
        <v>504126855</v>
      </c>
      <c r="E36" s="211">
        <v>1060</v>
      </c>
      <c r="F36" s="211">
        <v>1242</v>
      </c>
      <c r="G36" s="211">
        <v>1004</v>
      </c>
      <c r="I36" s="211" t="s">
        <v>300</v>
      </c>
      <c r="J36" s="212" t="s">
        <v>245</v>
      </c>
      <c r="K36" s="211" t="s">
        <v>358</v>
      </c>
      <c r="L36" s="211" t="s">
        <v>551</v>
      </c>
      <c r="AD36" s="213"/>
    </row>
    <row r="37" spans="1:30" s="211" customFormat="1" x14ac:dyDescent="0.25">
      <c r="A37" s="211" t="s">
        <v>147</v>
      </c>
      <c r="B37" s="211">
        <v>1311</v>
      </c>
      <c r="C37" s="211" t="s">
        <v>184</v>
      </c>
      <c r="D37" s="211">
        <v>504126869</v>
      </c>
      <c r="E37" s="211">
        <v>1060</v>
      </c>
      <c r="F37" s="211">
        <v>1271</v>
      </c>
      <c r="G37" s="211">
        <v>1004</v>
      </c>
      <c r="I37" s="211" t="s">
        <v>374</v>
      </c>
      <c r="J37" s="212" t="s">
        <v>245</v>
      </c>
      <c r="K37" s="211" t="s">
        <v>357</v>
      </c>
      <c r="L37" s="211" t="s">
        <v>475</v>
      </c>
      <c r="AD37" s="213"/>
    </row>
    <row r="38" spans="1:30" s="211" customFormat="1" x14ac:dyDescent="0.25">
      <c r="A38" s="211" t="s">
        <v>147</v>
      </c>
      <c r="B38" s="211">
        <v>1321</v>
      </c>
      <c r="C38" s="211" t="s">
        <v>185</v>
      </c>
      <c r="D38" s="211">
        <v>243574</v>
      </c>
      <c r="E38" s="211">
        <v>1060</v>
      </c>
      <c r="G38" s="211">
        <v>1004</v>
      </c>
      <c r="I38" s="211" t="s">
        <v>375</v>
      </c>
      <c r="J38" s="212" t="s">
        <v>245</v>
      </c>
      <c r="K38" s="211" t="s">
        <v>357</v>
      </c>
      <c r="L38" s="211" t="s">
        <v>476</v>
      </c>
      <c r="AD38" s="213"/>
    </row>
    <row r="39" spans="1:30" s="211" customFormat="1" x14ac:dyDescent="0.25">
      <c r="A39" s="211" t="s">
        <v>147</v>
      </c>
      <c r="B39" s="211">
        <v>1321</v>
      </c>
      <c r="C39" s="211" t="s">
        <v>185</v>
      </c>
      <c r="D39" s="211">
        <v>190193678</v>
      </c>
      <c r="E39" s="211">
        <v>1020</v>
      </c>
      <c r="F39" s="211">
        <v>1122</v>
      </c>
      <c r="G39" s="211">
        <v>1004</v>
      </c>
      <c r="I39" s="211" t="s">
        <v>1079</v>
      </c>
      <c r="J39" s="212" t="s">
        <v>245</v>
      </c>
      <c r="K39" s="211" t="s">
        <v>358</v>
      </c>
      <c r="L39" s="211" t="s">
        <v>798</v>
      </c>
      <c r="AD39" s="213"/>
    </row>
    <row r="40" spans="1:30" s="211" customFormat="1" x14ac:dyDescent="0.25">
      <c r="A40" s="211" t="s">
        <v>147</v>
      </c>
      <c r="B40" s="211">
        <v>1321</v>
      </c>
      <c r="C40" s="211" t="s">
        <v>185</v>
      </c>
      <c r="D40" s="211">
        <v>190193679</v>
      </c>
      <c r="E40" s="211">
        <v>1020</v>
      </c>
      <c r="F40" s="211">
        <v>1122</v>
      </c>
      <c r="G40" s="211">
        <v>1004</v>
      </c>
      <c r="I40" s="211" t="s">
        <v>1080</v>
      </c>
      <c r="J40" s="212" t="s">
        <v>245</v>
      </c>
      <c r="K40" s="211" t="s">
        <v>358</v>
      </c>
      <c r="L40" s="211" t="s">
        <v>798</v>
      </c>
      <c r="AD40" s="213"/>
    </row>
    <row r="41" spans="1:30" s="211" customFormat="1" x14ac:dyDescent="0.25">
      <c r="A41" s="211" t="s">
        <v>147</v>
      </c>
      <c r="B41" s="211">
        <v>1321</v>
      </c>
      <c r="C41" s="211" t="s">
        <v>185</v>
      </c>
      <c r="D41" s="211">
        <v>191851836</v>
      </c>
      <c r="E41" s="211">
        <v>1060</v>
      </c>
      <c r="G41" s="211">
        <v>1004</v>
      </c>
      <c r="I41" s="211" t="s">
        <v>376</v>
      </c>
      <c r="J41" s="212" t="s">
        <v>245</v>
      </c>
      <c r="K41" s="211" t="s">
        <v>358</v>
      </c>
      <c r="L41" s="211" t="s">
        <v>555</v>
      </c>
      <c r="AD41" s="213"/>
    </row>
    <row r="42" spans="1:30" s="211" customFormat="1" x14ac:dyDescent="0.25">
      <c r="A42" s="211" t="s">
        <v>147</v>
      </c>
      <c r="B42" s="211">
        <v>1321</v>
      </c>
      <c r="C42" s="211" t="s">
        <v>185</v>
      </c>
      <c r="D42" s="211">
        <v>191860608</v>
      </c>
      <c r="E42" s="211">
        <v>1060</v>
      </c>
      <c r="G42" s="211">
        <v>1004</v>
      </c>
      <c r="I42" s="211" t="s">
        <v>1081</v>
      </c>
      <c r="J42" s="212" t="s">
        <v>245</v>
      </c>
      <c r="K42" s="211" t="s">
        <v>357</v>
      </c>
      <c r="L42" s="211" t="s">
        <v>1102</v>
      </c>
      <c r="AD42" s="213"/>
    </row>
    <row r="43" spans="1:30" s="211" customFormat="1" x14ac:dyDescent="0.25">
      <c r="A43" s="211" t="s">
        <v>147</v>
      </c>
      <c r="B43" s="211">
        <v>1321</v>
      </c>
      <c r="C43" s="211" t="s">
        <v>185</v>
      </c>
      <c r="D43" s="211">
        <v>191960390</v>
      </c>
      <c r="E43" s="211">
        <v>1060</v>
      </c>
      <c r="G43" s="211">
        <v>1004</v>
      </c>
      <c r="I43" s="211" t="s">
        <v>377</v>
      </c>
      <c r="J43" s="212" t="s">
        <v>245</v>
      </c>
      <c r="K43" s="211" t="s">
        <v>357</v>
      </c>
      <c r="L43" s="211" t="s">
        <v>477</v>
      </c>
      <c r="AD43" s="213"/>
    </row>
    <row r="44" spans="1:30" s="211" customFormat="1" x14ac:dyDescent="0.25">
      <c r="A44" s="211" t="s">
        <v>147</v>
      </c>
      <c r="B44" s="211">
        <v>1321</v>
      </c>
      <c r="C44" s="211" t="s">
        <v>185</v>
      </c>
      <c r="D44" s="211">
        <v>191971071</v>
      </c>
      <c r="E44" s="211">
        <v>1020</v>
      </c>
      <c r="F44" s="211">
        <v>1122</v>
      </c>
      <c r="G44" s="211">
        <v>1004</v>
      </c>
      <c r="I44" s="211" t="s">
        <v>940</v>
      </c>
      <c r="J44" s="212" t="s">
        <v>245</v>
      </c>
      <c r="K44" s="211" t="s">
        <v>357</v>
      </c>
      <c r="L44" s="211" t="s">
        <v>944</v>
      </c>
      <c r="AD44" s="213"/>
    </row>
    <row r="45" spans="1:30" s="211" customFormat="1" x14ac:dyDescent="0.25">
      <c r="A45" s="211" t="s">
        <v>147</v>
      </c>
      <c r="B45" s="211">
        <v>1321</v>
      </c>
      <c r="C45" s="211" t="s">
        <v>185</v>
      </c>
      <c r="D45" s="211">
        <v>502251814</v>
      </c>
      <c r="E45" s="211">
        <v>1060</v>
      </c>
      <c r="F45" s="211">
        <v>1271</v>
      </c>
      <c r="G45" s="211">
        <v>1004</v>
      </c>
      <c r="I45" s="211" t="s">
        <v>378</v>
      </c>
      <c r="J45" s="212" t="s">
        <v>245</v>
      </c>
      <c r="K45" s="211" t="s">
        <v>357</v>
      </c>
      <c r="L45" s="211" t="s">
        <v>478</v>
      </c>
      <c r="AD45" s="213"/>
    </row>
    <row r="46" spans="1:30" s="211" customFormat="1" x14ac:dyDescent="0.25">
      <c r="A46" s="211" t="s">
        <v>147</v>
      </c>
      <c r="B46" s="211">
        <v>1321</v>
      </c>
      <c r="C46" s="211" t="s">
        <v>185</v>
      </c>
      <c r="D46" s="211">
        <v>502251822</v>
      </c>
      <c r="E46" s="211">
        <v>1060</v>
      </c>
      <c r="F46" s="211">
        <v>1274</v>
      </c>
      <c r="G46" s="211">
        <v>1004</v>
      </c>
      <c r="I46" s="211" t="s">
        <v>1082</v>
      </c>
      <c r="J46" s="212" t="s">
        <v>245</v>
      </c>
      <c r="K46" s="211" t="s">
        <v>358</v>
      </c>
      <c r="L46" s="211" t="s">
        <v>1107</v>
      </c>
      <c r="AD46" s="213"/>
    </row>
    <row r="47" spans="1:30" s="211" customFormat="1" x14ac:dyDescent="0.25">
      <c r="A47" s="211" t="s">
        <v>147</v>
      </c>
      <c r="B47" s="211">
        <v>1322</v>
      </c>
      <c r="C47" s="211" t="s">
        <v>186</v>
      </c>
      <c r="D47" s="211">
        <v>190983911</v>
      </c>
      <c r="E47" s="211">
        <v>1060</v>
      </c>
      <c r="F47" s="211">
        <v>1252</v>
      </c>
      <c r="G47" s="211">
        <v>1004</v>
      </c>
      <c r="I47" s="211" t="s">
        <v>379</v>
      </c>
      <c r="J47" s="212" t="s">
        <v>245</v>
      </c>
      <c r="K47" s="211" t="s">
        <v>357</v>
      </c>
      <c r="L47" s="211" t="s">
        <v>479</v>
      </c>
      <c r="AD47" s="213"/>
    </row>
    <row r="48" spans="1:30" s="211" customFormat="1" x14ac:dyDescent="0.25">
      <c r="A48" s="211" t="s">
        <v>147</v>
      </c>
      <c r="B48" s="211">
        <v>1322</v>
      </c>
      <c r="C48" s="211" t="s">
        <v>186</v>
      </c>
      <c r="D48" s="211">
        <v>191406352</v>
      </c>
      <c r="E48" s="211">
        <v>1080</v>
      </c>
      <c r="F48" s="211">
        <v>1274</v>
      </c>
      <c r="G48" s="211">
        <v>1004</v>
      </c>
      <c r="I48" s="211" t="s">
        <v>380</v>
      </c>
      <c r="J48" s="212" t="s">
        <v>245</v>
      </c>
      <c r="K48" s="211" t="s">
        <v>357</v>
      </c>
      <c r="L48" s="211" t="s">
        <v>480</v>
      </c>
      <c r="AD48" s="213"/>
    </row>
    <row r="49" spans="1:30" s="211" customFormat="1" x14ac:dyDescent="0.25">
      <c r="A49" s="211" t="s">
        <v>147</v>
      </c>
      <c r="B49" s="211">
        <v>1322</v>
      </c>
      <c r="C49" s="211" t="s">
        <v>186</v>
      </c>
      <c r="D49" s="211">
        <v>191466374</v>
      </c>
      <c r="E49" s="211">
        <v>1060</v>
      </c>
      <c r="F49" s="211">
        <v>1274</v>
      </c>
      <c r="G49" s="211">
        <v>1004</v>
      </c>
      <c r="I49" s="211" t="s">
        <v>381</v>
      </c>
      <c r="J49" s="212" t="s">
        <v>245</v>
      </c>
      <c r="K49" s="211" t="s">
        <v>357</v>
      </c>
      <c r="L49" s="211" t="s">
        <v>481</v>
      </c>
      <c r="AD49" s="213"/>
    </row>
    <row r="50" spans="1:30" s="211" customFormat="1" x14ac:dyDescent="0.25">
      <c r="A50" s="211" t="s">
        <v>147</v>
      </c>
      <c r="B50" s="211">
        <v>1322</v>
      </c>
      <c r="C50" s="211" t="s">
        <v>186</v>
      </c>
      <c r="D50" s="211">
        <v>191655011</v>
      </c>
      <c r="E50" s="211">
        <v>1060</v>
      </c>
      <c r="F50" s="211">
        <v>1274</v>
      </c>
      <c r="G50" s="211">
        <v>1004</v>
      </c>
      <c r="I50" s="211" t="s">
        <v>382</v>
      </c>
      <c r="J50" s="212" t="s">
        <v>245</v>
      </c>
      <c r="K50" s="211" t="s">
        <v>357</v>
      </c>
      <c r="L50" s="211" t="s">
        <v>482</v>
      </c>
      <c r="AD50" s="213"/>
    </row>
    <row r="51" spans="1:30" s="211" customFormat="1" x14ac:dyDescent="0.25">
      <c r="A51" s="211" t="s">
        <v>147</v>
      </c>
      <c r="B51" s="211">
        <v>1322</v>
      </c>
      <c r="C51" s="211" t="s">
        <v>186</v>
      </c>
      <c r="D51" s="211">
        <v>191672091</v>
      </c>
      <c r="E51" s="211">
        <v>1060</v>
      </c>
      <c r="F51" s="211">
        <v>1274</v>
      </c>
      <c r="G51" s="211">
        <v>1004</v>
      </c>
      <c r="I51" s="211" t="s">
        <v>383</v>
      </c>
      <c r="J51" s="212" t="s">
        <v>245</v>
      </c>
      <c r="K51" s="211" t="s">
        <v>357</v>
      </c>
      <c r="L51" s="211" t="s">
        <v>483</v>
      </c>
      <c r="AD51" s="213"/>
    </row>
    <row r="52" spans="1:30" s="211" customFormat="1" x14ac:dyDescent="0.25">
      <c r="A52" s="211" t="s">
        <v>147</v>
      </c>
      <c r="B52" s="211">
        <v>1322</v>
      </c>
      <c r="C52" s="211" t="s">
        <v>186</v>
      </c>
      <c r="D52" s="211">
        <v>191683452</v>
      </c>
      <c r="E52" s="211">
        <v>1060</v>
      </c>
      <c r="F52" s="211">
        <v>1242</v>
      </c>
      <c r="G52" s="211">
        <v>1004</v>
      </c>
      <c r="I52" s="211" t="s">
        <v>384</v>
      </c>
      <c r="J52" s="212" t="s">
        <v>245</v>
      </c>
      <c r="K52" s="211" t="s">
        <v>357</v>
      </c>
      <c r="L52" s="211" t="s">
        <v>484</v>
      </c>
      <c r="AD52" s="213"/>
    </row>
    <row r="53" spans="1:30" s="211" customFormat="1" x14ac:dyDescent="0.25">
      <c r="A53" s="211" t="s">
        <v>147</v>
      </c>
      <c r="B53" s="211">
        <v>1322</v>
      </c>
      <c r="C53" s="211" t="s">
        <v>186</v>
      </c>
      <c r="D53" s="211">
        <v>191690126</v>
      </c>
      <c r="E53" s="211">
        <v>1060</v>
      </c>
      <c r="G53" s="211">
        <v>1004</v>
      </c>
      <c r="I53" s="211" t="s">
        <v>385</v>
      </c>
      <c r="J53" s="212" t="s">
        <v>245</v>
      </c>
      <c r="K53" s="211" t="s">
        <v>357</v>
      </c>
      <c r="L53" s="211" t="s">
        <v>485</v>
      </c>
      <c r="AD53" s="213"/>
    </row>
    <row r="54" spans="1:30" s="211" customFormat="1" x14ac:dyDescent="0.25">
      <c r="A54" s="211" t="s">
        <v>147</v>
      </c>
      <c r="B54" s="211">
        <v>1322</v>
      </c>
      <c r="C54" s="211" t="s">
        <v>186</v>
      </c>
      <c r="D54" s="211">
        <v>191693559</v>
      </c>
      <c r="E54" s="211">
        <v>1060</v>
      </c>
      <c r="F54" s="211">
        <v>1220</v>
      </c>
      <c r="G54" s="211">
        <v>1004</v>
      </c>
      <c r="I54" s="211" t="s">
        <v>386</v>
      </c>
      <c r="J54" s="212" t="s">
        <v>245</v>
      </c>
      <c r="K54" s="211" t="s">
        <v>357</v>
      </c>
      <c r="L54" s="211" t="s">
        <v>486</v>
      </c>
      <c r="AD54" s="213"/>
    </row>
    <row r="55" spans="1:30" s="211" customFormat="1" x14ac:dyDescent="0.25">
      <c r="A55" s="211" t="s">
        <v>147</v>
      </c>
      <c r="B55" s="211">
        <v>1322</v>
      </c>
      <c r="C55" s="211" t="s">
        <v>186</v>
      </c>
      <c r="D55" s="211">
        <v>191705972</v>
      </c>
      <c r="E55" s="211">
        <v>1060</v>
      </c>
      <c r="G55" s="211">
        <v>1004</v>
      </c>
      <c r="I55" s="211" t="s">
        <v>387</v>
      </c>
      <c r="J55" s="212" t="s">
        <v>245</v>
      </c>
      <c r="K55" s="211" t="s">
        <v>357</v>
      </c>
      <c r="L55" s="211" t="s">
        <v>487</v>
      </c>
      <c r="AD55" s="213"/>
    </row>
    <row r="56" spans="1:30" s="211" customFormat="1" x14ac:dyDescent="0.25">
      <c r="A56" s="211" t="s">
        <v>147</v>
      </c>
      <c r="B56" s="211">
        <v>1322</v>
      </c>
      <c r="C56" s="211" t="s">
        <v>186</v>
      </c>
      <c r="D56" s="211">
        <v>191749054</v>
      </c>
      <c r="E56" s="211">
        <v>1080</v>
      </c>
      <c r="F56" s="211">
        <v>1242</v>
      </c>
      <c r="G56" s="211">
        <v>1004</v>
      </c>
      <c r="I56" s="211" t="s">
        <v>246</v>
      </c>
      <c r="J56" s="212" t="s">
        <v>245</v>
      </c>
      <c r="K56" s="211" t="s">
        <v>218</v>
      </c>
      <c r="L56" s="211" t="s">
        <v>304</v>
      </c>
      <c r="AD56" s="213"/>
    </row>
    <row r="57" spans="1:30" s="211" customFormat="1" x14ac:dyDescent="0.25">
      <c r="A57" s="211" t="s">
        <v>147</v>
      </c>
      <c r="B57" s="211">
        <v>1322</v>
      </c>
      <c r="C57" s="211" t="s">
        <v>186</v>
      </c>
      <c r="D57" s="211">
        <v>191749055</v>
      </c>
      <c r="E57" s="211">
        <v>1080</v>
      </c>
      <c r="F57" s="211">
        <v>1242</v>
      </c>
      <c r="G57" s="211">
        <v>1004</v>
      </c>
      <c r="I57" s="211" t="s">
        <v>247</v>
      </c>
      <c r="J57" s="212" t="s">
        <v>245</v>
      </c>
      <c r="K57" s="211" t="s">
        <v>218</v>
      </c>
      <c r="L57" s="211" t="s">
        <v>305</v>
      </c>
      <c r="AD57" s="213"/>
    </row>
    <row r="58" spans="1:30" s="211" customFormat="1" x14ac:dyDescent="0.25">
      <c r="A58" s="211" t="s">
        <v>147</v>
      </c>
      <c r="B58" s="211">
        <v>1322</v>
      </c>
      <c r="C58" s="211" t="s">
        <v>186</v>
      </c>
      <c r="D58" s="211">
        <v>191749056</v>
      </c>
      <c r="E58" s="211">
        <v>1080</v>
      </c>
      <c r="F58" s="211">
        <v>1242</v>
      </c>
      <c r="G58" s="211">
        <v>1004</v>
      </c>
      <c r="I58" s="211" t="s">
        <v>248</v>
      </c>
      <c r="J58" s="212" t="s">
        <v>245</v>
      </c>
      <c r="K58" s="211" t="s">
        <v>218</v>
      </c>
      <c r="L58" s="211" t="s">
        <v>306</v>
      </c>
      <c r="AD58" s="213"/>
    </row>
    <row r="59" spans="1:30" s="211" customFormat="1" x14ac:dyDescent="0.25">
      <c r="A59" s="211" t="s">
        <v>147</v>
      </c>
      <c r="B59" s="211">
        <v>1322</v>
      </c>
      <c r="C59" s="211" t="s">
        <v>186</v>
      </c>
      <c r="D59" s="211">
        <v>191749279</v>
      </c>
      <c r="E59" s="211">
        <v>1060</v>
      </c>
      <c r="F59" s="211">
        <v>1242</v>
      </c>
      <c r="G59" s="211">
        <v>1004</v>
      </c>
      <c r="I59" s="211" t="s">
        <v>388</v>
      </c>
      <c r="J59" s="212" t="s">
        <v>245</v>
      </c>
      <c r="K59" s="211" t="s">
        <v>357</v>
      </c>
      <c r="L59" s="211" t="s">
        <v>488</v>
      </c>
      <c r="AD59" s="213"/>
    </row>
    <row r="60" spans="1:30" s="211" customFormat="1" x14ac:dyDescent="0.25">
      <c r="A60" s="211" t="s">
        <v>147</v>
      </c>
      <c r="B60" s="211">
        <v>1322</v>
      </c>
      <c r="C60" s="211" t="s">
        <v>186</v>
      </c>
      <c r="D60" s="211">
        <v>191762618</v>
      </c>
      <c r="E60" s="211">
        <v>1060</v>
      </c>
      <c r="F60" s="211">
        <v>1252</v>
      </c>
      <c r="G60" s="211">
        <v>1004</v>
      </c>
      <c r="I60" s="211" t="s">
        <v>389</v>
      </c>
      <c r="J60" s="212" t="s">
        <v>245</v>
      </c>
      <c r="K60" s="211" t="s">
        <v>357</v>
      </c>
      <c r="L60" s="211" t="s">
        <v>489</v>
      </c>
      <c r="AD60" s="213"/>
    </row>
    <row r="61" spans="1:30" s="211" customFormat="1" x14ac:dyDescent="0.25">
      <c r="A61" s="211" t="s">
        <v>147</v>
      </c>
      <c r="B61" s="211">
        <v>1322</v>
      </c>
      <c r="C61" s="211" t="s">
        <v>186</v>
      </c>
      <c r="D61" s="211">
        <v>191768139</v>
      </c>
      <c r="E61" s="211">
        <v>1060</v>
      </c>
      <c r="F61" s="211">
        <v>1220</v>
      </c>
      <c r="G61" s="211">
        <v>1003</v>
      </c>
      <c r="I61" s="211" t="s">
        <v>593</v>
      </c>
      <c r="J61" s="212" t="s">
        <v>245</v>
      </c>
      <c r="K61" s="211" t="s">
        <v>357</v>
      </c>
      <c r="L61" s="211" t="s">
        <v>602</v>
      </c>
      <c r="AD61" s="213"/>
    </row>
    <row r="62" spans="1:30" s="211" customFormat="1" x14ac:dyDescent="0.25">
      <c r="A62" s="211" t="s">
        <v>147</v>
      </c>
      <c r="B62" s="211">
        <v>1322</v>
      </c>
      <c r="C62" s="211" t="s">
        <v>186</v>
      </c>
      <c r="D62" s="211">
        <v>191821797</v>
      </c>
      <c r="E62" s="211">
        <v>1080</v>
      </c>
      <c r="F62" s="211">
        <v>1274</v>
      </c>
      <c r="G62" s="211">
        <v>1004</v>
      </c>
      <c r="I62" s="211" t="s">
        <v>390</v>
      </c>
      <c r="J62" s="212" t="s">
        <v>245</v>
      </c>
      <c r="K62" s="211" t="s">
        <v>357</v>
      </c>
      <c r="L62" s="211" t="s">
        <v>490</v>
      </c>
      <c r="AD62" s="213"/>
    </row>
    <row r="63" spans="1:30" s="211" customFormat="1" x14ac:dyDescent="0.25">
      <c r="A63" s="211" t="s">
        <v>147</v>
      </c>
      <c r="B63" s="211">
        <v>1322</v>
      </c>
      <c r="C63" s="211" t="s">
        <v>186</v>
      </c>
      <c r="D63" s="211">
        <v>191860189</v>
      </c>
      <c r="E63" s="211">
        <v>1080</v>
      </c>
      <c r="F63" s="211">
        <v>1274</v>
      </c>
      <c r="G63" s="211">
        <v>1004</v>
      </c>
      <c r="I63" s="211" t="s">
        <v>391</v>
      </c>
      <c r="J63" s="212" t="s">
        <v>245</v>
      </c>
      <c r="K63" s="211" t="s">
        <v>357</v>
      </c>
      <c r="L63" s="211" t="s">
        <v>491</v>
      </c>
      <c r="AD63" s="213"/>
    </row>
    <row r="64" spans="1:30" s="211" customFormat="1" x14ac:dyDescent="0.25">
      <c r="A64" s="211" t="s">
        <v>147</v>
      </c>
      <c r="B64" s="211">
        <v>1322</v>
      </c>
      <c r="C64" s="211" t="s">
        <v>186</v>
      </c>
      <c r="D64" s="211">
        <v>191867572</v>
      </c>
      <c r="E64" s="211">
        <v>1060</v>
      </c>
      <c r="F64" s="211">
        <v>1271</v>
      </c>
      <c r="G64" s="211">
        <v>1004</v>
      </c>
      <c r="I64" s="211" t="s">
        <v>392</v>
      </c>
      <c r="J64" s="212" t="s">
        <v>245</v>
      </c>
      <c r="K64" s="211" t="s">
        <v>357</v>
      </c>
      <c r="L64" s="211" t="s">
        <v>492</v>
      </c>
      <c r="AD64" s="213"/>
    </row>
    <row r="65" spans="1:30" s="211" customFormat="1" x14ac:dyDescent="0.25">
      <c r="A65" s="211" t="s">
        <v>147</v>
      </c>
      <c r="B65" s="211">
        <v>1322</v>
      </c>
      <c r="C65" s="211" t="s">
        <v>186</v>
      </c>
      <c r="D65" s="211">
        <v>191872342</v>
      </c>
      <c r="E65" s="211">
        <v>1060</v>
      </c>
      <c r="F65" s="211">
        <v>1274</v>
      </c>
      <c r="G65" s="211">
        <v>1004</v>
      </c>
      <c r="I65" s="211" t="s">
        <v>393</v>
      </c>
      <c r="J65" s="212" t="s">
        <v>245</v>
      </c>
      <c r="K65" s="211" t="s">
        <v>357</v>
      </c>
      <c r="L65" s="211" t="s">
        <v>493</v>
      </c>
      <c r="AD65" s="213"/>
    </row>
    <row r="66" spans="1:30" s="211" customFormat="1" x14ac:dyDescent="0.25">
      <c r="A66" s="211" t="s">
        <v>147</v>
      </c>
      <c r="B66" s="211">
        <v>1322</v>
      </c>
      <c r="C66" s="211" t="s">
        <v>186</v>
      </c>
      <c r="D66" s="211">
        <v>191932836</v>
      </c>
      <c r="E66" s="211">
        <v>1080</v>
      </c>
      <c r="F66" s="211">
        <v>1274</v>
      </c>
      <c r="G66" s="211">
        <v>1004</v>
      </c>
      <c r="I66" s="211" t="s">
        <v>394</v>
      </c>
      <c r="J66" s="212" t="s">
        <v>245</v>
      </c>
      <c r="K66" s="211" t="s">
        <v>357</v>
      </c>
      <c r="L66" s="211" t="s">
        <v>494</v>
      </c>
      <c r="AD66" s="213"/>
    </row>
    <row r="67" spans="1:30" s="211" customFormat="1" x14ac:dyDescent="0.25">
      <c r="A67" s="211" t="s">
        <v>147</v>
      </c>
      <c r="B67" s="211">
        <v>1322</v>
      </c>
      <c r="C67" s="211" t="s">
        <v>186</v>
      </c>
      <c r="D67" s="211">
        <v>191958644</v>
      </c>
      <c r="E67" s="211">
        <v>1020</v>
      </c>
      <c r="F67" s="211">
        <v>1110</v>
      </c>
      <c r="G67" s="211">
        <v>1003</v>
      </c>
      <c r="I67" s="211" t="s">
        <v>858</v>
      </c>
      <c r="J67" s="212" t="s">
        <v>245</v>
      </c>
      <c r="K67" s="211" t="s">
        <v>358</v>
      </c>
      <c r="L67" s="211" t="s">
        <v>872</v>
      </c>
      <c r="AD67" s="213"/>
    </row>
    <row r="68" spans="1:30" s="211" customFormat="1" x14ac:dyDescent="0.25">
      <c r="A68" s="211" t="s">
        <v>147</v>
      </c>
      <c r="B68" s="211">
        <v>1322</v>
      </c>
      <c r="C68" s="211" t="s">
        <v>186</v>
      </c>
      <c r="D68" s="211">
        <v>191984473</v>
      </c>
      <c r="E68" s="211">
        <v>1060</v>
      </c>
      <c r="F68" s="211">
        <v>1274</v>
      </c>
      <c r="G68" s="211">
        <v>1004</v>
      </c>
      <c r="I68" s="211" t="s">
        <v>950</v>
      </c>
      <c r="J68" s="212" t="s">
        <v>245</v>
      </c>
      <c r="K68" s="211" t="s">
        <v>357</v>
      </c>
      <c r="L68" s="211" t="s">
        <v>958</v>
      </c>
      <c r="AD68" s="213"/>
    </row>
    <row r="69" spans="1:30" s="211" customFormat="1" x14ac:dyDescent="0.25">
      <c r="A69" s="211" t="s">
        <v>147</v>
      </c>
      <c r="B69" s="211">
        <v>1322</v>
      </c>
      <c r="C69" s="211" t="s">
        <v>186</v>
      </c>
      <c r="D69" s="211">
        <v>191987731</v>
      </c>
      <c r="E69" s="211">
        <v>1060</v>
      </c>
      <c r="F69" s="211">
        <v>1274</v>
      </c>
      <c r="G69" s="211">
        <v>1004</v>
      </c>
      <c r="I69" s="211" t="s">
        <v>666</v>
      </c>
      <c r="J69" s="212" t="s">
        <v>245</v>
      </c>
      <c r="K69" s="211" t="s">
        <v>357</v>
      </c>
      <c r="L69" s="211" t="s">
        <v>668</v>
      </c>
      <c r="AD69" s="213"/>
    </row>
    <row r="70" spans="1:30" s="211" customFormat="1" x14ac:dyDescent="0.25">
      <c r="A70" s="211" t="s">
        <v>147</v>
      </c>
      <c r="B70" s="211">
        <v>1322</v>
      </c>
      <c r="C70" s="211" t="s">
        <v>186</v>
      </c>
      <c r="D70" s="211">
        <v>192012889</v>
      </c>
      <c r="E70" s="211">
        <v>1060</v>
      </c>
      <c r="F70" s="211">
        <v>1274</v>
      </c>
      <c r="G70" s="211">
        <v>1004</v>
      </c>
      <c r="I70" s="211" t="s">
        <v>1083</v>
      </c>
      <c r="J70" s="212" t="s">
        <v>245</v>
      </c>
      <c r="K70" s="211" t="s">
        <v>357</v>
      </c>
      <c r="L70" s="211" t="s">
        <v>1103</v>
      </c>
      <c r="AD70" s="213"/>
    </row>
    <row r="71" spans="1:30" s="211" customFormat="1" x14ac:dyDescent="0.25">
      <c r="A71" s="211" t="s">
        <v>147</v>
      </c>
      <c r="B71" s="211">
        <v>1322</v>
      </c>
      <c r="C71" s="211" t="s">
        <v>186</v>
      </c>
      <c r="D71" s="211">
        <v>192022040</v>
      </c>
      <c r="E71" s="211">
        <v>1060</v>
      </c>
      <c r="F71" s="211">
        <v>1274</v>
      </c>
      <c r="G71" s="211">
        <v>1004</v>
      </c>
      <c r="I71" s="211" t="s">
        <v>1199</v>
      </c>
      <c r="J71" s="212" t="s">
        <v>245</v>
      </c>
      <c r="K71" s="211" t="s">
        <v>357</v>
      </c>
      <c r="L71" s="211" t="s">
        <v>1204</v>
      </c>
      <c r="AD71" s="213"/>
    </row>
    <row r="72" spans="1:30" s="211" customFormat="1" x14ac:dyDescent="0.25">
      <c r="A72" s="211" t="s">
        <v>147</v>
      </c>
      <c r="B72" s="211">
        <v>1323</v>
      </c>
      <c r="C72" s="211" t="s">
        <v>187</v>
      </c>
      <c r="D72" s="211">
        <v>246678</v>
      </c>
      <c r="E72" s="211">
        <v>1020</v>
      </c>
      <c r="F72" s="211">
        <v>1110</v>
      </c>
      <c r="G72" s="211">
        <v>1004</v>
      </c>
      <c r="I72" s="211" t="s">
        <v>674</v>
      </c>
      <c r="J72" s="212" t="s">
        <v>245</v>
      </c>
      <c r="K72" s="211" t="s">
        <v>218</v>
      </c>
      <c r="L72" s="211" t="s">
        <v>1158</v>
      </c>
      <c r="AD72" s="213"/>
    </row>
    <row r="73" spans="1:30" s="211" customFormat="1" x14ac:dyDescent="0.25">
      <c r="A73" s="211" t="s">
        <v>147</v>
      </c>
      <c r="B73" s="211">
        <v>1323</v>
      </c>
      <c r="C73" s="211" t="s">
        <v>187</v>
      </c>
      <c r="D73" s="211">
        <v>246741</v>
      </c>
      <c r="E73" s="211">
        <v>1060</v>
      </c>
      <c r="G73" s="211">
        <v>1004</v>
      </c>
      <c r="I73" s="211" t="s">
        <v>849</v>
      </c>
      <c r="J73" s="212" t="s">
        <v>245</v>
      </c>
      <c r="K73" s="211" t="s">
        <v>357</v>
      </c>
      <c r="L73" s="211" t="s">
        <v>850</v>
      </c>
      <c r="AD73" s="213"/>
    </row>
    <row r="74" spans="1:30" s="211" customFormat="1" x14ac:dyDescent="0.25">
      <c r="A74" s="211" t="s">
        <v>147</v>
      </c>
      <c r="B74" s="211">
        <v>1323</v>
      </c>
      <c r="C74" s="211" t="s">
        <v>187</v>
      </c>
      <c r="D74" s="211">
        <v>247187</v>
      </c>
      <c r="E74" s="211">
        <v>1020</v>
      </c>
      <c r="F74" s="211">
        <v>1110</v>
      </c>
      <c r="G74" s="211">
        <v>1004</v>
      </c>
      <c r="I74" s="211" t="s">
        <v>351</v>
      </c>
      <c r="J74" s="212" t="s">
        <v>245</v>
      </c>
      <c r="K74" s="211" t="s">
        <v>218</v>
      </c>
      <c r="L74" s="211" t="s">
        <v>1158</v>
      </c>
      <c r="AD74" s="213"/>
    </row>
    <row r="75" spans="1:30" s="211" customFormat="1" x14ac:dyDescent="0.25">
      <c r="A75" s="211" t="s">
        <v>147</v>
      </c>
      <c r="B75" s="211">
        <v>1323</v>
      </c>
      <c r="C75" s="211" t="s">
        <v>187</v>
      </c>
      <c r="D75" s="211">
        <v>191687984</v>
      </c>
      <c r="E75" s="211">
        <v>1060</v>
      </c>
      <c r="F75" s="211">
        <v>1241</v>
      </c>
      <c r="G75" s="211">
        <v>1004</v>
      </c>
      <c r="I75" s="211" t="s">
        <v>1026</v>
      </c>
      <c r="J75" s="212" t="s">
        <v>245</v>
      </c>
      <c r="K75" s="211" t="s">
        <v>357</v>
      </c>
      <c r="L75" s="211" t="s">
        <v>1040</v>
      </c>
      <c r="AD75" s="213"/>
    </row>
    <row r="76" spans="1:30" s="211" customFormat="1" x14ac:dyDescent="0.25">
      <c r="A76" s="211" t="s">
        <v>147</v>
      </c>
      <c r="B76" s="211">
        <v>1323</v>
      </c>
      <c r="C76" s="211" t="s">
        <v>187</v>
      </c>
      <c r="D76" s="211">
        <v>191688627</v>
      </c>
      <c r="E76" s="211">
        <v>1060</v>
      </c>
      <c r="G76" s="211">
        <v>1004</v>
      </c>
      <c r="I76" s="211" t="s">
        <v>1027</v>
      </c>
      <c r="J76" s="212" t="s">
        <v>245</v>
      </c>
      <c r="K76" s="211" t="s">
        <v>357</v>
      </c>
      <c r="L76" s="211" t="s">
        <v>1041</v>
      </c>
      <c r="AD76" s="213"/>
    </row>
    <row r="77" spans="1:30" s="211" customFormat="1" x14ac:dyDescent="0.25">
      <c r="A77" s="211" t="s">
        <v>147</v>
      </c>
      <c r="B77" s="211">
        <v>1323</v>
      </c>
      <c r="C77" s="211" t="s">
        <v>187</v>
      </c>
      <c r="D77" s="211">
        <v>191990267</v>
      </c>
      <c r="E77" s="211">
        <v>1060</v>
      </c>
      <c r="F77" s="211">
        <v>1242</v>
      </c>
      <c r="G77" s="211">
        <v>1004</v>
      </c>
      <c r="I77" s="211" t="s">
        <v>815</v>
      </c>
      <c r="J77" s="212" t="s">
        <v>245</v>
      </c>
      <c r="K77" s="211" t="s">
        <v>357</v>
      </c>
      <c r="L77" s="211" t="s">
        <v>818</v>
      </c>
      <c r="AD77" s="213"/>
    </row>
    <row r="78" spans="1:30" s="211" customFormat="1" x14ac:dyDescent="0.25">
      <c r="A78" s="211" t="s">
        <v>147</v>
      </c>
      <c r="B78" s="211">
        <v>1323</v>
      </c>
      <c r="C78" s="211" t="s">
        <v>187</v>
      </c>
      <c r="D78" s="211">
        <v>192032190</v>
      </c>
      <c r="E78" s="211">
        <v>1060</v>
      </c>
      <c r="F78" s="211">
        <v>1274</v>
      </c>
      <c r="G78" s="211">
        <v>1004</v>
      </c>
      <c r="I78" s="211" t="s">
        <v>1073</v>
      </c>
      <c r="J78" s="212" t="s">
        <v>245</v>
      </c>
      <c r="K78" s="211" t="s">
        <v>357</v>
      </c>
      <c r="L78" s="211" t="s">
        <v>1076</v>
      </c>
      <c r="AD78" s="213"/>
    </row>
    <row r="79" spans="1:30" s="211" customFormat="1" x14ac:dyDescent="0.25">
      <c r="A79" s="211" t="s">
        <v>147</v>
      </c>
      <c r="B79" s="211">
        <v>1331</v>
      </c>
      <c r="C79" s="211" t="s">
        <v>188</v>
      </c>
      <c r="D79" s="211">
        <v>248489</v>
      </c>
      <c r="E79" s="211">
        <v>1030</v>
      </c>
      <c r="F79" s="211">
        <v>1122</v>
      </c>
      <c r="G79" s="211">
        <v>1004</v>
      </c>
      <c r="I79" s="211" t="s">
        <v>757</v>
      </c>
      <c r="J79" s="212" t="s">
        <v>245</v>
      </c>
      <c r="K79" s="211" t="s">
        <v>357</v>
      </c>
      <c r="L79" s="211" t="s">
        <v>762</v>
      </c>
      <c r="AD79" s="213"/>
    </row>
    <row r="80" spans="1:30" s="211" customFormat="1" x14ac:dyDescent="0.25">
      <c r="A80" s="211" t="s">
        <v>147</v>
      </c>
      <c r="B80" s="211">
        <v>1331</v>
      </c>
      <c r="C80" s="211" t="s">
        <v>188</v>
      </c>
      <c r="D80" s="211">
        <v>190451728</v>
      </c>
      <c r="E80" s="211">
        <v>1080</v>
      </c>
      <c r="F80" s="211">
        <v>1274</v>
      </c>
      <c r="G80" s="211">
        <v>1004</v>
      </c>
      <c r="I80" s="211" t="s">
        <v>395</v>
      </c>
      <c r="J80" s="212" t="s">
        <v>245</v>
      </c>
      <c r="K80" s="211" t="s">
        <v>358</v>
      </c>
      <c r="L80" s="211" t="s">
        <v>1004</v>
      </c>
      <c r="AD80" s="213"/>
    </row>
    <row r="81" spans="1:30" s="211" customFormat="1" x14ac:dyDescent="0.25">
      <c r="A81" s="211" t="s">
        <v>147</v>
      </c>
      <c r="B81" s="211">
        <v>1331</v>
      </c>
      <c r="C81" s="211" t="s">
        <v>188</v>
      </c>
      <c r="D81" s="211">
        <v>191341550</v>
      </c>
      <c r="E81" s="211">
        <v>1040</v>
      </c>
      <c r="G81" s="211">
        <v>1004</v>
      </c>
      <c r="I81" s="211" t="s">
        <v>396</v>
      </c>
      <c r="J81" s="212" t="s">
        <v>245</v>
      </c>
      <c r="K81" s="211" t="s">
        <v>357</v>
      </c>
      <c r="L81" s="211" t="s">
        <v>495</v>
      </c>
      <c r="AD81" s="213"/>
    </row>
    <row r="82" spans="1:30" s="211" customFormat="1" x14ac:dyDescent="0.25">
      <c r="A82" s="211" t="s">
        <v>147</v>
      </c>
      <c r="B82" s="211">
        <v>1331</v>
      </c>
      <c r="C82" s="211" t="s">
        <v>188</v>
      </c>
      <c r="D82" s="211">
        <v>191846746</v>
      </c>
      <c r="E82" s="211">
        <v>1060</v>
      </c>
      <c r="F82" s="211">
        <v>1274</v>
      </c>
      <c r="G82" s="211">
        <v>1004</v>
      </c>
      <c r="I82" s="211" t="s">
        <v>397</v>
      </c>
      <c r="J82" s="212" t="s">
        <v>245</v>
      </c>
      <c r="K82" s="211" t="s">
        <v>358</v>
      </c>
      <c r="L82" s="211" t="s">
        <v>1005</v>
      </c>
      <c r="AD82" s="213"/>
    </row>
    <row r="83" spans="1:30" s="211" customFormat="1" x14ac:dyDescent="0.25">
      <c r="A83" s="211" t="s">
        <v>147</v>
      </c>
      <c r="B83" s="211">
        <v>1331</v>
      </c>
      <c r="C83" s="211" t="s">
        <v>188</v>
      </c>
      <c r="D83" s="211">
        <v>191871712</v>
      </c>
      <c r="E83" s="211">
        <v>1060</v>
      </c>
      <c r="F83" s="211">
        <v>1271</v>
      </c>
      <c r="G83" s="211">
        <v>1004</v>
      </c>
      <c r="I83" s="211" t="s">
        <v>398</v>
      </c>
      <c r="J83" s="212" t="s">
        <v>245</v>
      </c>
      <c r="K83" s="211" t="s">
        <v>358</v>
      </c>
      <c r="L83" s="211" t="s">
        <v>1006</v>
      </c>
      <c r="AD83" s="213"/>
    </row>
    <row r="84" spans="1:30" s="211" customFormat="1" x14ac:dyDescent="0.25">
      <c r="A84" s="211" t="s">
        <v>147</v>
      </c>
      <c r="B84" s="211">
        <v>1331</v>
      </c>
      <c r="C84" s="211" t="s">
        <v>188</v>
      </c>
      <c r="D84" s="211">
        <v>504128639</v>
      </c>
      <c r="E84" s="211">
        <v>1060</v>
      </c>
      <c r="F84" s="211">
        <v>1242</v>
      </c>
      <c r="G84" s="211">
        <v>1004</v>
      </c>
      <c r="I84" s="211" t="s">
        <v>399</v>
      </c>
      <c r="J84" s="212" t="s">
        <v>245</v>
      </c>
      <c r="K84" s="211" t="s">
        <v>358</v>
      </c>
      <c r="L84" s="211" t="s">
        <v>1007</v>
      </c>
      <c r="AD84" s="213"/>
    </row>
    <row r="85" spans="1:30" s="211" customFormat="1" x14ac:dyDescent="0.25">
      <c r="A85" s="211" t="s">
        <v>147</v>
      </c>
      <c r="B85" s="211">
        <v>1331</v>
      </c>
      <c r="C85" s="211" t="s">
        <v>188</v>
      </c>
      <c r="D85" s="211">
        <v>504128685</v>
      </c>
      <c r="E85" s="211">
        <v>1060</v>
      </c>
      <c r="F85" s="211">
        <v>1274</v>
      </c>
      <c r="G85" s="211">
        <v>1004</v>
      </c>
      <c r="I85" s="211" t="s">
        <v>859</v>
      </c>
      <c r="J85" s="212" t="s">
        <v>245</v>
      </c>
      <c r="K85" s="211" t="s">
        <v>358</v>
      </c>
      <c r="L85" s="211" t="s">
        <v>1008</v>
      </c>
      <c r="AD85" s="213"/>
    </row>
    <row r="86" spans="1:30" s="211" customFormat="1" x14ac:dyDescent="0.25">
      <c r="A86" s="211" t="s">
        <v>147</v>
      </c>
      <c r="B86" s="211">
        <v>1331</v>
      </c>
      <c r="C86" s="211" t="s">
        <v>188</v>
      </c>
      <c r="D86" s="211">
        <v>504128744</v>
      </c>
      <c r="E86" s="211">
        <v>1060</v>
      </c>
      <c r="F86" s="211">
        <v>1271</v>
      </c>
      <c r="G86" s="211">
        <v>1004</v>
      </c>
      <c r="I86" s="211" t="s">
        <v>670</v>
      </c>
      <c r="J86" s="212" t="s">
        <v>245</v>
      </c>
      <c r="K86" s="211" t="s">
        <v>358</v>
      </c>
      <c r="L86" s="211" t="s">
        <v>1009</v>
      </c>
      <c r="AD86" s="213"/>
    </row>
    <row r="87" spans="1:30" s="211" customFormat="1" x14ac:dyDescent="0.25">
      <c r="A87" s="211" t="s">
        <v>147</v>
      </c>
      <c r="B87" s="211">
        <v>1331</v>
      </c>
      <c r="C87" s="211" t="s">
        <v>188</v>
      </c>
      <c r="D87" s="211">
        <v>504128772</v>
      </c>
      <c r="E87" s="211">
        <v>1060</v>
      </c>
      <c r="F87" s="211">
        <v>1271</v>
      </c>
      <c r="G87" s="211">
        <v>1004</v>
      </c>
      <c r="I87" s="211" t="s">
        <v>808</v>
      </c>
      <c r="J87" s="212" t="s">
        <v>245</v>
      </c>
      <c r="K87" s="211" t="s">
        <v>358</v>
      </c>
      <c r="L87" s="211" t="s">
        <v>1006</v>
      </c>
      <c r="AD87" s="213"/>
    </row>
    <row r="88" spans="1:30" s="211" customFormat="1" x14ac:dyDescent="0.25">
      <c r="A88" s="211" t="s">
        <v>147</v>
      </c>
      <c r="B88" s="211">
        <v>1331</v>
      </c>
      <c r="C88" s="211" t="s">
        <v>188</v>
      </c>
      <c r="D88" s="211">
        <v>504128776</v>
      </c>
      <c r="E88" s="211">
        <v>1060</v>
      </c>
      <c r="F88" s="211">
        <v>1274</v>
      </c>
      <c r="G88" s="211">
        <v>1004</v>
      </c>
      <c r="I88" s="211" t="s">
        <v>637</v>
      </c>
      <c r="J88" s="212" t="s">
        <v>245</v>
      </c>
      <c r="K88" s="211" t="s">
        <v>357</v>
      </c>
      <c r="L88" s="211" t="s">
        <v>640</v>
      </c>
      <c r="AD88" s="213"/>
    </row>
    <row r="89" spans="1:30" s="211" customFormat="1" x14ac:dyDescent="0.25">
      <c r="A89" s="211" t="s">
        <v>147</v>
      </c>
      <c r="B89" s="211">
        <v>1331</v>
      </c>
      <c r="C89" s="211" t="s">
        <v>188</v>
      </c>
      <c r="D89" s="211">
        <v>504128837</v>
      </c>
      <c r="E89" s="211">
        <v>1060</v>
      </c>
      <c r="F89" s="211">
        <v>1274</v>
      </c>
      <c r="G89" s="211">
        <v>1004</v>
      </c>
      <c r="I89" s="211" t="s">
        <v>1028</v>
      </c>
      <c r="J89" s="212" t="s">
        <v>245</v>
      </c>
      <c r="K89" s="211" t="s">
        <v>357</v>
      </c>
      <c r="L89" s="211" t="s">
        <v>1042</v>
      </c>
      <c r="AD89" s="213"/>
    </row>
    <row r="90" spans="1:30" s="211" customFormat="1" x14ac:dyDescent="0.25">
      <c r="A90" s="211" t="s">
        <v>147</v>
      </c>
      <c r="B90" s="211">
        <v>1331</v>
      </c>
      <c r="C90" s="211" t="s">
        <v>188</v>
      </c>
      <c r="D90" s="211">
        <v>504128849</v>
      </c>
      <c r="E90" s="211">
        <v>1060</v>
      </c>
      <c r="F90" s="211">
        <v>1274</v>
      </c>
      <c r="G90" s="211">
        <v>1004</v>
      </c>
      <c r="I90" s="211" t="s">
        <v>1029</v>
      </c>
      <c r="J90" s="212" t="s">
        <v>245</v>
      </c>
      <c r="K90" s="211" t="s">
        <v>357</v>
      </c>
      <c r="L90" s="211" t="s">
        <v>1043</v>
      </c>
      <c r="AD90" s="213"/>
    </row>
    <row r="91" spans="1:30" s="211" customFormat="1" x14ac:dyDescent="0.25">
      <c r="A91" s="211" t="s">
        <v>147</v>
      </c>
      <c r="B91" s="211">
        <v>1331</v>
      </c>
      <c r="C91" s="211" t="s">
        <v>188</v>
      </c>
      <c r="D91" s="211">
        <v>504128879</v>
      </c>
      <c r="E91" s="211">
        <v>1060</v>
      </c>
      <c r="F91" s="211">
        <v>1220</v>
      </c>
      <c r="G91" s="211">
        <v>1004</v>
      </c>
      <c r="I91" s="211" t="s">
        <v>400</v>
      </c>
      <c r="J91" s="212" t="s">
        <v>245</v>
      </c>
      <c r="K91" s="211" t="s">
        <v>357</v>
      </c>
      <c r="L91" s="211" t="s">
        <v>496</v>
      </c>
      <c r="AD91" s="213"/>
    </row>
    <row r="92" spans="1:30" s="211" customFormat="1" x14ac:dyDescent="0.25">
      <c r="A92" s="211" t="s">
        <v>147</v>
      </c>
      <c r="B92" s="211">
        <v>1341</v>
      </c>
      <c r="C92" s="211" t="s">
        <v>189</v>
      </c>
      <c r="D92" s="211">
        <v>191967475</v>
      </c>
      <c r="E92" s="211">
        <v>1060</v>
      </c>
      <c r="F92" s="211">
        <v>1242</v>
      </c>
      <c r="G92" s="211">
        <v>1004</v>
      </c>
      <c r="I92" s="211" t="s">
        <v>816</v>
      </c>
      <c r="J92" s="212" t="s">
        <v>245</v>
      </c>
      <c r="K92" s="211" t="s">
        <v>357</v>
      </c>
      <c r="L92" s="211" t="s">
        <v>819</v>
      </c>
      <c r="AD92" s="213"/>
    </row>
    <row r="93" spans="1:30" s="211" customFormat="1" x14ac:dyDescent="0.25">
      <c r="A93" s="211" t="s">
        <v>147</v>
      </c>
      <c r="B93" s="211">
        <v>1341</v>
      </c>
      <c r="C93" s="211" t="s">
        <v>189</v>
      </c>
      <c r="D93" s="211">
        <v>192041841</v>
      </c>
      <c r="E93" s="211">
        <v>1060</v>
      </c>
      <c r="F93" s="211">
        <v>1274</v>
      </c>
      <c r="G93" s="211">
        <v>1004</v>
      </c>
      <c r="I93" s="211" t="s">
        <v>1011</v>
      </c>
      <c r="J93" s="212" t="s">
        <v>245</v>
      </c>
      <c r="K93" s="211" t="s">
        <v>357</v>
      </c>
      <c r="L93" s="211" t="s">
        <v>1020</v>
      </c>
      <c r="AD93" s="213"/>
    </row>
    <row r="94" spans="1:30" s="211" customFormat="1" x14ac:dyDescent="0.25">
      <c r="A94" s="211" t="s">
        <v>147</v>
      </c>
      <c r="B94" s="211">
        <v>1341</v>
      </c>
      <c r="C94" s="211" t="s">
        <v>189</v>
      </c>
      <c r="D94" s="211">
        <v>502267323</v>
      </c>
      <c r="E94" s="211">
        <v>1060</v>
      </c>
      <c r="F94" s="211">
        <v>1274</v>
      </c>
      <c r="G94" s="211">
        <v>1004</v>
      </c>
      <c r="I94" s="211" t="s">
        <v>1208</v>
      </c>
      <c r="J94" s="212" t="s">
        <v>245</v>
      </c>
      <c r="K94" s="211" t="s">
        <v>1209</v>
      </c>
      <c r="L94" s="211" t="s">
        <v>1230</v>
      </c>
      <c r="AD94" s="213"/>
    </row>
    <row r="95" spans="1:30" s="211" customFormat="1" x14ac:dyDescent="0.25">
      <c r="A95" s="211" t="s">
        <v>147</v>
      </c>
      <c r="B95" s="211">
        <v>1342</v>
      </c>
      <c r="C95" s="211" t="s">
        <v>190</v>
      </c>
      <c r="D95" s="211">
        <v>191869955</v>
      </c>
      <c r="E95" s="211">
        <v>1060</v>
      </c>
      <c r="F95" s="211">
        <v>1220</v>
      </c>
      <c r="G95" s="211">
        <v>1004</v>
      </c>
      <c r="I95" s="211" t="s">
        <v>632</v>
      </c>
      <c r="J95" s="212" t="s">
        <v>245</v>
      </c>
      <c r="K95" s="211" t="s">
        <v>358</v>
      </c>
      <c r="L95" s="211" t="s">
        <v>636</v>
      </c>
      <c r="AD95" s="213"/>
    </row>
    <row r="96" spans="1:30" s="211" customFormat="1" x14ac:dyDescent="0.25">
      <c r="A96" s="211" t="s">
        <v>147</v>
      </c>
      <c r="B96" s="211">
        <v>1342</v>
      </c>
      <c r="C96" s="211" t="s">
        <v>190</v>
      </c>
      <c r="D96" s="211">
        <v>191952009</v>
      </c>
      <c r="E96" s="211">
        <v>1060</v>
      </c>
      <c r="F96" s="211">
        <v>1271</v>
      </c>
      <c r="G96" s="211">
        <v>1004</v>
      </c>
      <c r="I96" s="211" t="s">
        <v>401</v>
      </c>
      <c r="J96" s="212" t="s">
        <v>245</v>
      </c>
      <c r="K96" s="211" t="s">
        <v>357</v>
      </c>
      <c r="L96" s="211" t="s">
        <v>497</v>
      </c>
      <c r="AD96" s="213"/>
    </row>
    <row r="97" spans="1:30" s="211" customFormat="1" x14ac:dyDescent="0.25">
      <c r="A97" s="211" t="s">
        <v>147</v>
      </c>
      <c r="B97" s="211">
        <v>1342</v>
      </c>
      <c r="C97" s="211" t="s">
        <v>190</v>
      </c>
      <c r="D97" s="211">
        <v>191989523</v>
      </c>
      <c r="E97" s="211">
        <v>1060</v>
      </c>
      <c r="F97" s="211">
        <v>1252</v>
      </c>
      <c r="G97" s="211">
        <v>1004</v>
      </c>
      <c r="I97" s="211" t="s">
        <v>951</v>
      </c>
      <c r="J97" s="212" t="s">
        <v>245</v>
      </c>
      <c r="K97" s="211" t="s">
        <v>357</v>
      </c>
      <c r="L97" s="211" t="s">
        <v>959</v>
      </c>
      <c r="AD97" s="213"/>
    </row>
    <row r="98" spans="1:30" s="211" customFormat="1" x14ac:dyDescent="0.25">
      <c r="A98" s="211" t="s">
        <v>147</v>
      </c>
      <c r="B98" s="211">
        <v>1342</v>
      </c>
      <c r="C98" s="211" t="s">
        <v>190</v>
      </c>
      <c r="D98" s="211">
        <v>192049460</v>
      </c>
      <c r="E98" s="211">
        <v>1060</v>
      </c>
      <c r="F98" s="211">
        <v>1274</v>
      </c>
      <c r="G98" s="211">
        <v>1004</v>
      </c>
      <c r="I98" s="211" t="s">
        <v>1200</v>
      </c>
      <c r="J98" s="212" t="s">
        <v>245</v>
      </c>
      <c r="K98" s="211" t="s">
        <v>357</v>
      </c>
      <c r="L98" s="211" t="s">
        <v>1205</v>
      </c>
      <c r="AD98" s="213"/>
    </row>
    <row r="99" spans="1:30" s="211" customFormat="1" x14ac:dyDescent="0.25">
      <c r="A99" s="211" t="s">
        <v>147</v>
      </c>
      <c r="B99" s="211">
        <v>1342</v>
      </c>
      <c r="C99" s="211" t="s">
        <v>190</v>
      </c>
      <c r="D99" s="211">
        <v>502234298</v>
      </c>
      <c r="E99" s="211">
        <v>1060</v>
      </c>
      <c r="F99" s="211">
        <v>1271</v>
      </c>
      <c r="G99" s="211">
        <v>1004</v>
      </c>
      <c r="I99" s="211" t="s">
        <v>671</v>
      </c>
      <c r="J99" s="212" t="s">
        <v>245</v>
      </c>
      <c r="K99" s="211" t="s">
        <v>357</v>
      </c>
      <c r="L99" s="211" t="s">
        <v>673</v>
      </c>
      <c r="AD99" s="213"/>
    </row>
    <row r="100" spans="1:30" s="211" customFormat="1" x14ac:dyDescent="0.25">
      <c r="A100" s="211" t="s">
        <v>147</v>
      </c>
      <c r="B100" s="211">
        <v>1342</v>
      </c>
      <c r="C100" s="211" t="s">
        <v>190</v>
      </c>
      <c r="D100" s="211">
        <v>502234387</v>
      </c>
      <c r="E100" s="211">
        <v>1060</v>
      </c>
      <c r="F100" s="211">
        <v>1271</v>
      </c>
      <c r="G100" s="211">
        <v>1004</v>
      </c>
      <c r="I100" s="211" t="s">
        <v>860</v>
      </c>
      <c r="J100" s="212" t="s">
        <v>245</v>
      </c>
      <c r="K100" s="211" t="s">
        <v>358</v>
      </c>
      <c r="L100" s="211" t="s">
        <v>873</v>
      </c>
      <c r="AD100" s="213"/>
    </row>
    <row r="101" spans="1:30" s="211" customFormat="1" x14ac:dyDescent="0.25">
      <c r="A101" s="211" t="s">
        <v>147</v>
      </c>
      <c r="B101" s="211">
        <v>1342</v>
      </c>
      <c r="C101" s="211" t="s">
        <v>190</v>
      </c>
      <c r="D101" s="211">
        <v>502234399</v>
      </c>
      <c r="E101" s="211">
        <v>1060</v>
      </c>
      <c r="F101" s="211">
        <v>1271</v>
      </c>
      <c r="G101" s="211">
        <v>1004</v>
      </c>
      <c r="I101" s="211" t="s">
        <v>861</v>
      </c>
      <c r="J101" s="212" t="s">
        <v>245</v>
      </c>
      <c r="K101" s="211" t="s">
        <v>357</v>
      </c>
      <c r="L101" s="211" t="s">
        <v>869</v>
      </c>
      <c r="AD101" s="213"/>
    </row>
    <row r="102" spans="1:30" s="211" customFormat="1" x14ac:dyDescent="0.25">
      <c r="A102" s="211" t="s">
        <v>147</v>
      </c>
      <c r="B102" s="211">
        <v>1343</v>
      </c>
      <c r="C102" s="211" t="s">
        <v>191</v>
      </c>
      <c r="D102" s="211">
        <v>191963283</v>
      </c>
      <c r="E102" s="211">
        <v>1060</v>
      </c>
      <c r="F102" s="211">
        <v>1242</v>
      </c>
      <c r="G102" s="211">
        <v>1004</v>
      </c>
      <c r="I102" s="211" t="s">
        <v>402</v>
      </c>
      <c r="J102" s="212" t="s">
        <v>245</v>
      </c>
      <c r="K102" s="211" t="s">
        <v>358</v>
      </c>
      <c r="L102" s="211" t="s">
        <v>556</v>
      </c>
      <c r="AD102" s="213"/>
    </row>
    <row r="103" spans="1:30" s="211" customFormat="1" x14ac:dyDescent="0.25">
      <c r="A103" s="211" t="s">
        <v>147</v>
      </c>
      <c r="B103" s="211">
        <v>1344</v>
      </c>
      <c r="C103" s="211" t="s">
        <v>192</v>
      </c>
      <c r="D103" s="211">
        <v>251153</v>
      </c>
      <c r="E103" s="211">
        <v>1030</v>
      </c>
      <c r="F103" s="211">
        <v>1122</v>
      </c>
      <c r="G103" s="211">
        <v>1004</v>
      </c>
      <c r="I103" s="211" t="s">
        <v>344</v>
      </c>
      <c r="J103" s="212" t="s">
        <v>245</v>
      </c>
      <c r="K103" s="211" t="s">
        <v>218</v>
      </c>
      <c r="L103" s="211" t="s">
        <v>301</v>
      </c>
      <c r="AD103" s="213"/>
    </row>
    <row r="104" spans="1:30" s="211" customFormat="1" x14ac:dyDescent="0.25">
      <c r="A104" s="211" t="s">
        <v>147</v>
      </c>
      <c r="B104" s="211">
        <v>1344</v>
      </c>
      <c r="C104" s="211" t="s">
        <v>192</v>
      </c>
      <c r="D104" s="211">
        <v>251161</v>
      </c>
      <c r="E104" s="211">
        <v>1030</v>
      </c>
      <c r="F104" s="211">
        <v>1122</v>
      </c>
      <c r="G104" s="211">
        <v>1004</v>
      </c>
      <c r="I104" s="211" t="s">
        <v>345</v>
      </c>
      <c r="J104" s="212" t="s">
        <v>245</v>
      </c>
      <c r="K104" s="211" t="s">
        <v>218</v>
      </c>
      <c r="L104" s="211" t="s">
        <v>301</v>
      </c>
      <c r="AD104" s="213"/>
    </row>
    <row r="105" spans="1:30" s="211" customFormat="1" x14ac:dyDescent="0.25">
      <c r="A105" s="211" t="s">
        <v>147</v>
      </c>
      <c r="B105" s="211">
        <v>1344</v>
      </c>
      <c r="C105" s="211" t="s">
        <v>192</v>
      </c>
      <c r="D105" s="211">
        <v>251775</v>
      </c>
      <c r="E105" s="211">
        <v>1060</v>
      </c>
      <c r="G105" s="211">
        <v>1004</v>
      </c>
      <c r="I105" s="211" t="s">
        <v>862</v>
      </c>
      <c r="J105" s="212" t="s">
        <v>245</v>
      </c>
      <c r="K105" s="211" t="s">
        <v>357</v>
      </c>
      <c r="L105" s="211" t="s">
        <v>870</v>
      </c>
      <c r="AD105" s="213"/>
    </row>
    <row r="106" spans="1:30" s="211" customFormat="1" x14ac:dyDescent="0.25">
      <c r="A106" s="211" t="s">
        <v>147</v>
      </c>
      <c r="B106" s="211">
        <v>1344</v>
      </c>
      <c r="C106" s="211" t="s">
        <v>192</v>
      </c>
      <c r="D106" s="211">
        <v>3140218</v>
      </c>
      <c r="E106" s="211">
        <v>1040</v>
      </c>
      <c r="G106" s="211">
        <v>1004</v>
      </c>
      <c r="I106" s="211" t="s">
        <v>249</v>
      </c>
      <c r="J106" s="212" t="s">
        <v>245</v>
      </c>
      <c r="K106" s="211" t="s">
        <v>218</v>
      </c>
      <c r="L106" s="211" t="s">
        <v>609</v>
      </c>
      <c r="AD106" s="213"/>
    </row>
    <row r="107" spans="1:30" s="211" customFormat="1" x14ac:dyDescent="0.25">
      <c r="A107" s="211" t="s">
        <v>147</v>
      </c>
      <c r="B107" s="211">
        <v>1344</v>
      </c>
      <c r="C107" s="211" t="s">
        <v>192</v>
      </c>
      <c r="D107" s="211">
        <v>3140277</v>
      </c>
      <c r="E107" s="211">
        <v>1020</v>
      </c>
      <c r="F107" s="211">
        <v>1122</v>
      </c>
      <c r="G107" s="211">
        <v>1004</v>
      </c>
      <c r="I107" s="211" t="s">
        <v>250</v>
      </c>
      <c r="J107" s="212" t="s">
        <v>245</v>
      </c>
      <c r="K107" s="211" t="s">
        <v>218</v>
      </c>
      <c r="L107" s="211" t="s">
        <v>303</v>
      </c>
      <c r="AD107" s="213"/>
    </row>
    <row r="108" spans="1:30" s="211" customFormat="1" x14ac:dyDescent="0.25">
      <c r="A108" s="211" t="s">
        <v>147</v>
      </c>
      <c r="B108" s="211">
        <v>1344</v>
      </c>
      <c r="C108" s="211" t="s">
        <v>192</v>
      </c>
      <c r="D108" s="211">
        <v>3140283</v>
      </c>
      <c r="E108" s="211">
        <v>1020</v>
      </c>
      <c r="F108" s="211">
        <v>1122</v>
      </c>
      <c r="G108" s="211">
        <v>1004</v>
      </c>
      <c r="I108" s="211" t="s">
        <v>250</v>
      </c>
      <c r="J108" s="212" t="s">
        <v>245</v>
      </c>
      <c r="K108" s="211" t="s">
        <v>218</v>
      </c>
      <c r="L108" s="211" t="s">
        <v>303</v>
      </c>
      <c r="AD108" s="213"/>
    </row>
    <row r="109" spans="1:30" s="211" customFormat="1" x14ac:dyDescent="0.25">
      <c r="A109" s="211" t="s">
        <v>147</v>
      </c>
      <c r="B109" s="211">
        <v>1344</v>
      </c>
      <c r="C109" s="211" t="s">
        <v>192</v>
      </c>
      <c r="D109" s="211">
        <v>9082644</v>
      </c>
      <c r="E109" s="211">
        <v>1060</v>
      </c>
      <c r="G109" s="211">
        <v>1004</v>
      </c>
      <c r="I109" s="211" t="s">
        <v>249</v>
      </c>
      <c r="J109" s="212" t="s">
        <v>245</v>
      </c>
      <c r="K109" s="211" t="s">
        <v>218</v>
      </c>
      <c r="L109" s="211" t="s">
        <v>302</v>
      </c>
      <c r="AD109" s="213"/>
    </row>
    <row r="110" spans="1:30" s="211" customFormat="1" x14ac:dyDescent="0.25">
      <c r="A110" s="211" t="s">
        <v>147</v>
      </c>
      <c r="B110" s="211">
        <v>1344</v>
      </c>
      <c r="C110" s="211" t="s">
        <v>192</v>
      </c>
      <c r="D110" s="211">
        <v>9082645</v>
      </c>
      <c r="E110" s="211">
        <v>1060</v>
      </c>
      <c r="G110" s="211">
        <v>1004</v>
      </c>
      <c r="I110" s="211" t="s">
        <v>249</v>
      </c>
      <c r="J110" s="212" t="s">
        <v>245</v>
      </c>
      <c r="K110" s="211" t="s">
        <v>218</v>
      </c>
      <c r="L110" s="211" t="s">
        <v>302</v>
      </c>
      <c r="AD110" s="213"/>
    </row>
    <row r="111" spans="1:30" s="211" customFormat="1" x14ac:dyDescent="0.25">
      <c r="A111" s="211" t="s">
        <v>147</v>
      </c>
      <c r="B111" s="211">
        <v>1344</v>
      </c>
      <c r="C111" s="211" t="s">
        <v>192</v>
      </c>
      <c r="D111" s="211">
        <v>191980512</v>
      </c>
      <c r="E111" s="211">
        <v>1060</v>
      </c>
      <c r="F111" s="211">
        <v>1265</v>
      </c>
      <c r="G111" s="211">
        <v>1004</v>
      </c>
      <c r="I111" s="211" t="s">
        <v>1051</v>
      </c>
      <c r="J111" s="212" t="s">
        <v>245</v>
      </c>
      <c r="K111" s="211" t="s">
        <v>357</v>
      </c>
      <c r="L111" s="211" t="s">
        <v>1063</v>
      </c>
      <c r="AD111" s="213"/>
    </row>
    <row r="112" spans="1:30" s="211" customFormat="1" x14ac:dyDescent="0.25">
      <c r="A112" s="211" t="s">
        <v>147</v>
      </c>
      <c r="B112" s="211">
        <v>1344</v>
      </c>
      <c r="C112" s="211" t="s">
        <v>192</v>
      </c>
      <c r="D112" s="211">
        <v>502175515</v>
      </c>
      <c r="E112" s="211">
        <v>1060</v>
      </c>
      <c r="F112" s="211">
        <v>1242</v>
      </c>
      <c r="G112" s="211">
        <v>1004</v>
      </c>
      <c r="I112" s="211" t="s">
        <v>606</v>
      </c>
      <c r="J112" s="212" t="s">
        <v>245</v>
      </c>
      <c r="K112" s="211" t="s">
        <v>358</v>
      </c>
      <c r="L112" s="211" t="s">
        <v>610</v>
      </c>
      <c r="AD112" s="213"/>
    </row>
    <row r="113" spans="1:30" s="211" customFormat="1" x14ac:dyDescent="0.25">
      <c r="A113" s="211" t="s">
        <v>147</v>
      </c>
      <c r="B113" s="211">
        <v>1345</v>
      </c>
      <c r="C113" s="211" t="s">
        <v>193</v>
      </c>
      <c r="D113" s="211">
        <v>191689641</v>
      </c>
      <c r="E113" s="211">
        <v>1060</v>
      </c>
      <c r="F113" s="211">
        <v>1274</v>
      </c>
      <c r="G113" s="211">
        <v>1004</v>
      </c>
      <c r="I113" s="211" t="s">
        <v>403</v>
      </c>
      <c r="J113" s="212" t="s">
        <v>245</v>
      </c>
      <c r="K113" s="211" t="s">
        <v>357</v>
      </c>
      <c r="L113" s="211" t="s">
        <v>498</v>
      </c>
      <c r="AD113" s="213"/>
    </row>
    <row r="114" spans="1:30" s="211" customFormat="1" x14ac:dyDescent="0.25">
      <c r="A114" s="211" t="s">
        <v>147</v>
      </c>
      <c r="B114" s="211">
        <v>1345</v>
      </c>
      <c r="C114" s="211" t="s">
        <v>193</v>
      </c>
      <c r="D114" s="211">
        <v>191854787</v>
      </c>
      <c r="E114" s="211">
        <v>1060</v>
      </c>
      <c r="F114" s="211">
        <v>1271</v>
      </c>
      <c r="G114" s="211">
        <v>1004</v>
      </c>
      <c r="I114" s="211" t="s">
        <v>404</v>
      </c>
      <c r="J114" s="212" t="s">
        <v>245</v>
      </c>
      <c r="K114" s="211" t="s">
        <v>358</v>
      </c>
      <c r="L114" s="211" t="s">
        <v>557</v>
      </c>
      <c r="AD114" s="213"/>
    </row>
    <row r="115" spans="1:30" s="211" customFormat="1" x14ac:dyDescent="0.25">
      <c r="A115" s="211" t="s">
        <v>147</v>
      </c>
      <c r="B115" s="211">
        <v>1345</v>
      </c>
      <c r="C115" s="211" t="s">
        <v>193</v>
      </c>
      <c r="D115" s="211">
        <v>191884921</v>
      </c>
      <c r="E115" s="211">
        <v>1060</v>
      </c>
      <c r="F115" s="211">
        <v>1271</v>
      </c>
      <c r="G115" s="211">
        <v>1003</v>
      </c>
      <c r="I115" s="211" t="s">
        <v>405</v>
      </c>
      <c r="J115" s="212" t="s">
        <v>245</v>
      </c>
      <c r="K115" s="211" t="s">
        <v>358</v>
      </c>
      <c r="L115" s="211" t="s">
        <v>558</v>
      </c>
      <c r="AD115" s="213"/>
    </row>
    <row r="116" spans="1:30" s="211" customFormat="1" x14ac:dyDescent="0.25">
      <c r="A116" s="211" t="s">
        <v>147</v>
      </c>
      <c r="B116" s="211">
        <v>1345</v>
      </c>
      <c r="C116" s="211" t="s">
        <v>193</v>
      </c>
      <c r="D116" s="211">
        <v>191951609</v>
      </c>
      <c r="E116" s="211">
        <v>1060</v>
      </c>
      <c r="F116" s="211">
        <v>1274</v>
      </c>
      <c r="G116" s="211">
        <v>1003</v>
      </c>
      <c r="I116" s="211" t="s">
        <v>594</v>
      </c>
      <c r="J116" s="212" t="s">
        <v>245</v>
      </c>
      <c r="K116" s="211" t="s">
        <v>357</v>
      </c>
      <c r="L116" s="211" t="s">
        <v>603</v>
      </c>
      <c r="AD116" s="213"/>
    </row>
    <row r="117" spans="1:30" s="211" customFormat="1" x14ac:dyDescent="0.25">
      <c r="A117" s="211" t="s">
        <v>147</v>
      </c>
      <c r="B117" s="211">
        <v>1345</v>
      </c>
      <c r="C117" s="211" t="s">
        <v>193</v>
      </c>
      <c r="D117" s="211">
        <v>502107381</v>
      </c>
      <c r="E117" s="211">
        <v>1060</v>
      </c>
      <c r="F117" s="211">
        <v>1271</v>
      </c>
      <c r="G117" s="211">
        <v>1004</v>
      </c>
      <c r="I117" s="211" t="s">
        <v>1012</v>
      </c>
      <c r="J117" s="212" t="s">
        <v>245</v>
      </c>
      <c r="K117" s="211" t="s">
        <v>357</v>
      </c>
      <c r="L117" s="211" t="s">
        <v>1021</v>
      </c>
      <c r="AD117" s="213"/>
    </row>
    <row r="118" spans="1:30" s="211" customFormat="1" x14ac:dyDescent="0.25">
      <c r="A118" s="211" t="s">
        <v>147</v>
      </c>
      <c r="B118" s="211">
        <v>1345</v>
      </c>
      <c r="C118" s="211" t="s">
        <v>193</v>
      </c>
      <c r="D118" s="211">
        <v>502107772</v>
      </c>
      <c r="E118" s="211">
        <v>1060</v>
      </c>
      <c r="F118" s="211">
        <v>1242</v>
      </c>
      <c r="G118" s="211">
        <v>1004</v>
      </c>
      <c r="I118" s="211" t="s">
        <v>966</v>
      </c>
      <c r="J118" s="212" t="s">
        <v>245</v>
      </c>
      <c r="K118" s="211" t="s">
        <v>357</v>
      </c>
      <c r="L118" s="211" t="s">
        <v>976</v>
      </c>
      <c r="AD118" s="213"/>
    </row>
    <row r="119" spans="1:30" s="211" customFormat="1" x14ac:dyDescent="0.25">
      <c r="A119" s="211" t="s">
        <v>147</v>
      </c>
      <c r="B119" s="211">
        <v>1346</v>
      </c>
      <c r="C119" s="211" t="s">
        <v>194</v>
      </c>
      <c r="D119" s="211">
        <v>252783</v>
      </c>
      <c r="E119" s="211">
        <v>1080</v>
      </c>
      <c r="F119" s="211">
        <v>1274</v>
      </c>
      <c r="G119" s="211">
        <v>1004</v>
      </c>
      <c r="I119" s="211" t="s">
        <v>406</v>
      </c>
      <c r="J119" s="212" t="s">
        <v>245</v>
      </c>
      <c r="K119" s="211" t="s">
        <v>357</v>
      </c>
      <c r="L119" s="211" t="s">
        <v>499</v>
      </c>
      <c r="AD119" s="213"/>
    </row>
    <row r="120" spans="1:30" s="211" customFormat="1" x14ac:dyDescent="0.25">
      <c r="A120" s="211" t="s">
        <v>147</v>
      </c>
      <c r="B120" s="211">
        <v>1346</v>
      </c>
      <c r="C120" s="211" t="s">
        <v>194</v>
      </c>
      <c r="D120" s="211">
        <v>253256</v>
      </c>
      <c r="E120" s="211">
        <v>1020</v>
      </c>
      <c r="F120" s="211">
        <v>1121</v>
      </c>
      <c r="G120" s="211">
        <v>1004</v>
      </c>
      <c r="I120" s="211" t="s">
        <v>1052</v>
      </c>
      <c r="J120" s="212" t="s">
        <v>245</v>
      </c>
      <c r="K120" s="211" t="s">
        <v>358</v>
      </c>
      <c r="L120" s="211" t="s">
        <v>1067</v>
      </c>
      <c r="AD120" s="213"/>
    </row>
    <row r="121" spans="1:30" s="211" customFormat="1" x14ac:dyDescent="0.25">
      <c r="A121" s="211" t="s">
        <v>147</v>
      </c>
      <c r="B121" s="211">
        <v>1346</v>
      </c>
      <c r="C121" s="211" t="s">
        <v>194</v>
      </c>
      <c r="D121" s="211">
        <v>9082877</v>
      </c>
      <c r="E121" s="211">
        <v>1060</v>
      </c>
      <c r="G121" s="211">
        <v>1004</v>
      </c>
      <c r="I121" s="211" t="s">
        <v>407</v>
      </c>
      <c r="J121" s="212" t="s">
        <v>245</v>
      </c>
      <c r="K121" s="211" t="s">
        <v>357</v>
      </c>
      <c r="L121" s="211" t="s">
        <v>500</v>
      </c>
      <c r="AD121" s="213"/>
    </row>
    <row r="122" spans="1:30" s="211" customFormat="1" x14ac:dyDescent="0.25">
      <c r="A122" s="211" t="s">
        <v>147</v>
      </c>
      <c r="B122" s="211">
        <v>1346</v>
      </c>
      <c r="C122" s="211" t="s">
        <v>194</v>
      </c>
      <c r="D122" s="211">
        <v>190600352</v>
      </c>
      <c r="E122" s="211">
        <v>1060</v>
      </c>
      <c r="F122" s="211">
        <v>1274</v>
      </c>
      <c r="G122" s="211">
        <v>1004</v>
      </c>
      <c r="I122" s="211" t="s">
        <v>408</v>
      </c>
      <c r="J122" s="212" t="s">
        <v>245</v>
      </c>
      <c r="K122" s="211" t="s">
        <v>358</v>
      </c>
      <c r="L122" s="211" t="s">
        <v>559</v>
      </c>
      <c r="AD122" s="213"/>
    </row>
    <row r="123" spans="1:30" s="211" customFormat="1" x14ac:dyDescent="0.25">
      <c r="A123" s="211" t="s">
        <v>147</v>
      </c>
      <c r="B123" s="211">
        <v>1346</v>
      </c>
      <c r="C123" s="211" t="s">
        <v>194</v>
      </c>
      <c r="D123" s="211">
        <v>190600528</v>
      </c>
      <c r="E123" s="211">
        <v>1080</v>
      </c>
      <c r="F123" s="211">
        <v>1274</v>
      </c>
      <c r="G123" s="211">
        <v>1004</v>
      </c>
      <c r="I123" s="211" t="s">
        <v>409</v>
      </c>
      <c r="J123" s="212" t="s">
        <v>245</v>
      </c>
      <c r="K123" s="211" t="s">
        <v>357</v>
      </c>
      <c r="L123" s="211" t="s">
        <v>501</v>
      </c>
      <c r="AD123" s="213"/>
    </row>
    <row r="124" spans="1:30" s="211" customFormat="1" x14ac:dyDescent="0.25">
      <c r="A124" s="211" t="s">
        <v>147</v>
      </c>
      <c r="B124" s="211">
        <v>1346</v>
      </c>
      <c r="C124" s="211" t="s">
        <v>194</v>
      </c>
      <c r="D124" s="211">
        <v>190714429</v>
      </c>
      <c r="E124" s="211">
        <v>1080</v>
      </c>
      <c r="F124" s="211">
        <v>1274</v>
      </c>
      <c r="G124" s="211">
        <v>1004</v>
      </c>
      <c r="I124" s="211" t="s">
        <v>410</v>
      </c>
      <c r="J124" s="212" t="s">
        <v>245</v>
      </c>
      <c r="K124" s="211" t="s">
        <v>357</v>
      </c>
      <c r="L124" s="211" t="s">
        <v>502</v>
      </c>
      <c r="AD124" s="213"/>
    </row>
    <row r="125" spans="1:30" s="211" customFormat="1" x14ac:dyDescent="0.25">
      <c r="A125" s="211" t="s">
        <v>147</v>
      </c>
      <c r="B125" s="211">
        <v>1346</v>
      </c>
      <c r="C125" s="211" t="s">
        <v>194</v>
      </c>
      <c r="D125" s="211">
        <v>190716229</v>
      </c>
      <c r="E125" s="211">
        <v>1060</v>
      </c>
      <c r="F125" s="211">
        <v>1274</v>
      </c>
      <c r="G125" s="211">
        <v>1004</v>
      </c>
      <c r="I125" s="211" t="s">
        <v>411</v>
      </c>
      <c r="J125" s="212" t="s">
        <v>245</v>
      </c>
      <c r="K125" s="211" t="s">
        <v>357</v>
      </c>
      <c r="L125" s="211" t="s">
        <v>503</v>
      </c>
      <c r="AD125" s="213"/>
    </row>
    <row r="126" spans="1:30" s="211" customFormat="1" x14ac:dyDescent="0.25">
      <c r="A126" s="211" t="s">
        <v>147</v>
      </c>
      <c r="B126" s="211">
        <v>1346</v>
      </c>
      <c r="C126" s="211" t="s">
        <v>194</v>
      </c>
      <c r="D126" s="211">
        <v>190747329</v>
      </c>
      <c r="E126" s="211">
        <v>1060</v>
      </c>
      <c r="F126" s="211">
        <v>1274</v>
      </c>
      <c r="G126" s="211">
        <v>1004</v>
      </c>
      <c r="I126" s="211" t="s">
        <v>412</v>
      </c>
      <c r="J126" s="212" t="s">
        <v>245</v>
      </c>
      <c r="K126" s="211" t="s">
        <v>357</v>
      </c>
      <c r="L126" s="211" t="s">
        <v>504</v>
      </c>
      <c r="AD126" s="213"/>
    </row>
    <row r="127" spans="1:30" s="211" customFormat="1" x14ac:dyDescent="0.25">
      <c r="A127" s="211" t="s">
        <v>147</v>
      </c>
      <c r="B127" s="211">
        <v>1346</v>
      </c>
      <c r="C127" s="211" t="s">
        <v>194</v>
      </c>
      <c r="D127" s="211">
        <v>191129273</v>
      </c>
      <c r="E127" s="211">
        <v>1060</v>
      </c>
      <c r="F127" s="211">
        <v>1274</v>
      </c>
      <c r="G127" s="211">
        <v>1004</v>
      </c>
      <c r="I127" s="211" t="s">
        <v>413</v>
      </c>
      <c r="J127" s="212" t="s">
        <v>245</v>
      </c>
      <c r="K127" s="211" t="s">
        <v>357</v>
      </c>
      <c r="L127" s="211" t="s">
        <v>505</v>
      </c>
      <c r="AD127" s="213"/>
    </row>
    <row r="128" spans="1:30" s="211" customFormat="1" x14ac:dyDescent="0.25">
      <c r="A128" s="211" t="s">
        <v>147</v>
      </c>
      <c r="B128" s="211">
        <v>1346</v>
      </c>
      <c r="C128" s="211" t="s">
        <v>194</v>
      </c>
      <c r="D128" s="211">
        <v>191254851</v>
      </c>
      <c r="E128" s="211">
        <v>1060</v>
      </c>
      <c r="F128" s="211">
        <v>1274</v>
      </c>
      <c r="G128" s="211">
        <v>1004</v>
      </c>
      <c r="I128" s="211" t="s">
        <v>414</v>
      </c>
      <c r="J128" s="212" t="s">
        <v>245</v>
      </c>
      <c r="K128" s="211" t="s">
        <v>357</v>
      </c>
      <c r="L128" s="211" t="s">
        <v>506</v>
      </c>
      <c r="AD128" s="213"/>
    </row>
    <row r="129" spans="1:30" s="211" customFormat="1" x14ac:dyDescent="0.25">
      <c r="A129" s="211" t="s">
        <v>147</v>
      </c>
      <c r="B129" s="211">
        <v>1346</v>
      </c>
      <c r="C129" s="211" t="s">
        <v>194</v>
      </c>
      <c r="D129" s="211">
        <v>191351500</v>
      </c>
      <c r="E129" s="211">
        <v>1060</v>
      </c>
      <c r="F129" s="211">
        <v>1274</v>
      </c>
      <c r="G129" s="211">
        <v>1004</v>
      </c>
      <c r="I129" s="211" t="s">
        <v>415</v>
      </c>
      <c r="J129" s="212" t="s">
        <v>245</v>
      </c>
      <c r="K129" s="211" t="s">
        <v>357</v>
      </c>
      <c r="L129" s="211" t="s">
        <v>507</v>
      </c>
      <c r="AD129" s="213"/>
    </row>
    <row r="130" spans="1:30" s="211" customFormat="1" x14ac:dyDescent="0.25">
      <c r="A130" s="211" t="s">
        <v>147</v>
      </c>
      <c r="B130" s="211">
        <v>1346</v>
      </c>
      <c r="C130" s="211" t="s">
        <v>194</v>
      </c>
      <c r="D130" s="211">
        <v>191390852</v>
      </c>
      <c r="E130" s="211">
        <v>1060</v>
      </c>
      <c r="F130" s="211">
        <v>1274</v>
      </c>
      <c r="G130" s="211">
        <v>1004</v>
      </c>
      <c r="I130" s="211" t="s">
        <v>416</v>
      </c>
      <c r="J130" s="212" t="s">
        <v>245</v>
      </c>
      <c r="K130" s="211" t="s">
        <v>358</v>
      </c>
      <c r="L130" s="211" t="s">
        <v>560</v>
      </c>
      <c r="AD130" s="213"/>
    </row>
    <row r="131" spans="1:30" s="211" customFormat="1" x14ac:dyDescent="0.25">
      <c r="A131" s="211" t="s">
        <v>147</v>
      </c>
      <c r="B131" s="211">
        <v>1346</v>
      </c>
      <c r="C131" s="211" t="s">
        <v>194</v>
      </c>
      <c r="D131" s="211">
        <v>191587071</v>
      </c>
      <c r="E131" s="211">
        <v>1060</v>
      </c>
      <c r="F131" s="211">
        <v>1242</v>
      </c>
      <c r="G131" s="211">
        <v>1004</v>
      </c>
      <c r="I131" s="211" t="s">
        <v>417</v>
      </c>
      <c r="J131" s="212" t="s">
        <v>245</v>
      </c>
      <c r="K131" s="211" t="s">
        <v>358</v>
      </c>
      <c r="L131" s="211" t="s">
        <v>561</v>
      </c>
      <c r="AD131" s="213"/>
    </row>
    <row r="132" spans="1:30" s="211" customFormat="1" x14ac:dyDescent="0.25">
      <c r="A132" s="211" t="s">
        <v>147</v>
      </c>
      <c r="B132" s="211">
        <v>1346</v>
      </c>
      <c r="C132" s="211" t="s">
        <v>194</v>
      </c>
      <c r="D132" s="211">
        <v>191859861</v>
      </c>
      <c r="E132" s="211">
        <v>1060</v>
      </c>
      <c r="F132" s="211">
        <v>1242</v>
      </c>
      <c r="G132" s="211">
        <v>1004</v>
      </c>
      <c r="I132" s="211" t="s">
        <v>638</v>
      </c>
      <c r="J132" s="212" t="s">
        <v>245</v>
      </c>
      <c r="K132" s="211" t="s">
        <v>358</v>
      </c>
      <c r="L132" s="211" t="s">
        <v>642</v>
      </c>
      <c r="AD132" s="213"/>
    </row>
    <row r="133" spans="1:30" s="211" customFormat="1" x14ac:dyDescent="0.25">
      <c r="A133" s="211" t="s">
        <v>147</v>
      </c>
      <c r="B133" s="211">
        <v>1346</v>
      </c>
      <c r="C133" s="211" t="s">
        <v>194</v>
      </c>
      <c r="D133" s="211">
        <v>191975039</v>
      </c>
      <c r="E133" s="211">
        <v>1060</v>
      </c>
      <c r="F133" s="211">
        <v>1274</v>
      </c>
      <c r="G133" s="211">
        <v>1004</v>
      </c>
      <c r="I133" s="211" t="s">
        <v>418</v>
      </c>
      <c r="J133" s="212" t="s">
        <v>245</v>
      </c>
      <c r="K133" s="211" t="s">
        <v>357</v>
      </c>
      <c r="L133" s="211" t="s">
        <v>508</v>
      </c>
      <c r="AD133" s="213"/>
    </row>
    <row r="134" spans="1:30" s="211" customFormat="1" x14ac:dyDescent="0.25">
      <c r="A134" s="211" t="s">
        <v>147</v>
      </c>
      <c r="B134" s="211">
        <v>1346</v>
      </c>
      <c r="C134" s="211" t="s">
        <v>194</v>
      </c>
      <c r="D134" s="211">
        <v>191975054</v>
      </c>
      <c r="E134" s="211">
        <v>1060</v>
      </c>
      <c r="F134" s="211">
        <v>1274</v>
      </c>
      <c r="G134" s="211">
        <v>1004</v>
      </c>
      <c r="I134" s="211" t="s">
        <v>633</v>
      </c>
      <c r="J134" s="212" t="s">
        <v>245</v>
      </c>
      <c r="K134" s="211" t="s">
        <v>357</v>
      </c>
      <c r="L134" s="211" t="s">
        <v>635</v>
      </c>
      <c r="AD134" s="213"/>
    </row>
    <row r="135" spans="1:30" s="211" customFormat="1" x14ac:dyDescent="0.25">
      <c r="A135" s="211" t="s">
        <v>147</v>
      </c>
      <c r="B135" s="211">
        <v>1346</v>
      </c>
      <c r="C135" s="211" t="s">
        <v>194</v>
      </c>
      <c r="D135" s="211">
        <v>191982528</v>
      </c>
      <c r="E135" s="211">
        <v>1060</v>
      </c>
      <c r="F135" s="211">
        <v>1274</v>
      </c>
      <c r="G135" s="211">
        <v>1004</v>
      </c>
      <c r="I135" s="211" t="s">
        <v>1084</v>
      </c>
      <c r="J135" s="212" t="s">
        <v>245</v>
      </c>
      <c r="K135" s="211" t="s">
        <v>357</v>
      </c>
      <c r="L135" s="211" t="s">
        <v>1104</v>
      </c>
      <c r="AD135" s="213"/>
    </row>
    <row r="136" spans="1:30" s="211" customFormat="1" x14ac:dyDescent="0.25">
      <c r="A136" s="211" t="s">
        <v>147</v>
      </c>
      <c r="B136" s="211">
        <v>1346</v>
      </c>
      <c r="C136" s="211" t="s">
        <v>194</v>
      </c>
      <c r="D136" s="211">
        <v>192013750</v>
      </c>
      <c r="E136" s="211">
        <v>1080</v>
      </c>
      <c r="F136" s="211">
        <v>1252</v>
      </c>
      <c r="G136" s="211">
        <v>1004</v>
      </c>
      <c r="I136" s="211" t="s">
        <v>941</v>
      </c>
      <c r="J136" s="212" t="s">
        <v>245</v>
      </c>
      <c r="K136" s="211" t="s">
        <v>357</v>
      </c>
      <c r="L136" s="211" t="s">
        <v>945</v>
      </c>
      <c r="AD136" s="213"/>
    </row>
    <row r="137" spans="1:30" s="211" customFormat="1" x14ac:dyDescent="0.25">
      <c r="A137" s="211" t="s">
        <v>147</v>
      </c>
      <c r="B137" s="211">
        <v>1346</v>
      </c>
      <c r="C137" s="211" t="s">
        <v>194</v>
      </c>
      <c r="D137" s="211">
        <v>192014042</v>
      </c>
      <c r="E137" s="211">
        <v>1080</v>
      </c>
      <c r="F137" s="211">
        <v>1252</v>
      </c>
      <c r="G137" s="211">
        <v>1004</v>
      </c>
      <c r="I137" s="211" t="s">
        <v>942</v>
      </c>
      <c r="J137" s="212" t="s">
        <v>245</v>
      </c>
      <c r="K137" s="211" t="s">
        <v>357</v>
      </c>
      <c r="L137" s="211" t="s">
        <v>946</v>
      </c>
      <c r="AD137" s="213"/>
    </row>
    <row r="138" spans="1:30" s="211" customFormat="1" x14ac:dyDescent="0.25">
      <c r="A138" s="211" t="s">
        <v>147</v>
      </c>
      <c r="B138" s="211">
        <v>1346</v>
      </c>
      <c r="C138" s="211" t="s">
        <v>194</v>
      </c>
      <c r="D138" s="211">
        <v>502238622</v>
      </c>
      <c r="E138" s="211">
        <v>1060</v>
      </c>
      <c r="F138" s="211">
        <v>1274</v>
      </c>
      <c r="G138" s="211">
        <v>1004</v>
      </c>
      <c r="I138" s="211" t="s">
        <v>639</v>
      </c>
      <c r="J138" s="212" t="s">
        <v>245</v>
      </c>
      <c r="K138" s="211" t="s">
        <v>357</v>
      </c>
      <c r="L138" s="211" t="s">
        <v>641</v>
      </c>
      <c r="AD138" s="213"/>
    </row>
    <row r="139" spans="1:30" s="211" customFormat="1" x14ac:dyDescent="0.25">
      <c r="A139" s="211" t="s">
        <v>147</v>
      </c>
      <c r="B139" s="211">
        <v>1346</v>
      </c>
      <c r="C139" s="211" t="s">
        <v>194</v>
      </c>
      <c r="D139" s="211">
        <v>502238898</v>
      </c>
      <c r="E139" s="211">
        <v>1060</v>
      </c>
      <c r="F139" s="211">
        <v>1274</v>
      </c>
      <c r="G139" s="211">
        <v>1004</v>
      </c>
      <c r="I139" s="211" t="s">
        <v>983</v>
      </c>
      <c r="J139" s="212" t="s">
        <v>245</v>
      </c>
      <c r="K139" s="211" t="s">
        <v>358</v>
      </c>
      <c r="L139" s="211" t="s">
        <v>1010</v>
      </c>
      <c r="AD139" s="213"/>
    </row>
    <row r="140" spans="1:30" s="211" customFormat="1" x14ac:dyDescent="0.25">
      <c r="A140" s="211" t="s">
        <v>147</v>
      </c>
      <c r="B140" s="211">
        <v>1346</v>
      </c>
      <c r="C140" s="211" t="s">
        <v>194</v>
      </c>
      <c r="D140" s="211">
        <v>502238957</v>
      </c>
      <c r="E140" s="211">
        <v>1060</v>
      </c>
      <c r="F140" s="211">
        <v>1274</v>
      </c>
      <c r="G140" s="211">
        <v>1004</v>
      </c>
      <c r="I140" s="211" t="s">
        <v>1053</v>
      </c>
      <c r="J140" s="212" t="s">
        <v>245</v>
      </c>
      <c r="K140" s="211" t="s">
        <v>357</v>
      </c>
      <c r="L140" s="211" t="s">
        <v>1064</v>
      </c>
      <c r="AD140" s="213"/>
    </row>
    <row r="141" spans="1:30" s="211" customFormat="1" x14ac:dyDescent="0.25">
      <c r="A141" s="211" t="s">
        <v>147</v>
      </c>
      <c r="B141" s="211">
        <v>1346</v>
      </c>
      <c r="C141" s="211" t="s">
        <v>194</v>
      </c>
      <c r="D141" s="211">
        <v>502239120</v>
      </c>
      <c r="E141" s="211">
        <v>1060</v>
      </c>
      <c r="F141" s="211">
        <v>1252</v>
      </c>
      <c r="G141" s="211">
        <v>1004</v>
      </c>
      <c r="I141" s="211" t="s">
        <v>1054</v>
      </c>
      <c r="J141" s="212" t="s">
        <v>245</v>
      </c>
      <c r="K141" s="211" t="s">
        <v>357</v>
      </c>
      <c r="L141" s="211" t="s">
        <v>1065</v>
      </c>
      <c r="AD141" s="213"/>
    </row>
    <row r="142" spans="1:30" s="211" customFormat="1" x14ac:dyDescent="0.25">
      <c r="A142" s="211" t="s">
        <v>147</v>
      </c>
      <c r="B142" s="211">
        <v>1346</v>
      </c>
      <c r="C142" s="211" t="s">
        <v>194</v>
      </c>
      <c r="D142" s="211">
        <v>502239137</v>
      </c>
      <c r="E142" s="211">
        <v>1060</v>
      </c>
      <c r="F142" s="211">
        <v>1252</v>
      </c>
      <c r="G142" s="211">
        <v>1004</v>
      </c>
      <c r="I142" s="211" t="s">
        <v>952</v>
      </c>
      <c r="J142" s="212" t="s">
        <v>245</v>
      </c>
      <c r="K142" s="211" t="s">
        <v>358</v>
      </c>
      <c r="L142" s="211" t="s">
        <v>561</v>
      </c>
      <c r="AD142" s="213"/>
    </row>
    <row r="143" spans="1:30" s="211" customFormat="1" x14ac:dyDescent="0.25">
      <c r="A143" s="211" t="s">
        <v>147</v>
      </c>
      <c r="B143" s="211">
        <v>1346</v>
      </c>
      <c r="C143" s="211" t="s">
        <v>194</v>
      </c>
      <c r="D143" s="211">
        <v>502239241</v>
      </c>
      <c r="E143" s="211">
        <v>1060</v>
      </c>
      <c r="F143" s="211">
        <v>1274</v>
      </c>
      <c r="G143" s="211">
        <v>1004</v>
      </c>
      <c r="I143" s="211" t="s">
        <v>699</v>
      </c>
      <c r="J143" s="212" t="s">
        <v>245</v>
      </c>
      <c r="K143" s="211" t="s">
        <v>358</v>
      </c>
      <c r="L143" s="211" t="s">
        <v>799</v>
      </c>
      <c r="AD143" s="213"/>
    </row>
    <row r="144" spans="1:30" s="211" customFormat="1" x14ac:dyDescent="0.25">
      <c r="A144" s="211" t="s">
        <v>147</v>
      </c>
      <c r="B144" s="211">
        <v>1346</v>
      </c>
      <c r="C144" s="211" t="s">
        <v>194</v>
      </c>
      <c r="D144" s="211">
        <v>502239265</v>
      </c>
      <c r="E144" s="211">
        <v>1060</v>
      </c>
      <c r="F144" s="211">
        <v>1271</v>
      </c>
      <c r="G144" s="211">
        <v>1004</v>
      </c>
      <c r="I144" s="211" t="s">
        <v>1085</v>
      </c>
      <c r="J144" s="212" t="s">
        <v>245</v>
      </c>
      <c r="K144" s="211" t="s">
        <v>357</v>
      </c>
      <c r="L144" s="211" t="s">
        <v>1105</v>
      </c>
      <c r="AD144" s="213"/>
    </row>
    <row r="145" spans="1:30" s="211" customFormat="1" x14ac:dyDescent="0.25">
      <c r="A145" s="211" t="s">
        <v>147</v>
      </c>
      <c r="B145" s="211">
        <v>1346</v>
      </c>
      <c r="C145" s="211" t="s">
        <v>194</v>
      </c>
      <c r="D145" s="211">
        <v>502239278</v>
      </c>
      <c r="E145" s="211">
        <v>1060</v>
      </c>
      <c r="F145" s="211">
        <v>1274</v>
      </c>
      <c r="G145" s="211">
        <v>1004</v>
      </c>
      <c r="I145" s="211" t="s">
        <v>1055</v>
      </c>
      <c r="J145" s="212" t="s">
        <v>245</v>
      </c>
      <c r="K145" s="211" t="s">
        <v>358</v>
      </c>
      <c r="L145" s="211" t="s">
        <v>1067</v>
      </c>
      <c r="AD145" s="213"/>
    </row>
    <row r="146" spans="1:30" s="211" customFormat="1" x14ac:dyDescent="0.25">
      <c r="A146" s="211" t="s">
        <v>147</v>
      </c>
      <c r="B146" s="211">
        <v>1346</v>
      </c>
      <c r="C146" s="211" t="s">
        <v>194</v>
      </c>
      <c r="D146" s="211">
        <v>502239428</v>
      </c>
      <c r="E146" s="211">
        <v>1060</v>
      </c>
      <c r="F146" s="211">
        <v>1251</v>
      </c>
      <c r="G146" s="211">
        <v>1004</v>
      </c>
      <c r="I146" s="211" t="s">
        <v>634</v>
      </c>
      <c r="J146" s="212" t="s">
        <v>245</v>
      </c>
      <c r="K146" s="211" t="s">
        <v>358</v>
      </c>
      <c r="L146" s="211" t="s">
        <v>686</v>
      </c>
      <c r="AD146" s="213"/>
    </row>
    <row r="147" spans="1:30" s="211" customFormat="1" x14ac:dyDescent="0.25">
      <c r="A147" s="211" t="s">
        <v>147</v>
      </c>
      <c r="B147" s="211">
        <v>1347</v>
      </c>
      <c r="C147" s="211" t="s">
        <v>195</v>
      </c>
      <c r="D147" s="211">
        <v>192004331</v>
      </c>
      <c r="E147" s="211">
        <v>1060</v>
      </c>
      <c r="F147" s="211">
        <v>1271</v>
      </c>
      <c r="G147" s="211">
        <v>1004</v>
      </c>
      <c r="I147" s="211" t="s">
        <v>663</v>
      </c>
      <c r="J147" s="212" t="s">
        <v>245</v>
      </c>
      <c r="K147" s="211" t="s">
        <v>357</v>
      </c>
      <c r="L147" s="211" t="s">
        <v>626</v>
      </c>
      <c r="AD147" s="213"/>
    </row>
    <row r="148" spans="1:30" s="211" customFormat="1" x14ac:dyDescent="0.25">
      <c r="A148" s="211" t="s">
        <v>147</v>
      </c>
      <c r="B148" s="211">
        <v>1347</v>
      </c>
      <c r="C148" s="211" t="s">
        <v>195</v>
      </c>
      <c r="D148" s="211">
        <v>192022787</v>
      </c>
      <c r="E148" s="211">
        <v>1060</v>
      </c>
      <c r="F148" s="211">
        <v>1274</v>
      </c>
      <c r="G148" s="211">
        <v>1004</v>
      </c>
      <c r="I148" s="211" t="s">
        <v>817</v>
      </c>
      <c r="J148" s="212" t="s">
        <v>245</v>
      </c>
      <c r="K148" s="211" t="s">
        <v>357</v>
      </c>
      <c r="L148" s="211" t="s">
        <v>820</v>
      </c>
      <c r="AD148" s="213"/>
    </row>
    <row r="149" spans="1:30" s="211" customFormat="1" x14ac:dyDescent="0.25">
      <c r="A149" s="211" t="s">
        <v>147</v>
      </c>
      <c r="B149" s="211">
        <v>1347</v>
      </c>
      <c r="C149" s="211" t="s">
        <v>195</v>
      </c>
      <c r="D149" s="211">
        <v>504066256</v>
      </c>
      <c r="E149" s="211">
        <v>1060</v>
      </c>
      <c r="F149" s="211">
        <v>1242</v>
      </c>
      <c r="G149" s="211">
        <v>1004</v>
      </c>
      <c r="I149" s="211" t="s">
        <v>696</v>
      </c>
      <c r="J149" s="212" t="s">
        <v>245</v>
      </c>
      <c r="K149" s="211" t="s">
        <v>357</v>
      </c>
      <c r="L149" s="211" t="s">
        <v>698</v>
      </c>
      <c r="AD149" s="213"/>
    </row>
    <row r="150" spans="1:30" s="211" customFormat="1" x14ac:dyDescent="0.25">
      <c r="A150" s="211" t="s">
        <v>147</v>
      </c>
      <c r="B150" s="211">
        <v>1347</v>
      </c>
      <c r="C150" s="211" t="s">
        <v>195</v>
      </c>
      <c r="D150" s="211">
        <v>504066427</v>
      </c>
      <c r="E150" s="211">
        <v>1060</v>
      </c>
      <c r="F150" s="211">
        <v>1274</v>
      </c>
      <c r="G150" s="211">
        <v>1004</v>
      </c>
      <c r="I150" s="211" t="s">
        <v>697</v>
      </c>
      <c r="J150" s="212" t="s">
        <v>245</v>
      </c>
      <c r="K150" s="211" t="s">
        <v>358</v>
      </c>
      <c r="L150" s="211" t="s">
        <v>800</v>
      </c>
      <c r="AD150" s="213"/>
    </row>
    <row r="151" spans="1:30" s="211" customFormat="1" x14ac:dyDescent="0.25">
      <c r="A151" s="211" t="s">
        <v>147</v>
      </c>
      <c r="B151" s="211">
        <v>1347</v>
      </c>
      <c r="C151" s="211" t="s">
        <v>195</v>
      </c>
      <c r="D151" s="211">
        <v>504066431</v>
      </c>
      <c r="E151" s="211">
        <v>1060</v>
      </c>
      <c r="F151" s="211">
        <v>1274</v>
      </c>
      <c r="G151" s="211">
        <v>1004</v>
      </c>
      <c r="I151" s="211" t="s">
        <v>1086</v>
      </c>
      <c r="J151" s="212" t="s">
        <v>245</v>
      </c>
      <c r="K151" s="211" t="s">
        <v>358</v>
      </c>
      <c r="L151" s="211" t="s">
        <v>1108</v>
      </c>
      <c r="AD151" s="213"/>
    </row>
    <row r="152" spans="1:30" s="211" customFormat="1" x14ac:dyDescent="0.25">
      <c r="A152" s="211" t="s">
        <v>147</v>
      </c>
      <c r="B152" s="211">
        <v>1348</v>
      </c>
      <c r="C152" s="211" t="s">
        <v>196</v>
      </c>
      <c r="D152" s="211">
        <v>191963080</v>
      </c>
      <c r="E152" s="211">
        <v>1060</v>
      </c>
      <c r="F152" s="211">
        <v>1271</v>
      </c>
      <c r="G152" s="211">
        <v>1003</v>
      </c>
      <c r="I152" s="211" t="s">
        <v>700</v>
      </c>
      <c r="J152" s="212" t="s">
        <v>245</v>
      </c>
      <c r="K152" s="211" t="s">
        <v>357</v>
      </c>
      <c r="L152" s="211" t="s">
        <v>729</v>
      </c>
      <c r="AD152" s="213"/>
    </row>
    <row r="153" spans="1:30" s="211" customFormat="1" x14ac:dyDescent="0.25">
      <c r="A153" s="211" t="s">
        <v>147</v>
      </c>
      <c r="B153" s="211">
        <v>1348</v>
      </c>
      <c r="C153" s="211" t="s">
        <v>196</v>
      </c>
      <c r="D153" s="211">
        <v>191963084</v>
      </c>
      <c r="E153" s="211">
        <v>1060</v>
      </c>
      <c r="F153" s="211">
        <v>1271</v>
      </c>
      <c r="G153" s="211">
        <v>1003</v>
      </c>
      <c r="I153" s="211" t="s">
        <v>701</v>
      </c>
      <c r="J153" s="212" t="s">
        <v>245</v>
      </c>
      <c r="K153" s="211" t="s">
        <v>357</v>
      </c>
      <c r="L153" s="211" t="s">
        <v>730</v>
      </c>
      <c r="AD153" s="213"/>
    </row>
    <row r="154" spans="1:30" s="211" customFormat="1" x14ac:dyDescent="0.25">
      <c r="A154" s="211" t="s">
        <v>147</v>
      </c>
      <c r="B154" s="211">
        <v>1348</v>
      </c>
      <c r="C154" s="211" t="s">
        <v>196</v>
      </c>
      <c r="D154" s="211">
        <v>192014921</v>
      </c>
      <c r="E154" s="211">
        <v>1060</v>
      </c>
      <c r="F154" s="211">
        <v>1271</v>
      </c>
      <c r="G154" s="211">
        <v>1004</v>
      </c>
      <c r="I154" s="211" t="s">
        <v>702</v>
      </c>
      <c r="J154" s="212" t="s">
        <v>245</v>
      </c>
      <c r="K154" s="211" t="s">
        <v>357</v>
      </c>
      <c r="L154" s="211" t="s">
        <v>731</v>
      </c>
      <c r="AD154" s="213"/>
    </row>
    <row r="155" spans="1:30" s="211" customFormat="1" x14ac:dyDescent="0.25">
      <c r="A155" s="211" t="s">
        <v>147</v>
      </c>
      <c r="B155" s="211">
        <v>1348</v>
      </c>
      <c r="C155" s="211" t="s">
        <v>196</v>
      </c>
      <c r="D155" s="211">
        <v>192043392</v>
      </c>
      <c r="E155" s="211">
        <v>1060</v>
      </c>
      <c r="F155" s="211">
        <v>1271</v>
      </c>
      <c r="G155" s="211">
        <v>1004</v>
      </c>
      <c r="I155" s="211" t="s">
        <v>1030</v>
      </c>
      <c r="J155" s="212" t="s">
        <v>245</v>
      </c>
      <c r="K155" s="211" t="s">
        <v>358</v>
      </c>
      <c r="L155" s="211" t="s">
        <v>1168</v>
      </c>
      <c r="AD155" s="213"/>
    </row>
    <row r="156" spans="1:30" s="211" customFormat="1" x14ac:dyDescent="0.25">
      <c r="A156" s="211" t="s">
        <v>147</v>
      </c>
      <c r="B156" s="211">
        <v>1348</v>
      </c>
      <c r="C156" s="211" t="s">
        <v>196</v>
      </c>
      <c r="D156" s="211">
        <v>502144974</v>
      </c>
      <c r="E156" s="211">
        <v>1060</v>
      </c>
      <c r="F156" s="211">
        <v>1271</v>
      </c>
      <c r="G156" s="211">
        <v>1004</v>
      </c>
      <c r="I156" s="211" t="s">
        <v>251</v>
      </c>
      <c r="J156" s="212" t="s">
        <v>245</v>
      </c>
      <c r="K156" s="211" t="s">
        <v>358</v>
      </c>
      <c r="L156" s="211" t="s">
        <v>853</v>
      </c>
      <c r="AD156" s="213"/>
    </row>
    <row r="157" spans="1:30" s="211" customFormat="1" x14ac:dyDescent="0.25">
      <c r="A157" s="211" t="s">
        <v>147</v>
      </c>
      <c r="B157" s="211">
        <v>1348</v>
      </c>
      <c r="C157" s="211" t="s">
        <v>196</v>
      </c>
      <c r="D157" s="211">
        <v>502144975</v>
      </c>
      <c r="E157" s="211">
        <v>1060</v>
      </c>
      <c r="F157" s="211">
        <v>1252</v>
      </c>
      <c r="G157" s="211">
        <v>1004</v>
      </c>
      <c r="I157" s="211" t="s">
        <v>252</v>
      </c>
      <c r="J157" s="212" t="s">
        <v>245</v>
      </c>
      <c r="K157" s="211" t="s">
        <v>358</v>
      </c>
      <c r="L157" s="211" t="s">
        <v>853</v>
      </c>
      <c r="AD157" s="213"/>
    </row>
    <row r="158" spans="1:30" s="211" customFormat="1" x14ac:dyDescent="0.25">
      <c r="A158" s="211" t="s">
        <v>147</v>
      </c>
      <c r="B158" s="211">
        <v>1348</v>
      </c>
      <c r="C158" s="211" t="s">
        <v>196</v>
      </c>
      <c r="D158" s="211">
        <v>502144981</v>
      </c>
      <c r="E158" s="211">
        <v>1060</v>
      </c>
      <c r="F158" s="211">
        <v>1274</v>
      </c>
      <c r="G158" s="211">
        <v>1004</v>
      </c>
      <c r="I158" s="211" t="s">
        <v>919</v>
      </c>
      <c r="J158" s="212" t="s">
        <v>245</v>
      </c>
      <c r="K158" s="211" t="s">
        <v>357</v>
      </c>
      <c r="L158" s="211" t="s">
        <v>926</v>
      </c>
      <c r="AD158" s="213"/>
    </row>
    <row r="159" spans="1:30" s="211" customFormat="1" x14ac:dyDescent="0.25">
      <c r="A159" s="211" t="s">
        <v>147</v>
      </c>
      <c r="B159" s="211">
        <v>1348</v>
      </c>
      <c r="C159" s="211" t="s">
        <v>196</v>
      </c>
      <c r="D159" s="211">
        <v>502145017</v>
      </c>
      <c r="E159" s="211">
        <v>1060</v>
      </c>
      <c r="F159" s="211">
        <v>1271</v>
      </c>
      <c r="G159" s="211">
        <v>1004</v>
      </c>
      <c r="I159" s="211" t="s">
        <v>902</v>
      </c>
      <c r="J159" s="212" t="s">
        <v>245</v>
      </c>
      <c r="K159" s="211" t="s">
        <v>358</v>
      </c>
      <c r="L159" s="211" t="s">
        <v>916</v>
      </c>
      <c r="AD159" s="213"/>
    </row>
    <row r="160" spans="1:30" s="211" customFormat="1" x14ac:dyDescent="0.25">
      <c r="A160" s="211" t="s">
        <v>147</v>
      </c>
      <c r="B160" s="211">
        <v>1349</v>
      </c>
      <c r="C160" s="211" t="s">
        <v>197</v>
      </c>
      <c r="D160" s="211">
        <v>191487351</v>
      </c>
      <c r="E160" s="211">
        <v>1060</v>
      </c>
      <c r="F160" s="211">
        <v>1274</v>
      </c>
      <c r="G160" s="211">
        <v>1004</v>
      </c>
      <c r="I160" s="211" t="s">
        <v>419</v>
      </c>
      <c r="J160" s="212" t="s">
        <v>245</v>
      </c>
      <c r="K160" s="211" t="s">
        <v>358</v>
      </c>
      <c r="L160" s="211" t="s">
        <v>562</v>
      </c>
      <c r="AD160" s="213"/>
    </row>
    <row r="161" spans="1:30" s="211" customFormat="1" x14ac:dyDescent="0.25">
      <c r="A161" s="211" t="s">
        <v>147</v>
      </c>
      <c r="B161" s="211">
        <v>1349</v>
      </c>
      <c r="C161" s="211" t="s">
        <v>197</v>
      </c>
      <c r="D161" s="211">
        <v>191565977</v>
      </c>
      <c r="E161" s="211">
        <v>1060</v>
      </c>
      <c r="F161" s="211">
        <v>1274</v>
      </c>
      <c r="G161" s="211">
        <v>1004</v>
      </c>
      <c r="I161" s="211" t="s">
        <v>420</v>
      </c>
      <c r="J161" s="212" t="s">
        <v>245</v>
      </c>
      <c r="K161" s="211" t="s">
        <v>357</v>
      </c>
      <c r="L161" s="211" t="s">
        <v>509</v>
      </c>
      <c r="AD161" s="213"/>
    </row>
    <row r="162" spans="1:30" s="211" customFormat="1" x14ac:dyDescent="0.25">
      <c r="A162" s="211" t="s">
        <v>147</v>
      </c>
      <c r="B162" s="211">
        <v>1349</v>
      </c>
      <c r="C162" s="211" t="s">
        <v>197</v>
      </c>
      <c r="D162" s="211">
        <v>191566091</v>
      </c>
      <c r="E162" s="211">
        <v>1060</v>
      </c>
      <c r="F162" s="211">
        <v>1274</v>
      </c>
      <c r="G162" s="211">
        <v>1004</v>
      </c>
      <c r="I162" s="211" t="s">
        <v>421</v>
      </c>
      <c r="J162" s="212" t="s">
        <v>245</v>
      </c>
      <c r="K162" s="211" t="s">
        <v>357</v>
      </c>
      <c r="L162" s="211" t="s">
        <v>510</v>
      </c>
      <c r="AD162" s="213"/>
    </row>
    <row r="163" spans="1:30" s="211" customFormat="1" x14ac:dyDescent="0.25">
      <c r="A163" s="211" t="s">
        <v>147</v>
      </c>
      <c r="B163" s="211">
        <v>1349</v>
      </c>
      <c r="C163" s="211" t="s">
        <v>197</v>
      </c>
      <c r="D163" s="211">
        <v>191567231</v>
      </c>
      <c r="E163" s="211">
        <v>1060</v>
      </c>
      <c r="F163" s="211">
        <v>1274</v>
      </c>
      <c r="G163" s="211">
        <v>1004</v>
      </c>
      <c r="I163" s="211" t="s">
        <v>422</v>
      </c>
      <c r="J163" s="212" t="s">
        <v>245</v>
      </c>
      <c r="K163" s="211" t="s">
        <v>357</v>
      </c>
      <c r="L163" s="211" t="s">
        <v>511</v>
      </c>
      <c r="AD163" s="213"/>
    </row>
    <row r="164" spans="1:30" s="211" customFormat="1" x14ac:dyDescent="0.25">
      <c r="A164" s="211" t="s">
        <v>147</v>
      </c>
      <c r="B164" s="211">
        <v>1349</v>
      </c>
      <c r="C164" s="211" t="s">
        <v>197</v>
      </c>
      <c r="D164" s="211">
        <v>191660792</v>
      </c>
      <c r="E164" s="211">
        <v>1060</v>
      </c>
      <c r="F164" s="211">
        <v>1274</v>
      </c>
      <c r="G164" s="211">
        <v>1004</v>
      </c>
      <c r="I164" s="211" t="s">
        <v>423</v>
      </c>
      <c r="J164" s="212" t="s">
        <v>245</v>
      </c>
      <c r="K164" s="211" t="s">
        <v>357</v>
      </c>
      <c r="L164" s="211" t="s">
        <v>512</v>
      </c>
      <c r="AD164" s="213"/>
    </row>
    <row r="165" spans="1:30" s="211" customFormat="1" x14ac:dyDescent="0.25">
      <c r="A165" s="211" t="s">
        <v>147</v>
      </c>
      <c r="B165" s="211">
        <v>1349</v>
      </c>
      <c r="C165" s="211" t="s">
        <v>197</v>
      </c>
      <c r="D165" s="211">
        <v>191740131</v>
      </c>
      <c r="E165" s="211">
        <v>1080</v>
      </c>
      <c r="F165" s="211">
        <v>1274</v>
      </c>
      <c r="G165" s="211">
        <v>1004</v>
      </c>
      <c r="I165" s="211" t="s">
        <v>424</v>
      </c>
      <c r="J165" s="212" t="s">
        <v>245</v>
      </c>
      <c r="K165" s="211" t="s">
        <v>357</v>
      </c>
      <c r="L165" s="211" t="s">
        <v>513</v>
      </c>
      <c r="AD165" s="213"/>
    </row>
    <row r="166" spans="1:30" s="211" customFormat="1" x14ac:dyDescent="0.25">
      <c r="A166" s="211" t="s">
        <v>147</v>
      </c>
      <c r="B166" s="211">
        <v>1349</v>
      </c>
      <c r="C166" s="211" t="s">
        <v>197</v>
      </c>
      <c r="D166" s="211">
        <v>191740132</v>
      </c>
      <c r="E166" s="211">
        <v>1080</v>
      </c>
      <c r="F166" s="211">
        <v>1274</v>
      </c>
      <c r="G166" s="211">
        <v>1004</v>
      </c>
      <c r="I166" s="211" t="s">
        <v>425</v>
      </c>
      <c r="J166" s="212" t="s">
        <v>245</v>
      </c>
      <c r="K166" s="211" t="s">
        <v>357</v>
      </c>
      <c r="L166" s="211" t="s">
        <v>514</v>
      </c>
      <c r="AD166" s="213"/>
    </row>
    <row r="167" spans="1:30" s="211" customFormat="1" x14ac:dyDescent="0.25">
      <c r="A167" s="211" t="s">
        <v>147</v>
      </c>
      <c r="B167" s="211">
        <v>1349</v>
      </c>
      <c r="C167" s="211" t="s">
        <v>197</v>
      </c>
      <c r="D167" s="211">
        <v>191740133</v>
      </c>
      <c r="E167" s="211">
        <v>1080</v>
      </c>
      <c r="F167" s="211">
        <v>1274</v>
      </c>
      <c r="G167" s="211">
        <v>1004</v>
      </c>
      <c r="I167" s="211" t="s">
        <v>426</v>
      </c>
      <c r="J167" s="212" t="s">
        <v>245</v>
      </c>
      <c r="K167" s="211" t="s">
        <v>357</v>
      </c>
      <c r="L167" s="211" t="s">
        <v>515</v>
      </c>
      <c r="AD167" s="213"/>
    </row>
    <row r="168" spans="1:30" s="211" customFormat="1" x14ac:dyDescent="0.25">
      <c r="A168" s="211" t="s">
        <v>147</v>
      </c>
      <c r="B168" s="211">
        <v>1349</v>
      </c>
      <c r="C168" s="211" t="s">
        <v>197</v>
      </c>
      <c r="D168" s="211">
        <v>191741352</v>
      </c>
      <c r="E168" s="211">
        <v>1080</v>
      </c>
      <c r="F168" s="211">
        <v>1274</v>
      </c>
      <c r="G168" s="211">
        <v>1004</v>
      </c>
      <c r="I168" s="211" t="s">
        <v>427</v>
      </c>
      <c r="J168" s="212" t="s">
        <v>245</v>
      </c>
      <c r="K168" s="211" t="s">
        <v>357</v>
      </c>
      <c r="L168" s="211" t="s">
        <v>516</v>
      </c>
      <c r="AD168" s="213"/>
    </row>
    <row r="169" spans="1:30" s="211" customFormat="1" x14ac:dyDescent="0.25">
      <c r="A169" s="211" t="s">
        <v>147</v>
      </c>
      <c r="B169" s="211">
        <v>1349</v>
      </c>
      <c r="C169" s="211" t="s">
        <v>197</v>
      </c>
      <c r="D169" s="211">
        <v>191851395</v>
      </c>
      <c r="E169" s="211">
        <v>1060</v>
      </c>
      <c r="F169" s="211">
        <v>1220</v>
      </c>
      <c r="G169" s="211">
        <v>1004</v>
      </c>
      <c r="I169" s="211" t="s">
        <v>428</v>
      </c>
      <c r="J169" s="212" t="s">
        <v>245</v>
      </c>
      <c r="K169" s="211" t="s">
        <v>358</v>
      </c>
      <c r="L169" s="211" t="s">
        <v>563</v>
      </c>
      <c r="AD169" s="213"/>
    </row>
    <row r="170" spans="1:30" s="211" customFormat="1" x14ac:dyDescent="0.25">
      <c r="A170" s="211" t="s">
        <v>147</v>
      </c>
      <c r="B170" s="211">
        <v>1349</v>
      </c>
      <c r="C170" s="211" t="s">
        <v>197</v>
      </c>
      <c r="D170" s="211">
        <v>191875441</v>
      </c>
      <c r="E170" s="211">
        <v>1080</v>
      </c>
      <c r="F170" s="211">
        <v>1274</v>
      </c>
      <c r="G170" s="211">
        <v>1004</v>
      </c>
      <c r="I170" s="211" t="s">
        <v>429</v>
      </c>
      <c r="J170" s="212" t="s">
        <v>245</v>
      </c>
      <c r="K170" s="211" t="s">
        <v>357</v>
      </c>
      <c r="L170" s="211" t="s">
        <v>517</v>
      </c>
      <c r="AD170" s="213"/>
    </row>
    <row r="171" spans="1:30" s="211" customFormat="1" x14ac:dyDescent="0.25">
      <c r="A171" s="211" t="s">
        <v>147</v>
      </c>
      <c r="B171" s="211">
        <v>1349</v>
      </c>
      <c r="C171" s="211" t="s">
        <v>197</v>
      </c>
      <c r="D171" s="211">
        <v>191881867</v>
      </c>
      <c r="E171" s="211">
        <v>1060</v>
      </c>
      <c r="F171" s="211">
        <v>1252</v>
      </c>
      <c r="G171" s="211">
        <v>1004</v>
      </c>
      <c r="I171" s="211" t="s">
        <v>430</v>
      </c>
      <c r="J171" s="212" t="s">
        <v>245</v>
      </c>
      <c r="K171" s="211" t="s">
        <v>218</v>
      </c>
      <c r="L171" s="211" t="s">
        <v>911</v>
      </c>
      <c r="AD171" s="213"/>
    </row>
    <row r="172" spans="1:30" s="211" customFormat="1" x14ac:dyDescent="0.25">
      <c r="A172" s="211" t="s">
        <v>147</v>
      </c>
      <c r="B172" s="211">
        <v>1349</v>
      </c>
      <c r="C172" s="211" t="s">
        <v>197</v>
      </c>
      <c r="D172" s="211">
        <v>191949067</v>
      </c>
      <c r="E172" s="211">
        <v>1060</v>
      </c>
      <c r="F172" s="211">
        <v>1274</v>
      </c>
      <c r="G172" s="211">
        <v>1004</v>
      </c>
      <c r="I172" s="211" t="s">
        <v>431</v>
      </c>
      <c r="J172" s="212" t="s">
        <v>245</v>
      </c>
      <c r="K172" s="211" t="s">
        <v>357</v>
      </c>
      <c r="L172" s="211" t="s">
        <v>518</v>
      </c>
      <c r="AD172" s="213"/>
    </row>
    <row r="173" spans="1:30" s="211" customFormat="1" x14ac:dyDescent="0.25">
      <c r="A173" s="211" t="s">
        <v>147</v>
      </c>
      <c r="B173" s="211">
        <v>1349</v>
      </c>
      <c r="C173" s="211" t="s">
        <v>197</v>
      </c>
      <c r="D173" s="211">
        <v>191949122</v>
      </c>
      <c r="E173" s="211">
        <v>1060</v>
      </c>
      <c r="F173" s="211">
        <v>1274</v>
      </c>
      <c r="G173" s="211">
        <v>1004</v>
      </c>
      <c r="I173" s="211" t="s">
        <v>432</v>
      </c>
      <c r="J173" s="212" t="s">
        <v>245</v>
      </c>
      <c r="K173" s="211" t="s">
        <v>357</v>
      </c>
      <c r="L173" s="211" t="s">
        <v>519</v>
      </c>
      <c r="AD173" s="213"/>
    </row>
    <row r="174" spans="1:30" s="211" customFormat="1" x14ac:dyDescent="0.25">
      <c r="A174" s="211" t="s">
        <v>147</v>
      </c>
      <c r="B174" s="211">
        <v>1349</v>
      </c>
      <c r="C174" s="211" t="s">
        <v>197</v>
      </c>
      <c r="D174" s="211">
        <v>191958591</v>
      </c>
      <c r="E174" s="211">
        <v>1060</v>
      </c>
      <c r="F174" s="211">
        <v>1242</v>
      </c>
      <c r="G174" s="211">
        <v>1004</v>
      </c>
      <c r="I174" s="211" t="s">
        <v>624</v>
      </c>
      <c r="J174" s="212" t="s">
        <v>245</v>
      </c>
      <c r="K174" s="211" t="s">
        <v>358</v>
      </c>
      <c r="L174" s="211" t="s">
        <v>627</v>
      </c>
      <c r="AD174" s="213"/>
    </row>
    <row r="175" spans="1:30" s="211" customFormat="1" x14ac:dyDescent="0.25">
      <c r="A175" s="211" t="s">
        <v>147</v>
      </c>
      <c r="B175" s="211">
        <v>1349</v>
      </c>
      <c r="C175" s="211" t="s">
        <v>197</v>
      </c>
      <c r="D175" s="211">
        <v>191975292</v>
      </c>
      <c r="E175" s="211">
        <v>1020</v>
      </c>
      <c r="F175" s="211">
        <v>1121</v>
      </c>
      <c r="G175" s="211">
        <v>1004</v>
      </c>
      <c r="I175" s="211" t="s">
        <v>1069</v>
      </c>
      <c r="J175" s="212" t="s">
        <v>245</v>
      </c>
      <c r="K175" s="211" t="s">
        <v>357</v>
      </c>
      <c r="L175" s="211" t="s">
        <v>1071</v>
      </c>
      <c r="AD175" s="213"/>
    </row>
    <row r="176" spans="1:30" s="211" customFormat="1" x14ac:dyDescent="0.25">
      <c r="A176" s="211" t="s">
        <v>147</v>
      </c>
      <c r="B176" s="211">
        <v>1349</v>
      </c>
      <c r="C176" s="211" t="s">
        <v>197</v>
      </c>
      <c r="D176" s="211">
        <v>192016230</v>
      </c>
      <c r="E176" s="211">
        <v>1060</v>
      </c>
      <c r="F176" s="211">
        <v>1274</v>
      </c>
      <c r="G176" s="211">
        <v>1004</v>
      </c>
      <c r="I176" s="211" t="s">
        <v>856</v>
      </c>
      <c r="J176" s="212" t="s">
        <v>245</v>
      </c>
      <c r="K176" s="211" t="s">
        <v>357</v>
      </c>
      <c r="L176" s="211" t="s">
        <v>857</v>
      </c>
      <c r="AD176" s="213"/>
    </row>
    <row r="177" spans="1:30" s="211" customFormat="1" x14ac:dyDescent="0.25">
      <c r="A177" s="211" t="s">
        <v>147</v>
      </c>
      <c r="B177" s="211">
        <v>1349</v>
      </c>
      <c r="C177" s="211" t="s">
        <v>197</v>
      </c>
      <c r="D177" s="211">
        <v>192031925</v>
      </c>
      <c r="E177" s="211">
        <v>1060</v>
      </c>
      <c r="F177" s="211">
        <v>1252</v>
      </c>
      <c r="G177" s="211">
        <v>1004</v>
      </c>
      <c r="I177" s="211" t="s">
        <v>878</v>
      </c>
      <c r="J177" s="212" t="s">
        <v>245</v>
      </c>
      <c r="K177" s="211" t="s">
        <v>218</v>
      </c>
      <c r="L177" s="211" t="s">
        <v>912</v>
      </c>
      <c r="AD177" s="213"/>
    </row>
    <row r="178" spans="1:30" s="211" customFormat="1" x14ac:dyDescent="0.25">
      <c r="A178" s="211" t="s">
        <v>147</v>
      </c>
      <c r="B178" s="211">
        <v>1349</v>
      </c>
      <c r="C178" s="211" t="s">
        <v>197</v>
      </c>
      <c r="D178" s="211">
        <v>192050100</v>
      </c>
      <c r="E178" s="211">
        <v>1060</v>
      </c>
      <c r="F178" s="211">
        <v>1242</v>
      </c>
      <c r="G178" s="211">
        <v>1004</v>
      </c>
      <c r="I178" s="211" t="s">
        <v>1210</v>
      </c>
      <c r="J178" s="212" t="s">
        <v>245</v>
      </c>
      <c r="K178" s="211" t="s">
        <v>357</v>
      </c>
      <c r="L178" s="211" t="s">
        <v>1220</v>
      </c>
      <c r="AD178" s="213"/>
    </row>
    <row r="179" spans="1:30" s="211" customFormat="1" x14ac:dyDescent="0.25">
      <c r="A179" s="211" t="s">
        <v>147</v>
      </c>
      <c r="B179" s="211">
        <v>1361</v>
      </c>
      <c r="C179" s="211" t="s">
        <v>198</v>
      </c>
      <c r="D179" s="211">
        <v>191893013</v>
      </c>
      <c r="E179" s="211">
        <v>1020</v>
      </c>
      <c r="F179" s="211">
        <v>1121</v>
      </c>
      <c r="G179" s="211">
        <v>1004</v>
      </c>
      <c r="I179" s="211" t="s">
        <v>613</v>
      </c>
      <c r="J179" s="212" t="s">
        <v>245</v>
      </c>
      <c r="K179" s="211" t="s">
        <v>357</v>
      </c>
      <c r="L179" s="211" t="s">
        <v>616</v>
      </c>
      <c r="AD179" s="213"/>
    </row>
    <row r="180" spans="1:30" s="211" customFormat="1" x14ac:dyDescent="0.25">
      <c r="A180" s="211" t="s">
        <v>147</v>
      </c>
      <c r="B180" s="211">
        <v>1361</v>
      </c>
      <c r="C180" s="211" t="s">
        <v>198</v>
      </c>
      <c r="D180" s="211">
        <v>192002380</v>
      </c>
      <c r="E180" s="211">
        <v>1060</v>
      </c>
      <c r="F180" s="211">
        <v>1274</v>
      </c>
      <c r="G180" s="211">
        <v>1004</v>
      </c>
      <c r="I180" s="211" t="s">
        <v>839</v>
      </c>
      <c r="J180" s="212" t="s">
        <v>245</v>
      </c>
      <c r="K180" s="211" t="s">
        <v>358</v>
      </c>
      <c r="L180" s="211" t="s">
        <v>840</v>
      </c>
      <c r="AD180" s="213"/>
    </row>
    <row r="181" spans="1:30" s="211" customFormat="1" x14ac:dyDescent="0.25">
      <c r="A181" s="211" t="s">
        <v>147</v>
      </c>
      <c r="B181" s="211">
        <v>1361</v>
      </c>
      <c r="C181" s="211" t="s">
        <v>198</v>
      </c>
      <c r="D181" s="211">
        <v>192002388</v>
      </c>
      <c r="E181" s="211">
        <v>1020</v>
      </c>
      <c r="F181" s="211">
        <v>1110</v>
      </c>
      <c r="G181" s="211">
        <v>1003</v>
      </c>
      <c r="I181" s="211" t="s">
        <v>1087</v>
      </c>
      <c r="J181" s="212" t="s">
        <v>245</v>
      </c>
      <c r="K181" s="211" t="s">
        <v>357</v>
      </c>
      <c r="L181" s="211" t="s">
        <v>1106</v>
      </c>
      <c r="AD181" s="213"/>
    </row>
    <row r="182" spans="1:30" s="211" customFormat="1" x14ac:dyDescent="0.25">
      <c r="A182" s="211" t="s">
        <v>147</v>
      </c>
      <c r="B182" s="211">
        <v>1361</v>
      </c>
      <c r="C182" s="211" t="s">
        <v>198</v>
      </c>
      <c r="D182" s="211">
        <v>192021333</v>
      </c>
      <c r="E182" s="211">
        <v>1020</v>
      </c>
      <c r="F182" s="211">
        <v>1121</v>
      </c>
      <c r="G182" s="211">
        <v>1004</v>
      </c>
      <c r="I182" s="211" t="s">
        <v>809</v>
      </c>
      <c r="J182" s="212" t="s">
        <v>245</v>
      </c>
      <c r="K182" s="211" t="s">
        <v>357</v>
      </c>
      <c r="L182" s="211" t="s">
        <v>812</v>
      </c>
      <c r="AD182" s="213"/>
    </row>
    <row r="183" spans="1:30" s="211" customFormat="1" x14ac:dyDescent="0.25">
      <c r="A183" s="211" t="s">
        <v>147</v>
      </c>
      <c r="B183" s="211">
        <v>1361</v>
      </c>
      <c r="C183" s="211" t="s">
        <v>198</v>
      </c>
      <c r="D183" s="211">
        <v>192032183</v>
      </c>
      <c r="E183" s="211">
        <v>1060</v>
      </c>
      <c r="F183" s="211">
        <v>1242</v>
      </c>
      <c r="G183" s="211">
        <v>1003</v>
      </c>
      <c r="I183" s="211" t="s">
        <v>1088</v>
      </c>
      <c r="J183" s="212" t="s">
        <v>245</v>
      </c>
      <c r="K183" s="211" t="s">
        <v>358</v>
      </c>
      <c r="L183" s="211" t="s">
        <v>1109</v>
      </c>
      <c r="AD183" s="213"/>
    </row>
    <row r="184" spans="1:30" s="211" customFormat="1" x14ac:dyDescent="0.25">
      <c r="A184" s="211" t="s">
        <v>147</v>
      </c>
      <c r="B184" s="211">
        <v>1362</v>
      </c>
      <c r="C184" s="211" t="s">
        <v>199</v>
      </c>
      <c r="D184" s="211">
        <v>255286</v>
      </c>
      <c r="E184" s="211">
        <v>1020</v>
      </c>
      <c r="F184" s="211">
        <v>1110</v>
      </c>
      <c r="G184" s="211">
        <v>1004</v>
      </c>
      <c r="I184" s="211" t="s">
        <v>967</v>
      </c>
      <c r="J184" s="212" t="s">
        <v>245</v>
      </c>
      <c r="K184" s="211" t="s">
        <v>358</v>
      </c>
      <c r="L184" s="211" t="s">
        <v>980</v>
      </c>
      <c r="AD184" s="213"/>
    </row>
    <row r="185" spans="1:30" s="211" customFormat="1" x14ac:dyDescent="0.25">
      <c r="A185" s="211" t="s">
        <v>147</v>
      </c>
      <c r="B185" s="211">
        <v>1362</v>
      </c>
      <c r="C185" s="211" t="s">
        <v>199</v>
      </c>
      <c r="D185" s="211">
        <v>256432</v>
      </c>
      <c r="E185" s="211">
        <v>1020</v>
      </c>
      <c r="F185" s="211">
        <v>1110</v>
      </c>
      <c r="G185" s="211">
        <v>1004</v>
      </c>
      <c r="I185" s="211" t="s">
        <v>1013</v>
      </c>
      <c r="J185" s="212" t="s">
        <v>245</v>
      </c>
      <c r="K185" s="211" t="s">
        <v>358</v>
      </c>
      <c r="L185" s="211" t="s">
        <v>1023</v>
      </c>
      <c r="AD185" s="213"/>
    </row>
    <row r="186" spans="1:30" s="211" customFormat="1" x14ac:dyDescent="0.25">
      <c r="A186" s="211" t="s">
        <v>147</v>
      </c>
      <c r="B186" s="211">
        <v>1362</v>
      </c>
      <c r="C186" s="211" t="s">
        <v>199</v>
      </c>
      <c r="D186" s="211">
        <v>190649192</v>
      </c>
      <c r="E186" s="211">
        <v>1060</v>
      </c>
      <c r="F186" s="211">
        <v>1271</v>
      </c>
      <c r="G186" s="211">
        <v>1004</v>
      </c>
      <c r="I186" s="211" t="s">
        <v>882</v>
      </c>
      <c r="J186" s="212" t="s">
        <v>245</v>
      </c>
      <c r="K186" s="211" t="s">
        <v>358</v>
      </c>
      <c r="L186" s="211" t="s">
        <v>935</v>
      </c>
      <c r="AD186" s="213"/>
    </row>
    <row r="187" spans="1:30" s="211" customFormat="1" x14ac:dyDescent="0.25">
      <c r="A187" s="211" t="s">
        <v>147</v>
      </c>
      <c r="B187" s="211">
        <v>1362</v>
      </c>
      <c r="C187" s="211" t="s">
        <v>199</v>
      </c>
      <c r="D187" s="211">
        <v>191186913</v>
      </c>
      <c r="E187" s="211">
        <v>1020</v>
      </c>
      <c r="F187" s="211">
        <v>1122</v>
      </c>
      <c r="G187" s="211">
        <v>1004</v>
      </c>
      <c r="I187" s="211" t="s">
        <v>595</v>
      </c>
      <c r="J187" s="212" t="s">
        <v>245</v>
      </c>
      <c r="K187" s="211" t="s">
        <v>357</v>
      </c>
      <c r="L187" s="211" t="s">
        <v>821</v>
      </c>
      <c r="AD187" s="213"/>
    </row>
    <row r="188" spans="1:30" s="211" customFormat="1" x14ac:dyDescent="0.25">
      <c r="A188" s="211" t="s">
        <v>147</v>
      </c>
      <c r="B188" s="211">
        <v>1362</v>
      </c>
      <c r="C188" s="211" t="s">
        <v>199</v>
      </c>
      <c r="D188" s="211">
        <v>191642118</v>
      </c>
      <c r="E188" s="211">
        <v>1060</v>
      </c>
      <c r="F188" s="211">
        <v>1252</v>
      </c>
      <c r="G188" s="211">
        <v>1004</v>
      </c>
      <c r="I188" s="211" t="s">
        <v>433</v>
      </c>
      <c r="J188" s="212" t="s">
        <v>245</v>
      </c>
      <c r="K188" s="211" t="s">
        <v>357</v>
      </c>
      <c r="L188" s="211" t="s">
        <v>520</v>
      </c>
      <c r="AD188" s="213"/>
    </row>
    <row r="189" spans="1:30" s="211" customFormat="1" x14ac:dyDescent="0.25">
      <c r="A189" s="211" t="s">
        <v>147</v>
      </c>
      <c r="B189" s="211">
        <v>1362</v>
      </c>
      <c r="C189" s="211" t="s">
        <v>199</v>
      </c>
      <c r="D189" s="211">
        <v>191800229</v>
      </c>
      <c r="E189" s="211">
        <v>1080</v>
      </c>
      <c r="F189" s="211">
        <v>1274</v>
      </c>
      <c r="G189" s="211">
        <v>1004</v>
      </c>
      <c r="I189" s="211" t="s">
        <v>596</v>
      </c>
      <c r="J189" s="212" t="s">
        <v>245</v>
      </c>
      <c r="K189" s="211" t="s">
        <v>357</v>
      </c>
      <c r="L189" s="211" t="s">
        <v>900</v>
      </c>
      <c r="AD189" s="213"/>
    </row>
    <row r="190" spans="1:30" s="211" customFormat="1" x14ac:dyDescent="0.25">
      <c r="A190" s="211" t="s">
        <v>147</v>
      </c>
      <c r="B190" s="211">
        <v>1362</v>
      </c>
      <c r="C190" s="211" t="s">
        <v>199</v>
      </c>
      <c r="D190" s="211">
        <v>191862085</v>
      </c>
      <c r="E190" s="211">
        <v>1060</v>
      </c>
      <c r="F190" s="211">
        <v>1261</v>
      </c>
      <c r="G190" s="211">
        <v>1004</v>
      </c>
      <c r="I190" s="211" t="s">
        <v>434</v>
      </c>
      <c r="J190" s="212" t="s">
        <v>245</v>
      </c>
      <c r="K190" s="211" t="s">
        <v>357</v>
      </c>
      <c r="L190" s="211" t="s">
        <v>521</v>
      </c>
      <c r="AD190" s="213"/>
    </row>
    <row r="191" spans="1:30" s="211" customFormat="1" x14ac:dyDescent="0.25">
      <c r="A191" s="211" t="s">
        <v>147</v>
      </c>
      <c r="B191" s="211">
        <v>1362</v>
      </c>
      <c r="C191" s="211" t="s">
        <v>199</v>
      </c>
      <c r="D191" s="211">
        <v>191919166</v>
      </c>
      <c r="E191" s="211">
        <v>1080</v>
      </c>
      <c r="G191" s="211">
        <v>1004</v>
      </c>
      <c r="I191" s="211" t="s">
        <v>435</v>
      </c>
      <c r="J191" s="212" t="s">
        <v>245</v>
      </c>
      <c r="K191" s="211" t="s">
        <v>357</v>
      </c>
      <c r="L191" s="211" t="s">
        <v>522</v>
      </c>
      <c r="AD191" s="213"/>
    </row>
    <row r="192" spans="1:30" s="211" customFormat="1" x14ac:dyDescent="0.25">
      <c r="A192" s="211" t="s">
        <v>147</v>
      </c>
      <c r="B192" s="211">
        <v>1362</v>
      </c>
      <c r="C192" s="211" t="s">
        <v>199</v>
      </c>
      <c r="D192" s="211">
        <v>191975487</v>
      </c>
      <c r="E192" s="211">
        <v>1020</v>
      </c>
      <c r="F192" s="211">
        <v>1121</v>
      </c>
      <c r="G192" s="211">
        <v>1003</v>
      </c>
      <c r="I192" s="211" t="s">
        <v>436</v>
      </c>
      <c r="J192" s="212" t="s">
        <v>245</v>
      </c>
      <c r="K192" s="211" t="s">
        <v>358</v>
      </c>
      <c r="L192" s="211" t="s">
        <v>936</v>
      </c>
      <c r="AD192" s="213"/>
    </row>
    <row r="193" spans="1:30" s="211" customFormat="1" x14ac:dyDescent="0.25">
      <c r="A193" s="211" t="s">
        <v>147</v>
      </c>
      <c r="B193" s="211">
        <v>1362</v>
      </c>
      <c r="C193" s="211" t="s">
        <v>199</v>
      </c>
      <c r="D193" s="211">
        <v>191991034</v>
      </c>
      <c r="E193" s="211">
        <v>1060</v>
      </c>
      <c r="F193" s="211">
        <v>1274</v>
      </c>
      <c r="G193" s="211">
        <v>1004</v>
      </c>
      <c r="I193" s="211" t="s">
        <v>841</v>
      </c>
      <c r="J193" s="212" t="s">
        <v>245</v>
      </c>
      <c r="K193" s="211" t="s">
        <v>358</v>
      </c>
      <c r="L193" s="211" t="s">
        <v>937</v>
      </c>
      <c r="AD193" s="213"/>
    </row>
    <row r="194" spans="1:30" s="211" customFormat="1" x14ac:dyDescent="0.25">
      <c r="A194" s="211" t="s">
        <v>147</v>
      </c>
      <c r="B194" s="211">
        <v>1362</v>
      </c>
      <c r="C194" s="211" t="s">
        <v>199</v>
      </c>
      <c r="D194" s="211">
        <v>502192425</v>
      </c>
      <c r="E194" s="211">
        <v>1060</v>
      </c>
      <c r="F194" s="211">
        <v>1274</v>
      </c>
      <c r="G194" s="211">
        <v>1004</v>
      </c>
      <c r="I194" s="211" t="s">
        <v>437</v>
      </c>
      <c r="J194" s="212" t="s">
        <v>245</v>
      </c>
      <c r="K194" s="211" t="s">
        <v>357</v>
      </c>
      <c r="L194" s="211" t="s">
        <v>523</v>
      </c>
      <c r="AD194" s="213"/>
    </row>
    <row r="195" spans="1:30" s="211" customFormat="1" x14ac:dyDescent="0.25">
      <c r="A195" s="211" t="s">
        <v>147</v>
      </c>
      <c r="B195" s="211">
        <v>1362</v>
      </c>
      <c r="C195" s="211" t="s">
        <v>199</v>
      </c>
      <c r="D195" s="211">
        <v>502192629</v>
      </c>
      <c r="E195" s="211">
        <v>1060</v>
      </c>
      <c r="F195" s="211">
        <v>1274</v>
      </c>
      <c r="G195" s="211">
        <v>1004</v>
      </c>
      <c r="I195" s="211" t="s">
        <v>1031</v>
      </c>
      <c r="J195" s="212" t="s">
        <v>245</v>
      </c>
      <c r="K195" s="211" t="s">
        <v>358</v>
      </c>
      <c r="L195" s="211" t="s">
        <v>1049</v>
      </c>
      <c r="AD195" s="213"/>
    </row>
    <row r="196" spans="1:30" s="211" customFormat="1" x14ac:dyDescent="0.25">
      <c r="A196" s="211" t="s">
        <v>147</v>
      </c>
      <c r="B196" s="211">
        <v>1362</v>
      </c>
      <c r="C196" s="211" t="s">
        <v>199</v>
      </c>
      <c r="D196" s="211">
        <v>502192738</v>
      </c>
      <c r="E196" s="211">
        <v>1060</v>
      </c>
      <c r="F196" s="211">
        <v>1274</v>
      </c>
      <c r="G196" s="211">
        <v>1004</v>
      </c>
      <c r="I196" s="211" t="s">
        <v>438</v>
      </c>
      <c r="J196" s="212" t="s">
        <v>245</v>
      </c>
      <c r="K196" s="211" t="s">
        <v>357</v>
      </c>
      <c r="L196" s="211" t="s">
        <v>524</v>
      </c>
      <c r="AD196" s="213"/>
    </row>
    <row r="197" spans="1:30" s="211" customFormat="1" x14ac:dyDescent="0.25">
      <c r="A197" s="211" t="s">
        <v>147</v>
      </c>
      <c r="B197" s="211">
        <v>1362</v>
      </c>
      <c r="C197" s="211" t="s">
        <v>199</v>
      </c>
      <c r="D197" s="211">
        <v>502192830</v>
      </c>
      <c r="E197" s="211">
        <v>1060</v>
      </c>
      <c r="F197" s="211">
        <v>1242</v>
      </c>
      <c r="G197" s="211">
        <v>1004</v>
      </c>
      <c r="I197" s="211" t="s">
        <v>968</v>
      </c>
      <c r="J197" s="212" t="s">
        <v>245</v>
      </c>
      <c r="K197" s="211" t="s">
        <v>357</v>
      </c>
      <c r="L197" s="211" t="s">
        <v>977</v>
      </c>
      <c r="AD197" s="213"/>
    </row>
    <row r="198" spans="1:30" s="211" customFormat="1" x14ac:dyDescent="0.25">
      <c r="A198" s="211" t="s">
        <v>147</v>
      </c>
      <c r="B198" s="211">
        <v>1362</v>
      </c>
      <c r="C198" s="211" t="s">
        <v>199</v>
      </c>
      <c r="D198" s="211">
        <v>502192923</v>
      </c>
      <c r="E198" s="211">
        <v>1060</v>
      </c>
      <c r="F198" s="211">
        <v>1251</v>
      </c>
      <c r="G198" s="211">
        <v>1004</v>
      </c>
      <c r="I198" s="211" t="s">
        <v>439</v>
      </c>
      <c r="J198" s="212" t="s">
        <v>245</v>
      </c>
      <c r="K198" s="211" t="s">
        <v>357</v>
      </c>
      <c r="L198" s="211" t="s">
        <v>525</v>
      </c>
      <c r="AD198" s="213"/>
    </row>
    <row r="199" spans="1:30" s="211" customFormat="1" x14ac:dyDescent="0.25">
      <c r="A199" s="211" t="s">
        <v>147</v>
      </c>
      <c r="B199" s="211">
        <v>1363</v>
      </c>
      <c r="C199" s="211" t="s">
        <v>200</v>
      </c>
      <c r="D199" s="211">
        <v>191982598</v>
      </c>
      <c r="E199" s="211">
        <v>1020</v>
      </c>
      <c r="F199" s="211">
        <v>1121</v>
      </c>
      <c r="G199" s="211">
        <v>1004</v>
      </c>
      <c r="I199" s="211" t="s">
        <v>969</v>
      </c>
      <c r="J199" s="212" t="s">
        <v>245</v>
      </c>
      <c r="K199" s="211" t="s">
        <v>357</v>
      </c>
      <c r="L199" s="211" t="s">
        <v>978</v>
      </c>
      <c r="AD199" s="213"/>
    </row>
    <row r="200" spans="1:30" s="211" customFormat="1" x14ac:dyDescent="0.25">
      <c r="A200" s="211" t="s">
        <v>147</v>
      </c>
      <c r="B200" s="211">
        <v>1363</v>
      </c>
      <c r="C200" s="211" t="s">
        <v>200</v>
      </c>
      <c r="D200" s="211">
        <v>502106827</v>
      </c>
      <c r="E200" s="211">
        <v>1060</v>
      </c>
      <c r="F200" s="211">
        <v>1271</v>
      </c>
      <c r="G200" s="211">
        <v>1004</v>
      </c>
      <c r="I200" s="211" t="s">
        <v>953</v>
      </c>
      <c r="J200" s="212" t="s">
        <v>245</v>
      </c>
      <c r="K200" s="211" t="s">
        <v>357</v>
      </c>
      <c r="L200" s="211" t="s">
        <v>960</v>
      </c>
      <c r="AD200" s="213"/>
    </row>
    <row r="201" spans="1:30" s="211" customFormat="1" x14ac:dyDescent="0.25">
      <c r="A201" s="211" t="s">
        <v>147</v>
      </c>
      <c r="B201" s="211">
        <v>1363</v>
      </c>
      <c r="C201" s="211" t="s">
        <v>200</v>
      </c>
      <c r="D201" s="211">
        <v>502106828</v>
      </c>
      <c r="E201" s="211">
        <v>1060</v>
      </c>
      <c r="F201" s="211">
        <v>1271</v>
      </c>
      <c r="G201" s="211">
        <v>1004</v>
      </c>
      <c r="I201" s="211" t="s">
        <v>954</v>
      </c>
      <c r="J201" s="212" t="s">
        <v>245</v>
      </c>
      <c r="K201" s="211" t="s">
        <v>357</v>
      </c>
      <c r="L201" s="211" t="s">
        <v>961</v>
      </c>
      <c r="AD201" s="213"/>
    </row>
    <row r="202" spans="1:30" s="211" customFormat="1" x14ac:dyDescent="0.25">
      <c r="A202" s="211" t="s">
        <v>147</v>
      </c>
      <c r="B202" s="211">
        <v>1364</v>
      </c>
      <c r="C202" s="211" t="s">
        <v>201</v>
      </c>
      <c r="D202" s="211">
        <v>190613668</v>
      </c>
      <c r="E202" s="211">
        <v>1060</v>
      </c>
      <c r="F202" s="211">
        <v>1271</v>
      </c>
      <c r="G202" s="211">
        <v>1003</v>
      </c>
      <c r="I202" s="211" t="s">
        <v>597</v>
      </c>
      <c r="J202" s="212" t="s">
        <v>245</v>
      </c>
      <c r="K202" s="211" t="s">
        <v>357</v>
      </c>
      <c r="L202" s="211" t="s">
        <v>604</v>
      </c>
      <c r="AD202" s="213"/>
    </row>
    <row r="203" spans="1:30" s="211" customFormat="1" x14ac:dyDescent="0.25">
      <c r="A203" s="211" t="s">
        <v>147</v>
      </c>
      <c r="B203" s="211">
        <v>1364</v>
      </c>
      <c r="C203" s="211" t="s">
        <v>201</v>
      </c>
      <c r="D203" s="211">
        <v>191819015</v>
      </c>
      <c r="E203" s="211">
        <v>1060</v>
      </c>
      <c r="F203" s="211">
        <v>1274</v>
      </c>
      <c r="G203" s="211">
        <v>1004</v>
      </c>
      <c r="I203" s="211" t="s">
        <v>440</v>
      </c>
      <c r="J203" s="212" t="s">
        <v>245</v>
      </c>
      <c r="K203" s="211" t="s">
        <v>357</v>
      </c>
      <c r="L203" s="211" t="s">
        <v>526</v>
      </c>
      <c r="AD203" s="213"/>
    </row>
    <row r="204" spans="1:30" s="211" customFormat="1" x14ac:dyDescent="0.25">
      <c r="A204" s="211" t="s">
        <v>147</v>
      </c>
      <c r="B204" s="211">
        <v>1364</v>
      </c>
      <c r="C204" s="211" t="s">
        <v>201</v>
      </c>
      <c r="D204" s="211">
        <v>191976745</v>
      </c>
      <c r="E204" s="211">
        <v>1060</v>
      </c>
      <c r="F204" s="211">
        <v>1242</v>
      </c>
      <c r="G204" s="211">
        <v>1004</v>
      </c>
      <c r="I204" s="211" t="s">
        <v>441</v>
      </c>
      <c r="J204" s="212" t="s">
        <v>245</v>
      </c>
      <c r="K204" s="211" t="s">
        <v>358</v>
      </c>
      <c r="L204" s="211" t="s">
        <v>564</v>
      </c>
      <c r="AD204" s="213"/>
    </row>
    <row r="205" spans="1:30" s="211" customFormat="1" x14ac:dyDescent="0.25">
      <c r="A205" s="211" t="s">
        <v>147</v>
      </c>
      <c r="B205" s="211">
        <v>1364</v>
      </c>
      <c r="C205" s="211" t="s">
        <v>201</v>
      </c>
      <c r="D205" s="211">
        <v>192008411</v>
      </c>
      <c r="E205" s="211">
        <v>1060</v>
      </c>
      <c r="F205" s="211">
        <v>1274</v>
      </c>
      <c r="G205" s="211">
        <v>1004</v>
      </c>
      <c r="I205" s="211" t="s">
        <v>680</v>
      </c>
      <c r="J205" s="212" t="s">
        <v>245</v>
      </c>
      <c r="K205" s="211" t="s">
        <v>218</v>
      </c>
      <c r="L205" s="211" t="s">
        <v>1159</v>
      </c>
      <c r="AD205" s="213"/>
    </row>
    <row r="206" spans="1:30" s="211" customFormat="1" x14ac:dyDescent="0.25">
      <c r="A206" s="211" t="s">
        <v>147</v>
      </c>
      <c r="B206" s="211">
        <v>1364</v>
      </c>
      <c r="C206" s="211" t="s">
        <v>201</v>
      </c>
      <c r="D206" s="211">
        <v>192008466</v>
      </c>
      <c r="E206" s="211">
        <v>1060</v>
      </c>
      <c r="F206" s="211">
        <v>1274</v>
      </c>
      <c r="G206" s="211">
        <v>1004</v>
      </c>
      <c r="I206" s="211" t="s">
        <v>681</v>
      </c>
      <c r="J206" s="212" t="s">
        <v>245</v>
      </c>
      <c r="K206" s="211" t="s">
        <v>218</v>
      </c>
      <c r="L206" s="211" t="s">
        <v>1160</v>
      </c>
      <c r="AD206" s="213"/>
    </row>
    <row r="207" spans="1:30" s="211" customFormat="1" x14ac:dyDescent="0.25">
      <c r="A207" s="211" t="s">
        <v>147</v>
      </c>
      <c r="B207" s="211">
        <v>1364</v>
      </c>
      <c r="C207" s="211" t="s">
        <v>201</v>
      </c>
      <c r="D207" s="211">
        <v>192008467</v>
      </c>
      <c r="E207" s="211">
        <v>1060</v>
      </c>
      <c r="F207" s="211">
        <v>1274</v>
      </c>
      <c r="G207" s="211">
        <v>1004</v>
      </c>
      <c r="I207" s="211" t="s">
        <v>682</v>
      </c>
      <c r="J207" s="212" t="s">
        <v>245</v>
      </c>
      <c r="K207" s="211" t="s">
        <v>218</v>
      </c>
      <c r="L207" s="211" t="s">
        <v>1161</v>
      </c>
      <c r="AD207" s="213"/>
    </row>
    <row r="208" spans="1:30" s="211" customFormat="1" x14ac:dyDescent="0.25">
      <c r="A208" s="211" t="s">
        <v>147</v>
      </c>
      <c r="B208" s="211">
        <v>1364</v>
      </c>
      <c r="C208" s="211" t="s">
        <v>201</v>
      </c>
      <c r="D208" s="211">
        <v>192008624</v>
      </c>
      <c r="E208" s="211">
        <v>1060</v>
      </c>
      <c r="F208" s="211">
        <v>1242</v>
      </c>
      <c r="G208" s="211">
        <v>1004</v>
      </c>
      <c r="I208" s="211" t="s">
        <v>652</v>
      </c>
      <c r="J208" s="212" t="s">
        <v>245</v>
      </c>
      <c r="K208" s="211" t="s">
        <v>218</v>
      </c>
      <c r="L208" s="211" t="s">
        <v>1162</v>
      </c>
      <c r="AD208" s="213"/>
    </row>
    <row r="209" spans="1:30" s="211" customFormat="1" x14ac:dyDescent="0.25">
      <c r="A209" s="211" t="s">
        <v>147</v>
      </c>
      <c r="B209" s="211">
        <v>1364</v>
      </c>
      <c r="C209" s="211" t="s">
        <v>201</v>
      </c>
      <c r="D209" s="211">
        <v>192010372</v>
      </c>
      <c r="E209" s="211">
        <v>1060</v>
      </c>
      <c r="F209" s="211">
        <v>1274</v>
      </c>
      <c r="G209" s="211">
        <v>1004</v>
      </c>
      <c r="I209" s="211" t="s">
        <v>683</v>
      </c>
      <c r="J209" s="212" t="s">
        <v>245</v>
      </c>
      <c r="K209" s="211" t="s">
        <v>218</v>
      </c>
      <c r="L209" s="211" t="s">
        <v>1163</v>
      </c>
      <c r="AD209" s="213"/>
    </row>
    <row r="210" spans="1:30" s="211" customFormat="1" x14ac:dyDescent="0.25">
      <c r="A210" s="211" t="s">
        <v>147</v>
      </c>
      <c r="B210" s="211">
        <v>1364</v>
      </c>
      <c r="C210" s="211" t="s">
        <v>201</v>
      </c>
      <c r="D210" s="211">
        <v>504127701</v>
      </c>
      <c r="E210" s="211">
        <v>1060</v>
      </c>
      <c r="F210" s="211">
        <v>1242</v>
      </c>
      <c r="G210" s="211">
        <v>1004</v>
      </c>
      <c r="I210" s="211" t="s">
        <v>1132</v>
      </c>
      <c r="J210" s="212" t="s">
        <v>245</v>
      </c>
      <c r="K210" s="211" t="s">
        <v>218</v>
      </c>
      <c r="L210" s="211" t="s">
        <v>1164</v>
      </c>
      <c r="AD210" s="213"/>
    </row>
    <row r="211" spans="1:30" s="211" customFormat="1" x14ac:dyDescent="0.25">
      <c r="A211" s="211" t="s">
        <v>147</v>
      </c>
      <c r="B211" s="211">
        <v>1364</v>
      </c>
      <c r="C211" s="211" t="s">
        <v>201</v>
      </c>
      <c r="D211" s="211">
        <v>504127703</v>
      </c>
      <c r="E211" s="211">
        <v>1060</v>
      </c>
      <c r="F211" s="211">
        <v>1242</v>
      </c>
      <c r="G211" s="211">
        <v>1004</v>
      </c>
      <c r="I211" s="211" t="s">
        <v>1133</v>
      </c>
      <c r="J211" s="212" t="s">
        <v>245</v>
      </c>
      <c r="K211" s="211" t="s">
        <v>218</v>
      </c>
      <c r="L211" s="211" t="s">
        <v>1165</v>
      </c>
      <c r="AD211" s="213"/>
    </row>
    <row r="212" spans="1:30" s="211" customFormat="1" x14ac:dyDescent="0.25">
      <c r="A212" s="211" t="s">
        <v>147</v>
      </c>
      <c r="B212" s="211">
        <v>1365</v>
      </c>
      <c r="C212" s="211" t="s">
        <v>202</v>
      </c>
      <c r="D212" s="211">
        <v>190142292</v>
      </c>
      <c r="E212" s="211">
        <v>1080</v>
      </c>
      <c r="F212" s="211">
        <v>1274</v>
      </c>
      <c r="G212" s="211">
        <v>1004</v>
      </c>
      <c r="I212" s="211" t="s">
        <v>703</v>
      </c>
      <c r="J212" s="212" t="s">
        <v>245</v>
      </c>
      <c r="K212" s="211" t="s">
        <v>357</v>
      </c>
      <c r="L212" s="211" t="s">
        <v>732</v>
      </c>
      <c r="AD212" s="213"/>
    </row>
    <row r="213" spans="1:30" s="211" customFormat="1" x14ac:dyDescent="0.25">
      <c r="A213" s="211" t="s">
        <v>147</v>
      </c>
      <c r="B213" s="211">
        <v>1365</v>
      </c>
      <c r="C213" s="211" t="s">
        <v>202</v>
      </c>
      <c r="D213" s="211">
        <v>191988539</v>
      </c>
      <c r="E213" s="211">
        <v>1080</v>
      </c>
      <c r="F213" s="211">
        <v>1271</v>
      </c>
      <c r="G213" s="211">
        <v>1004</v>
      </c>
      <c r="I213" s="211" t="s">
        <v>704</v>
      </c>
      <c r="J213" s="212" t="s">
        <v>245</v>
      </c>
      <c r="K213" s="211" t="s">
        <v>357</v>
      </c>
      <c r="L213" s="211" t="s">
        <v>733</v>
      </c>
      <c r="AD213" s="213"/>
    </row>
    <row r="214" spans="1:30" s="211" customFormat="1" x14ac:dyDescent="0.25">
      <c r="A214" s="211" t="s">
        <v>147</v>
      </c>
      <c r="B214" s="211">
        <v>1365</v>
      </c>
      <c r="C214" s="211" t="s">
        <v>202</v>
      </c>
      <c r="D214" s="211">
        <v>192004952</v>
      </c>
      <c r="E214" s="211">
        <v>1020</v>
      </c>
      <c r="F214" s="211">
        <v>1110</v>
      </c>
      <c r="G214" s="211">
        <v>1004</v>
      </c>
      <c r="I214" s="211" t="s">
        <v>705</v>
      </c>
      <c r="J214" s="212" t="s">
        <v>245</v>
      </c>
      <c r="K214" s="211" t="s">
        <v>357</v>
      </c>
      <c r="L214" s="211" t="s">
        <v>734</v>
      </c>
      <c r="AD214" s="213"/>
    </row>
    <row r="215" spans="1:30" s="211" customFormat="1" x14ac:dyDescent="0.25">
      <c r="A215" s="211" t="s">
        <v>147</v>
      </c>
      <c r="B215" s="211">
        <v>1365</v>
      </c>
      <c r="C215" s="211" t="s">
        <v>202</v>
      </c>
      <c r="D215" s="211">
        <v>192046261</v>
      </c>
      <c r="E215" s="211">
        <v>1060</v>
      </c>
      <c r="F215" s="211">
        <v>1220</v>
      </c>
      <c r="G215" s="211">
        <v>1004</v>
      </c>
      <c r="I215" s="211" t="s">
        <v>1074</v>
      </c>
      <c r="J215" s="212" t="s">
        <v>245</v>
      </c>
      <c r="K215" s="211" t="s">
        <v>357</v>
      </c>
      <c r="L215" s="211" t="s">
        <v>1077</v>
      </c>
      <c r="AD215" s="213"/>
    </row>
    <row r="216" spans="1:30" s="211" customFormat="1" x14ac:dyDescent="0.25">
      <c r="A216" s="211" t="s">
        <v>147</v>
      </c>
      <c r="B216" s="211">
        <v>1366</v>
      </c>
      <c r="C216" s="211" t="s">
        <v>203</v>
      </c>
      <c r="D216" s="211">
        <v>257878</v>
      </c>
      <c r="E216" s="211">
        <v>1020</v>
      </c>
      <c r="F216" s="211">
        <v>1121</v>
      </c>
      <c r="G216" s="211">
        <v>1004</v>
      </c>
      <c r="I216" s="211" t="s">
        <v>706</v>
      </c>
      <c r="J216" s="212" t="s">
        <v>245</v>
      </c>
      <c r="K216" s="211" t="s">
        <v>357</v>
      </c>
      <c r="L216" s="211" t="s">
        <v>735</v>
      </c>
      <c r="AD216" s="213"/>
    </row>
    <row r="217" spans="1:30" s="211" customFormat="1" x14ac:dyDescent="0.25">
      <c r="A217" s="211" t="s">
        <v>147</v>
      </c>
      <c r="B217" s="211">
        <v>1366</v>
      </c>
      <c r="C217" s="211" t="s">
        <v>203</v>
      </c>
      <c r="D217" s="211">
        <v>190290054</v>
      </c>
      <c r="E217" s="211">
        <v>1080</v>
      </c>
      <c r="F217" s="211">
        <v>1274</v>
      </c>
      <c r="G217" s="211">
        <v>1004</v>
      </c>
      <c r="I217" s="211" t="s">
        <v>707</v>
      </c>
      <c r="J217" s="212" t="s">
        <v>245</v>
      </c>
      <c r="K217" s="211" t="s">
        <v>357</v>
      </c>
      <c r="L217" s="211" t="s">
        <v>736</v>
      </c>
      <c r="AD217" s="213"/>
    </row>
    <row r="218" spans="1:30" s="211" customFormat="1" x14ac:dyDescent="0.25">
      <c r="A218" s="211" t="s">
        <v>147</v>
      </c>
      <c r="B218" s="211">
        <v>1366</v>
      </c>
      <c r="C218" s="211" t="s">
        <v>203</v>
      </c>
      <c r="D218" s="211">
        <v>190290550</v>
      </c>
      <c r="E218" s="211">
        <v>1040</v>
      </c>
      <c r="F218" s="211">
        <v>1271</v>
      </c>
      <c r="G218" s="211">
        <v>1004</v>
      </c>
      <c r="I218" s="211" t="s">
        <v>1032</v>
      </c>
      <c r="J218" s="212" t="s">
        <v>245</v>
      </c>
      <c r="K218" s="211" t="s">
        <v>357</v>
      </c>
      <c r="L218" s="211" t="s">
        <v>1044</v>
      </c>
      <c r="AD218" s="213"/>
    </row>
    <row r="219" spans="1:30" s="211" customFormat="1" x14ac:dyDescent="0.25">
      <c r="A219" s="211" t="s">
        <v>147</v>
      </c>
      <c r="B219" s="211">
        <v>1366</v>
      </c>
      <c r="C219" s="211" t="s">
        <v>203</v>
      </c>
      <c r="D219" s="211">
        <v>191470090</v>
      </c>
      <c r="E219" s="211">
        <v>1060</v>
      </c>
      <c r="F219" s="211">
        <v>1274</v>
      </c>
      <c r="G219" s="211">
        <v>1004</v>
      </c>
      <c r="I219" s="211" t="s">
        <v>708</v>
      </c>
      <c r="J219" s="212" t="s">
        <v>245</v>
      </c>
      <c r="K219" s="211" t="s">
        <v>357</v>
      </c>
      <c r="L219" s="211" t="s">
        <v>737</v>
      </c>
      <c r="AD219" s="213"/>
    </row>
    <row r="220" spans="1:30" s="211" customFormat="1" x14ac:dyDescent="0.25">
      <c r="A220" s="211" t="s">
        <v>147</v>
      </c>
      <c r="B220" s="211">
        <v>1366</v>
      </c>
      <c r="C220" s="211" t="s">
        <v>203</v>
      </c>
      <c r="D220" s="211">
        <v>191864737</v>
      </c>
      <c r="E220" s="211">
        <v>1060</v>
      </c>
      <c r="F220" s="211">
        <v>1242</v>
      </c>
      <c r="G220" s="211">
        <v>1004</v>
      </c>
      <c r="I220" s="211" t="s">
        <v>709</v>
      </c>
      <c r="J220" s="212" t="s">
        <v>245</v>
      </c>
      <c r="K220" s="211" t="s">
        <v>357</v>
      </c>
      <c r="L220" s="211" t="s">
        <v>738</v>
      </c>
      <c r="AD220" s="213"/>
    </row>
    <row r="221" spans="1:30" s="211" customFormat="1" x14ac:dyDescent="0.25">
      <c r="A221" s="211" t="s">
        <v>147</v>
      </c>
      <c r="B221" s="211">
        <v>1366</v>
      </c>
      <c r="C221" s="211" t="s">
        <v>203</v>
      </c>
      <c r="D221" s="211">
        <v>192002688</v>
      </c>
      <c r="E221" s="211">
        <v>1060</v>
      </c>
      <c r="F221" s="211">
        <v>1211</v>
      </c>
      <c r="G221" s="211">
        <v>1004</v>
      </c>
      <c r="I221" s="211" t="s">
        <v>710</v>
      </c>
      <c r="J221" s="212" t="s">
        <v>245</v>
      </c>
      <c r="K221" s="211" t="s">
        <v>357</v>
      </c>
      <c r="L221" s="211" t="s">
        <v>739</v>
      </c>
      <c r="AD221" s="213"/>
    </row>
    <row r="222" spans="1:30" s="211" customFormat="1" x14ac:dyDescent="0.25">
      <c r="A222" s="211" t="s">
        <v>147</v>
      </c>
      <c r="B222" s="211">
        <v>1366</v>
      </c>
      <c r="C222" s="211" t="s">
        <v>203</v>
      </c>
      <c r="D222" s="211">
        <v>192002691</v>
      </c>
      <c r="E222" s="211">
        <v>1080</v>
      </c>
      <c r="F222" s="211">
        <v>1274</v>
      </c>
      <c r="G222" s="211">
        <v>1004</v>
      </c>
      <c r="I222" s="211" t="s">
        <v>711</v>
      </c>
      <c r="J222" s="212" t="s">
        <v>245</v>
      </c>
      <c r="K222" s="211" t="s">
        <v>357</v>
      </c>
      <c r="L222" s="211" t="s">
        <v>740</v>
      </c>
      <c r="AD222" s="213"/>
    </row>
    <row r="223" spans="1:30" s="211" customFormat="1" x14ac:dyDescent="0.25">
      <c r="A223" s="211" t="s">
        <v>147</v>
      </c>
      <c r="B223" s="211">
        <v>1366</v>
      </c>
      <c r="C223" s="211" t="s">
        <v>203</v>
      </c>
      <c r="D223" s="211">
        <v>504095317</v>
      </c>
      <c r="E223" s="211">
        <v>1060</v>
      </c>
      <c r="F223" s="211">
        <v>1271</v>
      </c>
      <c r="G223" s="211">
        <v>1004</v>
      </c>
      <c r="I223" s="211" t="s">
        <v>1033</v>
      </c>
      <c r="J223" s="212" t="s">
        <v>245</v>
      </c>
      <c r="K223" s="211" t="s">
        <v>357</v>
      </c>
      <c r="L223" s="211" t="s">
        <v>1045</v>
      </c>
      <c r="AD223" s="213"/>
    </row>
    <row r="224" spans="1:30" s="211" customFormat="1" x14ac:dyDescent="0.25">
      <c r="A224" s="211" t="s">
        <v>147</v>
      </c>
      <c r="B224" s="211">
        <v>1367</v>
      </c>
      <c r="C224" s="211" t="s">
        <v>204</v>
      </c>
      <c r="D224" s="211">
        <v>258644</v>
      </c>
      <c r="E224" s="211">
        <v>1040</v>
      </c>
      <c r="G224" s="211">
        <v>1004</v>
      </c>
      <c r="I224" s="211" t="s">
        <v>903</v>
      </c>
      <c r="J224" s="212" t="s">
        <v>245</v>
      </c>
      <c r="K224" s="211" t="s">
        <v>357</v>
      </c>
      <c r="L224" s="211" t="s">
        <v>914</v>
      </c>
      <c r="AD224" s="213"/>
    </row>
    <row r="225" spans="1:30" s="211" customFormat="1" x14ac:dyDescent="0.25">
      <c r="A225" s="211" t="s">
        <v>147</v>
      </c>
      <c r="B225" s="211">
        <v>1367</v>
      </c>
      <c r="C225" s="211" t="s">
        <v>204</v>
      </c>
      <c r="D225" s="211">
        <v>191904554</v>
      </c>
      <c r="E225" s="211">
        <v>1060</v>
      </c>
      <c r="F225" s="211">
        <v>1242</v>
      </c>
      <c r="G225" s="211">
        <v>1004</v>
      </c>
      <c r="I225" s="211" t="s">
        <v>442</v>
      </c>
      <c r="J225" s="212" t="s">
        <v>245</v>
      </c>
      <c r="K225" s="211" t="s">
        <v>357</v>
      </c>
      <c r="L225" s="211" t="s">
        <v>527</v>
      </c>
      <c r="AD225" s="213"/>
    </row>
    <row r="226" spans="1:30" s="211" customFormat="1" x14ac:dyDescent="0.25">
      <c r="A226" s="211" t="s">
        <v>147</v>
      </c>
      <c r="B226" s="211">
        <v>1367</v>
      </c>
      <c r="C226" s="211" t="s">
        <v>204</v>
      </c>
      <c r="D226" s="211">
        <v>191941125</v>
      </c>
      <c r="E226" s="211">
        <v>1060</v>
      </c>
      <c r="F226" s="211">
        <v>1211</v>
      </c>
      <c r="G226" s="211">
        <v>1004</v>
      </c>
      <c r="I226" s="211" t="s">
        <v>443</v>
      </c>
      <c r="J226" s="212" t="s">
        <v>245</v>
      </c>
      <c r="K226" s="211" t="s">
        <v>357</v>
      </c>
      <c r="L226" s="211" t="s">
        <v>528</v>
      </c>
      <c r="AD226" s="213"/>
    </row>
    <row r="227" spans="1:30" s="211" customFormat="1" x14ac:dyDescent="0.25">
      <c r="A227" s="211" t="s">
        <v>147</v>
      </c>
      <c r="B227" s="211">
        <v>1367</v>
      </c>
      <c r="C227" s="211" t="s">
        <v>204</v>
      </c>
      <c r="D227" s="211">
        <v>191941131</v>
      </c>
      <c r="E227" s="211">
        <v>1060</v>
      </c>
      <c r="F227" s="211">
        <v>1241</v>
      </c>
      <c r="G227" s="211">
        <v>1004</v>
      </c>
      <c r="I227" s="211" t="s">
        <v>444</v>
      </c>
      <c r="J227" s="212" t="s">
        <v>245</v>
      </c>
      <c r="K227" s="211" t="s">
        <v>357</v>
      </c>
      <c r="L227" s="211" t="s">
        <v>529</v>
      </c>
      <c r="AD227" s="213"/>
    </row>
    <row r="228" spans="1:30" s="211" customFormat="1" x14ac:dyDescent="0.25">
      <c r="A228" s="211" t="s">
        <v>147</v>
      </c>
      <c r="B228" s="211">
        <v>1367</v>
      </c>
      <c r="C228" s="211" t="s">
        <v>204</v>
      </c>
      <c r="D228" s="211">
        <v>191956258</v>
      </c>
      <c r="E228" s="211">
        <v>1020</v>
      </c>
      <c r="F228" s="211">
        <v>1121</v>
      </c>
      <c r="G228" s="211">
        <v>1004</v>
      </c>
      <c r="I228" s="211" t="s">
        <v>650</v>
      </c>
      <c r="J228" s="212" t="s">
        <v>245</v>
      </c>
      <c r="K228" s="211" t="s">
        <v>357</v>
      </c>
      <c r="L228" s="211" t="s">
        <v>979</v>
      </c>
      <c r="AD228" s="213"/>
    </row>
    <row r="229" spans="1:30" s="211" customFormat="1" x14ac:dyDescent="0.25">
      <c r="A229" s="211" t="s">
        <v>147</v>
      </c>
      <c r="B229" s="211">
        <v>1367</v>
      </c>
      <c r="C229" s="211" t="s">
        <v>204</v>
      </c>
      <c r="D229" s="211">
        <v>191959735</v>
      </c>
      <c r="E229" s="211">
        <v>1060</v>
      </c>
      <c r="F229" s="211">
        <v>1271</v>
      </c>
      <c r="G229" s="211">
        <v>1004</v>
      </c>
      <c r="I229" s="211" t="s">
        <v>445</v>
      </c>
      <c r="J229" s="212" t="s">
        <v>245</v>
      </c>
      <c r="K229" s="211" t="s">
        <v>357</v>
      </c>
      <c r="L229" s="211" t="s">
        <v>530</v>
      </c>
      <c r="AD229" s="213"/>
    </row>
    <row r="230" spans="1:30" s="211" customFormat="1" x14ac:dyDescent="0.25">
      <c r="A230" s="211" t="s">
        <v>147</v>
      </c>
      <c r="B230" s="211">
        <v>1367</v>
      </c>
      <c r="C230" s="211" t="s">
        <v>204</v>
      </c>
      <c r="D230" s="211">
        <v>191959736</v>
      </c>
      <c r="E230" s="211">
        <v>1060</v>
      </c>
      <c r="F230" s="211">
        <v>1252</v>
      </c>
      <c r="G230" s="211">
        <v>1004</v>
      </c>
      <c r="I230" s="211" t="s">
        <v>581</v>
      </c>
      <c r="J230" s="212" t="s">
        <v>245</v>
      </c>
      <c r="K230" s="211" t="s">
        <v>357</v>
      </c>
      <c r="L230" s="211" t="s">
        <v>582</v>
      </c>
      <c r="AD230" s="213"/>
    </row>
    <row r="231" spans="1:30" s="211" customFormat="1" x14ac:dyDescent="0.25">
      <c r="A231" s="211" t="s">
        <v>147</v>
      </c>
      <c r="B231" s="211">
        <v>1367</v>
      </c>
      <c r="C231" s="211" t="s">
        <v>204</v>
      </c>
      <c r="D231" s="211">
        <v>191976160</v>
      </c>
      <c r="E231" s="211">
        <v>1060</v>
      </c>
      <c r="F231" s="211">
        <v>1251</v>
      </c>
      <c r="G231" s="211">
        <v>1004</v>
      </c>
      <c r="I231" s="211" t="s">
        <v>883</v>
      </c>
      <c r="J231" s="212" t="s">
        <v>245</v>
      </c>
      <c r="K231" s="211" t="s">
        <v>358</v>
      </c>
      <c r="L231" s="211" t="s">
        <v>887</v>
      </c>
      <c r="AD231" s="213"/>
    </row>
    <row r="232" spans="1:30" s="211" customFormat="1" x14ac:dyDescent="0.25">
      <c r="A232" s="211" t="s">
        <v>147</v>
      </c>
      <c r="B232" s="211">
        <v>1367</v>
      </c>
      <c r="C232" s="211" t="s">
        <v>204</v>
      </c>
      <c r="D232" s="211">
        <v>191993921</v>
      </c>
      <c r="E232" s="211">
        <v>1060</v>
      </c>
      <c r="F232" s="211">
        <v>1242</v>
      </c>
      <c r="G232" s="211">
        <v>1004</v>
      </c>
      <c r="I232" s="211" t="s">
        <v>1034</v>
      </c>
      <c r="J232" s="212" t="s">
        <v>245</v>
      </c>
      <c r="K232" s="211" t="s">
        <v>357</v>
      </c>
      <c r="L232" s="211" t="s">
        <v>1046</v>
      </c>
      <c r="AD232" s="213"/>
    </row>
    <row r="233" spans="1:30" s="211" customFormat="1" x14ac:dyDescent="0.25">
      <c r="A233" s="211" t="s">
        <v>147</v>
      </c>
      <c r="B233" s="211">
        <v>1367</v>
      </c>
      <c r="C233" s="211" t="s">
        <v>204</v>
      </c>
      <c r="D233" s="211">
        <v>502125242</v>
      </c>
      <c r="E233" s="211">
        <v>1060</v>
      </c>
      <c r="F233" s="211">
        <v>1242</v>
      </c>
      <c r="G233" s="211">
        <v>1004</v>
      </c>
      <c r="I233" s="211" t="s">
        <v>810</v>
      </c>
      <c r="J233" s="212" t="s">
        <v>245</v>
      </c>
      <c r="K233" s="211" t="s">
        <v>358</v>
      </c>
      <c r="L233" s="211" t="s">
        <v>981</v>
      </c>
      <c r="AD233" s="213"/>
    </row>
    <row r="234" spans="1:30" s="211" customFormat="1" x14ac:dyDescent="0.25">
      <c r="A234" s="211" t="s">
        <v>147</v>
      </c>
      <c r="B234" s="211">
        <v>1367</v>
      </c>
      <c r="C234" s="211" t="s">
        <v>204</v>
      </c>
      <c r="D234" s="211">
        <v>502125874</v>
      </c>
      <c r="E234" s="211">
        <v>1060</v>
      </c>
      <c r="F234" s="211">
        <v>1242</v>
      </c>
      <c r="G234" s="211">
        <v>1004</v>
      </c>
      <c r="I234" s="211" t="s">
        <v>955</v>
      </c>
      <c r="J234" s="212" t="s">
        <v>245</v>
      </c>
      <c r="K234" s="211" t="s">
        <v>358</v>
      </c>
      <c r="L234" s="211" t="s">
        <v>982</v>
      </c>
      <c r="AD234" s="213"/>
    </row>
    <row r="235" spans="1:30" s="211" customFormat="1" x14ac:dyDescent="0.25">
      <c r="A235" s="211" t="s">
        <v>147</v>
      </c>
      <c r="B235" s="211">
        <v>1367</v>
      </c>
      <c r="C235" s="211" t="s">
        <v>204</v>
      </c>
      <c r="D235" s="211">
        <v>502125875</v>
      </c>
      <c r="E235" s="211">
        <v>1060</v>
      </c>
      <c r="F235" s="211">
        <v>1242</v>
      </c>
      <c r="G235" s="211">
        <v>1004</v>
      </c>
      <c r="I235" s="211" t="s">
        <v>956</v>
      </c>
      <c r="J235" s="212" t="s">
        <v>245</v>
      </c>
      <c r="K235" s="211" t="s">
        <v>357</v>
      </c>
      <c r="L235" s="211" t="s">
        <v>962</v>
      </c>
      <c r="AD235" s="213"/>
    </row>
    <row r="236" spans="1:30" s="211" customFormat="1" x14ac:dyDescent="0.25">
      <c r="A236" s="211" t="s">
        <v>147</v>
      </c>
      <c r="B236" s="211">
        <v>1367</v>
      </c>
      <c r="C236" s="211" t="s">
        <v>204</v>
      </c>
      <c r="D236" s="211">
        <v>502125945</v>
      </c>
      <c r="E236" s="211">
        <v>1060</v>
      </c>
      <c r="F236" s="211">
        <v>1271</v>
      </c>
      <c r="G236" s="211">
        <v>1004</v>
      </c>
      <c r="I236" s="211" t="s">
        <v>904</v>
      </c>
      <c r="J236" s="212" t="s">
        <v>245</v>
      </c>
      <c r="K236" s="211" t="s">
        <v>357</v>
      </c>
      <c r="L236" s="211" t="s">
        <v>915</v>
      </c>
      <c r="AD236" s="213"/>
    </row>
    <row r="237" spans="1:30" s="211" customFormat="1" x14ac:dyDescent="0.25">
      <c r="A237" s="211" t="s">
        <v>147</v>
      </c>
      <c r="B237" s="211">
        <v>1367</v>
      </c>
      <c r="C237" s="211" t="s">
        <v>204</v>
      </c>
      <c r="D237" s="211">
        <v>502125998</v>
      </c>
      <c r="E237" s="211">
        <v>1060</v>
      </c>
      <c r="F237" s="211">
        <v>1271</v>
      </c>
      <c r="G237" s="211">
        <v>1004</v>
      </c>
      <c r="I237" s="211" t="s">
        <v>984</v>
      </c>
      <c r="J237" s="212" t="s">
        <v>245</v>
      </c>
      <c r="K237" s="211" t="s">
        <v>357</v>
      </c>
      <c r="L237" s="211" t="s">
        <v>1002</v>
      </c>
      <c r="AD237" s="213"/>
    </row>
    <row r="238" spans="1:30" s="211" customFormat="1" x14ac:dyDescent="0.25">
      <c r="A238" s="211" t="s">
        <v>147</v>
      </c>
      <c r="B238" s="211">
        <v>1367</v>
      </c>
      <c r="C238" s="211" t="s">
        <v>204</v>
      </c>
      <c r="D238" s="211">
        <v>502126133</v>
      </c>
      <c r="E238" s="211">
        <v>1060</v>
      </c>
      <c r="F238" s="211">
        <v>1271</v>
      </c>
      <c r="G238" s="211">
        <v>1004</v>
      </c>
      <c r="I238" s="211" t="s">
        <v>667</v>
      </c>
      <c r="J238" s="212" t="s">
        <v>245</v>
      </c>
      <c r="K238" s="211" t="s">
        <v>357</v>
      </c>
      <c r="L238" s="211" t="s">
        <v>669</v>
      </c>
      <c r="AD238" s="213"/>
    </row>
    <row r="239" spans="1:30" s="211" customFormat="1" x14ac:dyDescent="0.25">
      <c r="A239" s="211" t="s">
        <v>147</v>
      </c>
      <c r="B239" s="211">
        <v>1367</v>
      </c>
      <c r="C239" s="211" t="s">
        <v>204</v>
      </c>
      <c r="D239" s="211">
        <v>502126189</v>
      </c>
      <c r="E239" s="211">
        <v>1060</v>
      </c>
      <c r="F239" s="211">
        <v>1271</v>
      </c>
      <c r="G239" s="211">
        <v>1004</v>
      </c>
      <c r="I239" s="211" t="s">
        <v>957</v>
      </c>
      <c r="J239" s="212" t="s">
        <v>245</v>
      </c>
      <c r="K239" s="211" t="s">
        <v>357</v>
      </c>
      <c r="L239" s="211" t="s">
        <v>963</v>
      </c>
      <c r="AD239" s="213"/>
    </row>
    <row r="240" spans="1:30" s="211" customFormat="1" x14ac:dyDescent="0.25">
      <c r="A240" s="211" t="s">
        <v>147</v>
      </c>
      <c r="B240" s="211">
        <v>1368</v>
      </c>
      <c r="C240" s="211" t="s">
        <v>205</v>
      </c>
      <c r="D240" s="211">
        <v>192014276</v>
      </c>
      <c r="E240" s="211">
        <v>1060</v>
      </c>
      <c r="F240" s="211">
        <v>1274</v>
      </c>
      <c r="G240" s="211">
        <v>1004</v>
      </c>
      <c r="I240" s="211" t="s">
        <v>894</v>
      </c>
      <c r="J240" s="212" t="s">
        <v>245</v>
      </c>
      <c r="K240" s="211" t="s">
        <v>357</v>
      </c>
      <c r="L240" s="211" t="s">
        <v>897</v>
      </c>
      <c r="AD240" s="213"/>
    </row>
    <row r="241" spans="1:30" s="211" customFormat="1" x14ac:dyDescent="0.25">
      <c r="A241" s="211" t="s">
        <v>147</v>
      </c>
      <c r="B241" s="211">
        <v>1368</v>
      </c>
      <c r="C241" s="211" t="s">
        <v>205</v>
      </c>
      <c r="D241" s="211">
        <v>502120001</v>
      </c>
      <c r="E241" s="211">
        <v>1060</v>
      </c>
      <c r="F241" s="211">
        <v>1271</v>
      </c>
      <c r="G241" s="211">
        <v>1004</v>
      </c>
      <c r="I241" s="211" t="s">
        <v>712</v>
      </c>
      <c r="J241" s="212" t="s">
        <v>245</v>
      </c>
      <c r="K241" s="211" t="s">
        <v>357</v>
      </c>
      <c r="L241" s="211" t="s">
        <v>741</v>
      </c>
      <c r="AD241" s="213"/>
    </row>
    <row r="242" spans="1:30" s="211" customFormat="1" x14ac:dyDescent="0.25">
      <c r="A242" s="211" t="s">
        <v>147</v>
      </c>
      <c r="B242" s="211">
        <v>1368</v>
      </c>
      <c r="C242" s="211" t="s">
        <v>205</v>
      </c>
      <c r="D242" s="211">
        <v>502120018</v>
      </c>
      <c r="E242" s="211">
        <v>1060</v>
      </c>
      <c r="F242" s="211">
        <v>1274</v>
      </c>
      <c r="G242" s="211">
        <v>1004</v>
      </c>
      <c r="I242" s="211" t="s">
        <v>1056</v>
      </c>
      <c r="J242" s="212" t="s">
        <v>245</v>
      </c>
      <c r="K242" s="211" t="s">
        <v>357</v>
      </c>
      <c r="L242" s="211" t="s">
        <v>1066</v>
      </c>
      <c r="AD242" s="213"/>
    </row>
    <row r="243" spans="1:30" s="211" customFormat="1" x14ac:dyDescent="0.25">
      <c r="A243" s="211" t="s">
        <v>147</v>
      </c>
      <c r="B243" s="211">
        <v>1369</v>
      </c>
      <c r="C243" s="211" t="s">
        <v>206</v>
      </c>
      <c r="D243" s="211">
        <v>192022731</v>
      </c>
      <c r="E243" s="211">
        <v>1080</v>
      </c>
      <c r="F243" s="211">
        <v>1252</v>
      </c>
      <c r="G243" s="211">
        <v>1004</v>
      </c>
      <c r="I243" s="211" t="s">
        <v>943</v>
      </c>
      <c r="J243" s="212" t="s">
        <v>245</v>
      </c>
      <c r="K243" s="211" t="s">
        <v>357</v>
      </c>
      <c r="L243" s="211" t="s">
        <v>947</v>
      </c>
      <c r="AD243" s="213"/>
    </row>
    <row r="244" spans="1:30" s="211" customFormat="1" x14ac:dyDescent="0.25">
      <c r="A244" s="211" t="s">
        <v>147</v>
      </c>
      <c r="B244" s="211">
        <v>1369</v>
      </c>
      <c r="C244" s="211" t="s">
        <v>206</v>
      </c>
      <c r="D244" s="211">
        <v>192022735</v>
      </c>
      <c r="E244" s="211">
        <v>1060</v>
      </c>
      <c r="F244" s="211">
        <v>1252</v>
      </c>
      <c r="G244" s="211">
        <v>1004</v>
      </c>
      <c r="I244" s="211" t="s">
        <v>895</v>
      </c>
      <c r="J244" s="212" t="s">
        <v>245</v>
      </c>
      <c r="K244" s="211" t="s">
        <v>357</v>
      </c>
      <c r="L244" s="211" t="s">
        <v>898</v>
      </c>
      <c r="AD244" s="213"/>
    </row>
    <row r="245" spans="1:30" s="211" customFormat="1" x14ac:dyDescent="0.25">
      <c r="A245" s="211" t="s">
        <v>147</v>
      </c>
      <c r="B245" s="211">
        <v>1370</v>
      </c>
      <c r="C245" s="211" t="s">
        <v>207</v>
      </c>
      <c r="D245" s="211">
        <v>191965973</v>
      </c>
      <c r="E245" s="211">
        <v>1060</v>
      </c>
      <c r="F245" s="211">
        <v>1251</v>
      </c>
      <c r="G245" s="211">
        <v>1004</v>
      </c>
      <c r="I245" s="211" t="s">
        <v>568</v>
      </c>
      <c r="J245" s="212" t="s">
        <v>245</v>
      </c>
      <c r="K245" s="211" t="s">
        <v>358</v>
      </c>
      <c r="L245" s="211" t="s">
        <v>1050</v>
      </c>
      <c r="AD245" s="213"/>
    </row>
    <row r="246" spans="1:30" s="211" customFormat="1" x14ac:dyDescent="0.25">
      <c r="A246" s="211" t="s">
        <v>147</v>
      </c>
      <c r="B246" s="211">
        <v>1370</v>
      </c>
      <c r="C246" s="211" t="s">
        <v>207</v>
      </c>
      <c r="D246" s="211">
        <v>192002314</v>
      </c>
      <c r="E246" s="211">
        <v>1060</v>
      </c>
      <c r="F246" s="211">
        <v>1252</v>
      </c>
      <c r="G246" s="211">
        <v>1004</v>
      </c>
      <c r="I246" s="211" t="s">
        <v>598</v>
      </c>
      <c r="J246" s="212" t="s">
        <v>245</v>
      </c>
      <c r="K246" s="211" t="s">
        <v>357</v>
      </c>
      <c r="L246" s="211" t="s">
        <v>605</v>
      </c>
      <c r="AD246" s="213"/>
    </row>
    <row r="247" spans="1:30" s="211" customFormat="1" x14ac:dyDescent="0.25">
      <c r="A247" s="211" t="s">
        <v>147</v>
      </c>
      <c r="B247" s="211">
        <v>1370</v>
      </c>
      <c r="C247" s="211" t="s">
        <v>207</v>
      </c>
      <c r="D247" s="211">
        <v>192002706</v>
      </c>
      <c r="E247" s="211">
        <v>1060</v>
      </c>
      <c r="F247" s="211">
        <v>1242</v>
      </c>
      <c r="G247" s="211">
        <v>1004</v>
      </c>
      <c r="I247" s="211" t="s">
        <v>653</v>
      </c>
      <c r="J247" s="212" t="s">
        <v>245</v>
      </c>
      <c r="K247" s="211" t="s">
        <v>357</v>
      </c>
      <c r="L247" s="211" t="s">
        <v>654</v>
      </c>
      <c r="AD247" s="213"/>
    </row>
    <row r="248" spans="1:30" s="211" customFormat="1" x14ac:dyDescent="0.25">
      <c r="A248" s="211" t="s">
        <v>147</v>
      </c>
      <c r="B248" s="211">
        <v>1370</v>
      </c>
      <c r="C248" s="211" t="s">
        <v>207</v>
      </c>
      <c r="D248" s="211">
        <v>192002884</v>
      </c>
      <c r="E248" s="211">
        <v>1060</v>
      </c>
      <c r="F248" s="211">
        <v>1242</v>
      </c>
      <c r="G248" s="211">
        <v>1004</v>
      </c>
      <c r="I248" s="211" t="s">
        <v>611</v>
      </c>
      <c r="J248" s="212" t="s">
        <v>245</v>
      </c>
      <c r="K248" s="211" t="s">
        <v>357</v>
      </c>
      <c r="L248" s="211" t="s">
        <v>612</v>
      </c>
      <c r="AD248" s="213"/>
    </row>
    <row r="249" spans="1:30" s="211" customFormat="1" x14ac:dyDescent="0.25">
      <c r="A249" s="211" t="s">
        <v>147</v>
      </c>
      <c r="B249" s="211">
        <v>1370</v>
      </c>
      <c r="C249" s="211" t="s">
        <v>207</v>
      </c>
      <c r="D249" s="211">
        <v>192003882</v>
      </c>
      <c r="E249" s="211">
        <v>1060</v>
      </c>
      <c r="F249" s="211">
        <v>1274</v>
      </c>
      <c r="G249" s="211">
        <v>1004</v>
      </c>
      <c r="I249" s="211" t="s">
        <v>614</v>
      </c>
      <c r="J249" s="212" t="s">
        <v>245</v>
      </c>
      <c r="K249" s="211" t="s">
        <v>357</v>
      </c>
      <c r="L249" s="211" t="s">
        <v>617</v>
      </c>
      <c r="AD249" s="213"/>
    </row>
    <row r="250" spans="1:30" s="211" customFormat="1" x14ac:dyDescent="0.25">
      <c r="A250" s="211" t="s">
        <v>147</v>
      </c>
      <c r="B250" s="211">
        <v>1370</v>
      </c>
      <c r="C250" s="211" t="s">
        <v>207</v>
      </c>
      <c r="D250" s="211">
        <v>192052233</v>
      </c>
      <c r="E250" s="211">
        <v>1060</v>
      </c>
      <c r="F250" s="211">
        <v>1251</v>
      </c>
      <c r="G250" s="211">
        <v>1004</v>
      </c>
      <c r="I250" s="211" t="s">
        <v>1233</v>
      </c>
      <c r="J250" s="212" t="s">
        <v>245</v>
      </c>
      <c r="K250" s="211" t="s">
        <v>358</v>
      </c>
      <c r="L250" s="211" t="s">
        <v>1246</v>
      </c>
      <c r="AD250" s="213"/>
    </row>
    <row r="251" spans="1:30" s="211" customFormat="1" x14ac:dyDescent="0.25">
      <c r="A251" s="211" t="s">
        <v>147</v>
      </c>
      <c r="B251" s="211">
        <v>1371</v>
      </c>
      <c r="C251" s="211" t="s">
        <v>208</v>
      </c>
      <c r="D251" s="211">
        <v>191863714</v>
      </c>
      <c r="E251" s="211">
        <v>1060</v>
      </c>
      <c r="F251" s="211">
        <v>1274</v>
      </c>
      <c r="G251" s="211">
        <v>1004</v>
      </c>
      <c r="I251" s="211" t="s">
        <v>607</v>
      </c>
      <c r="J251" s="212" t="s">
        <v>245</v>
      </c>
      <c r="K251" s="211" t="s">
        <v>357</v>
      </c>
      <c r="L251" s="211" t="s">
        <v>531</v>
      </c>
      <c r="AD251" s="213"/>
    </row>
    <row r="252" spans="1:30" s="211" customFormat="1" x14ac:dyDescent="0.25">
      <c r="A252" s="211" t="s">
        <v>147</v>
      </c>
      <c r="B252" s="211">
        <v>1371</v>
      </c>
      <c r="C252" s="211" t="s">
        <v>208</v>
      </c>
      <c r="D252" s="211">
        <v>191938039</v>
      </c>
      <c r="E252" s="211">
        <v>1060</v>
      </c>
      <c r="F252" s="211">
        <v>1274</v>
      </c>
      <c r="G252" s="211">
        <v>1004</v>
      </c>
      <c r="I252" s="211" t="s">
        <v>446</v>
      </c>
      <c r="J252" s="212" t="s">
        <v>245</v>
      </c>
      <c r="K252" s="211" t="s">
        <v>357</v>
      </c>
      <c r="L252" s="211" t="s">
        <v>532</v>
      </c>
      <c r="AD252" s="213"/>
    </row>
    <row r="253" spans="1:30" s="211" customFormat="1" x14ac:dyDescent="0.25">
      <c r="A253" s="211" t="s">
        <v>147</v>
      </c>
      <c r="B253" s="211">
        <v>1371</v>
      </c>
      <c r="C253" s="211" t="s">
        <v>208</v>
      </c>
      <c r="D253" s="211">
        <v>192001295</v>
      </c>
      <c r="E253" s="211">
        <v>1060</v>
      </c>
      <c r="F253" s="211">
        <v>1242</v>
      </c>
      <c r="G253" s="211">
        <v>1004</v>
      </c>
      <c r="I253" s="211" t="s">
        <v>813</v>
      </c>
      <c r="J253" s="212" t="s">
        <v>245</v>
      </c>
      <c r="K253" s="211" t="s">
        <v>358</v>
      </c>
      <c r="L253" s="211" t="s">
        <v>592</v>
      </c>
      <c r="AD253" s="213"/>
    </row>
    <row r="254" spans="1:30" s="211" customFormat="1" x14ac:dyDescent="0.25">
      <c r="A254" s="211" t="s">
        <v>147</v>
      </c>
      <c r="B254" s="211">
        <v>1371</v>
      </c>
      <c r="C254" s="211" t="s">
        <v>208</v>
      </c>
      <c r="D254" s="211">
        <v>192036459</v>
      </c>
      <c r="E254" s="211">
        <v>1060</v>
      </c>
      <c r="F254" s="211">
        <v>1242</v>
      </c>
      <c r="G254" s="211">
        <v>1004</v>
      </c>
      <c r="I254" s="211" t="s">
        <v>920</v>
      </c>
      <c r="J254" s="212" t="s">
        <v>245</v>
      </c>
      <c r="K254" s="211" t="s">
        <v>218</v>
      </c>
      <c r="L254" s="211" t="s">
        <v>925</v>
      </c>
      <c r="AD254" s="213"/>
    </row>
    <row r="255" spans="1:30" s="211" customFormat="1" x14ac:dyDescent="0.25">
      <c r="A255" s="211" t="s">
        <v>147</v>
      </c>
      <c r="B255" s="211">
        <v>1371</v>
      </c>
      <c r="C255" s="211" t="s">
        <v>208</v>
      </c>
      <c r="D255" s="211">
        <v>192036460</v>
      </c>
      <c r="E255" s="211">
        <v>1060</v>
      </c>
      <c r="F255" s="211">
        <v>1242</v>
      </c>
      <c r="G255" s="211">
        <v>1004</v>
      </c>
      <c r="I255" s="211" t="s">
        <v>921</v>
      </c>
      <c r="J255" s="212" t="s">
        <v>245</v>
      </c>
      <c r="K255" s="211" t="s">
        <v>218</v>
      </c>
      <c r="L255" s="211" t="s">
        <v>925</v>
      </c>
      <c r="AD255" s="213"/>
    </row>
    <row r="256" spans="1:30" s="211" customFormat="1" x14ac:dyDescent="0.25">
      <c r="A256" s="211" t="s">
        <v>147</v>
      </c>
      <c r="B256" s="211">
        <v>1371</v>
      </c>
      <c r="C256" s="211" t="s">
        <v>208</v>
      </c>
      <c r="D256" s="211">
        <v>192042595</v>
      </c>
      <c r="E256" s="211">
        <v>1060</v>
      </c>
      <c r="F256" s="211">
        <v>1241</v>
      </c>
      <c r="G256" s="211">
        <v>1003</v>
      </c>
      <c r="I256" s="211" t="s">
        <v>1024</v>
      </c>
      <c r="J256" s="212" t="s">
        <v>245</v>
      </c>
      <c r="K256" s="211" t="s">
        <v>357</v>
      </c>
      <c r="L256" s="211" t="s">
        <v>1025</v>
      </c>
      <c r="AD256" s="213"/>
    </row>
    <row r="257" spans="1:30" s="211" customFormat="1" x14ac:dyDescent="0.25">
      <c r="A257" s="211" t="s">
        <v>147</v>
      </c>
      <c r="B257" s="211">
        <v>1372</v>
      </c>
      <c r="C257" s="211" t="s">
        <v>146</v>
      </c>
      <c r="D257" s="211">
        <v>260517</v>
      </c>
      <c r="E257" s="211">
        <v>1060</v>
      </c>
      <c r="F257" s="211">
        <v>1251</v>
      </c>
      <c r="G257" s="211">
        <v>1004</v>
      </c>
      <c r="I257" s="211" t="s">
        <v>1089</v>
      </c>
      <c r="J257" s="212" t="s">
        <v>245</v>
      </c>
      <c r="K257" s="211" t="s">
        <v>358</v>
      </c>
      <c r="L257" s="211" t="s">
        <v>1110</v>
      </c>
      <c r="AD257" s="213"/>
    </row>
    <row r="258" spans="1:30" s="211" customFormat="1" x14ac:dyDescent="0.25">
      <c r="A258" s="211" t="s">
        <v>147</v>
      </c>
      <c r="B258" s="211">
        <v>1372</v>
      </c>
      <c r="C258" s="211" t="s">
        <v>146</v>
      </c>
      <c r="D258" s="211">
        <v>260762</v>
      </c>
      <c r="E258" s="211">
        <v>1020</v>
      </c>
      <c r="F258" s="211">
        <v>1121</v>
      </c>
      <c r="G258" s="211">
        <v>1004</v>
      </c>
      <c r="I258" s="211" t="s">
        <v>675</v>
      </c>
      <c r="J258" s="212" t="s">
        <v>245</v>
      </c>
      <c r="K258" s="211" t="s">
        <v>358</v>
      </c>
      <c r="L258" s="211" t="s">
        <v>679</v>
      </c>
      <c r="AD258" s="213"/>
    </row>
    <row r="259" spans="1:30" s="211" customFormat="1" x14ac:dyDescent="0.25">
      <c r="A259" s="211" t="s">
        <v>147</v>
      </c>
      <c r="B259" s="211">
        <v>1372</v>
      </c>
      <c r="C259" s="211" t="s">
        <v>146</v>
      </c>
      <c r="D259" s="211">
        <v>260883</v>
      </c>
      <c r="E259" s="211">
        <v>1020</v>
      </c>
      <c r="F259" s="211">
        <v>1121</v>
      </c>
      <c r="G259" s="211">
        <v>1004</v>
      </c>
      <c r="I259" s="211" t="s">
        <v>1134</v>
      </c>
      <c r="J259" s="212" t="s">
        <v>245</v>
      </c>
      <c r="K259" s="211" t="s">
        <v>357</v>
      </c>
      <c r="L259" s="211" t="s">
        <v>1166</v>
      </c>
      <c r="AD259" s="213"/>
    </row>
    <row r="260" spans="1:30" s="211" customFormat="1" x14ac:dyDescent="0.25">
      <c r="A260" s="211" t="s">
        <v>147</v>
      </c>
      <c r="B260" s="211">
        <v>1372</v>
      </c>
      <c r="C260" s="211" t="s">
        <v>146</v>
      </c>
      <c r="D260" s="211">
        <v>260904</v>
      </c>
      <c r="E260" s="211">
        <v>1020</v>
      </c>
      <c r="F260" s="211">
        <v>1121</v>
      </c>
      <c r="G260" s="211">
        <v>1004</v>
      </c>
      <c r="I260" s="211" t="s">
        <v>1211</v>
      </c>
      <c r="J260" s="212" t="s">
        <v>245</v>
      </c>
      <c r="K260" s="211" t="s">
        <v>357</v>
      </c>
      <c r="L260" s="211" t="s">
        <v>1221</v>
      </c>
      <c r="AD260" s="213"/>
    </row>
    <row r="261" spans="1:30" s="211" customFormat="1" x14ac:dyDescent="0.25">
      <c r="A261" s="211" t="s">
        <v>147</v>
      </c>
      <c r="B261" s="211">
        <v>1372</v>
      </c>
      <c r="C261" s="211" t="s">
        <v>146</v>
      </c>
      <c r="D261" s="211">
        <v>260986</v>
      </c>
      <c r="E261" s="211">
        <v>1020</v>
      </c>
      <c r="F261" s="211">
        <v>1110</v>
      </c>
      <c r="G261" s="211">
        <v>1004</v>
      </c>
      <c r="I261" s="211" t="s">
        <v>447</v>
      </c>
      <c r="J261" s="212" t="s">
        <v>245</v>
      </c>
      <c r="K261" s="211" t="s">
        <v>357</v>
      </c>
      <c r="L261" s="211" t="s">
        <v>533</v>
      </c>
      <c r="AD261" s="213"/>
    </row>
    <row r="262" spans="1:30" s="211" customFormat="1" x14ac:dyDescent="0.25">
      <c r="A262" s="211" t="s">
        <v>147</v>
      </c>
      <c r="B262" s="211">
        <v>1372</v>
      </c>
      <c r="C262" s="211" t="s">
        <v>146</v>
      </c>
      <c r="D262" s="211">
        <v>261114</v>
      </c>
      <c r="E262" s="211">
        <v>1030</v>
      </c>
      <c r="F262" s="211">
        <v>1122</v>
      </c>
      <c r="G262" s="211">
        <v>1004</v>
      </c>
      <c r="I262" s="211" t="s">
        <v>254</v>
      </c>
      <c r="J262" s="212" t="s">
        <v>245</v>
      </c>
      <c r="K262" s="211" t="s">
        <v>218</v>
      </c>
      <c r="L262" s="211" t="s">
        <v>822</v>
      </c>
      <c r="AD262" s="213"/>
    </row>
    <row r="263" spans="1:30" s="211" customFormat="1" x14ac:dyDescent="0.25">
      <c r="A263" s="211" t="s">
        <v>147</v>
      </c>
      <c r="B263" s="211">
        <v>1372</v>
      </c>
      <c r="C263" s="211" t="s">
        <v>146</v>
      </c>
      <c r="D263" s="211">
        <v>261198</v>
      </c>
      <c r="E263" s="211">
        <v>1030</v>
      </c>
      <c r="F263" s="211">
        <v>1121</v>
      </c>
      <c r="G263" s="211">
        <v>1004</v>
      </c>
      <c r="I263" s="211" t="s">
        <v>1115</v>
      </c>
      <c r="J263" s="212" t="s">
        <v>245</v>
      </c>
      <c r="K263" s="211" t="s">
        <v>357</v>
      </c>
      <c r="L263" s="211" t="s">
        <v>1123</v>
      </c>
      <c r="AD263" s="213"/>
    </row>
    <row r="264" spans="1:30" s="211" customFormat="1" x14ac:dyDescent="0.25">
      <c r="A264" s="211" t="s">
        <v>147</v>
      </c>
      <c r="B264" s="211">
        <v>1372</v>
      </c>
      <c r="C264" s="211" t="s">
        <v>146</v>
      </c>
      <c r="D264" s="211">
        <v>261304</v>
      </c>
      <c r="E264" s="211">
        <v>1020</v>
      </c>
      <c r="F264" s="211">
        <v>1211</v>
      </c>
      <c r="G264" s="211">
        <v>1004</v>
      </c>
      <c r="I264" s="211" t="s">
        <v>346</v>
      </c>
      <c r="J264" s="212" t="s">
        <v>245</v>
      </c>
      <c r="K264" s="211" t="s">
        <v>218</v>
      </c>
      <c r="L264" s="211" t="s">
        <v>823</v>
      </c>
      <c r="AD264" s="213"/>
    </row>
    <row r="265" spans="1:30" s="211" customFormat="1" x14ac:dyDescent="0.25">
      <c r="A265" s="211" t="s">
        <v>147</v>
      </c>
      <c r="B265" s="211">
        <v>1372</v>
      </c>
      <c r="C265" s="211" t="s">
        <v>146</v>
      </c>
      <c r="D265" s="211">
        <v>261340</v>
      </c>
      <c r="E265" s="211">
        <v>1060</v>
      </c>
      <c r="F265" s="211">
        <v>1220</v>
      </c>
      <c r="G265" s="211">
        <v>1004</v>
      </c>
      <c r="I265" s="211" t="s">
        <v>347</v>
      </c>
      <c r="J265" s="212" t="s">
        <v>245</v>
      </c>
      <c r="K265" s="211" t="s">
        <v>218</v>
      </c>
      <c r="L265" s="211" t="s">
        <v>824</v>
      </c>
      <c r="AD265" s="213"/>
    </row>
    <row r="266" spans="1:30" s="211" customFormat="1" x14ac:dyDescent="0.25">
      <c r="A266" s="211" t="s">
        <v>147</v>
      </c>
      <c r="B266" s="211">
        <v>1372</v>
      </c>
      <c r="C266" s="211" t="s">
        <v>146</v>
      </c>
      <c r="D266" s="211">
        <v>261342</v>
      </c>
      <c r="E266" s="211">
        <v>1030</v>
      </c>
      <c r="F266" s="211">
        <v>1122</v>
      </c>
      <c r="G266" s="211">
        <v>1004</v>
      </c>
      <c r="I266" s="211" t="s">
        <v>676</v>
      </c>
      <c r="J266" s="212" t="s">
        <v>245</v>
      </c>
      <c r="K266" s="211" t="s">
        <v>218</v>
      </c>
      <c r="L266" s="211" t="s">
        <v>825</v>
      </c>
      <c r="AD266" s="213"/>
    </row>
    <row r="267" spans="1:30" s="211" customFormat="1" x14ac:dyDescent="0.25">
      <c r="A267" s="211" t="s">
        <v>147</v>
      </c>
      <c r="B267" s="211">
        <v>1372</v>
      </c>
      <c r="C267" s="211" t="s">
        <v>146</v>
      </c>
      <c r="D267" s="211">
        <v>3119825</v>
      </c>
      <c r="E267" s="211">
        <v>1020</v>
      </c>
      <c r="F267" s="211">
        <v>1121</v>
      </c>
      <c r="G267" s="211">
        <v>1004</v>
      </c>
      <c r="I267" s="211" t="s">
        <v>253</v>
      </c>
      <c r="J267" s="212" t="s">
        <v>245</v>
      </c>
      <c r="K267" s="211" t="s">
        <v>358</v>
      </c>
      <c r="L267" s="211" t="s">
        <v>1224</v>
      </c>
      <c r="AD267" s="213"/>
    </row>
    <row r="268" spans="1:30" s="211" customFormat="1" x14ac:dyDescent="0.25">
      <c r="A268" s="211" t="s">
        <v>147</v>
      </c>
      <c r="B268" s="211">
        <v>1372</v>
      </c>
      <c r="C268" s="211" t="s">
        <v>146</v>
      </c>
      <c r="D268" s="211">
        <v>9022233</v>
      </c>
      <c r="E268" s="211">
        <v>1060</v>
      </c>
      <c r="F268" s="211">
        <v>1122</v>
      </c>
      <c r="G268" s="211">
        <v>1004</v>
      </c>
      <c r="I268" s="211" t="s">
        <v>677</v>
      </c>
      <c r="J268" s="212" t="s">
        <v>245</v>
      </c>
      <c r="K268" s="211" t="s">
        <v>218</v>
      </c>
      <c r="L268" s="211" t="s">
        <v>825</v>
      </c>
      <c r="AD268" s="213"/>
    </row>
    <row r="269" spans="1:30" s="211" customFormat="1" x14ac:dyDescent="0.25">
      <c r="A269" s="211" t="s">
        <v>147</v>
      </c>
      <c r="B269" s="211">
        <v>1372</v>
      </c>
      <c r="C269" s="211" t="s">
        <v>146</v>
      </c>
      <c r="D269" s="211">
        <v>9022255</v>
      </c>
      <c r="E269" s="211">
        <v>1060</v>
      </c>
      <c r="F269" s="211">
        <v>1220</v>
      </c>
      <c r="G269" s="211">
        <v>1004</v>
      </c>
      <c r="I269" s="211" t="s">
        <v>348</v>
      </c>
      <c r="J269" s="212" t="s">
        <v>245</v>
      </c>
      <c r="K269" s="211" t="s">
        <v>218</v>
      </c>
      <c r="L269" s="211" t="s">
        <v>826</v>
      </c>
      <c r="AD269" s="213"/>
    </row>
    <row r="270" spans="1:30" s="211" customFormat="1" x14ac:dyDescent="0.25">
      <c r="A270" s="211" t="s">
        <v>147</v>
      </c>
      <c r="B270" s="211">
        <v>1372</v>
      </c>
      <c r="C270" s="211" t="s">
        <v>146</v>
      </c>
      <c r="D270" s="211">
        <v>9022256</v>
      </c>
      <c r="E270" s="211">
        <v>1060</v>
      </c>
      <c r="F270" s="211">
        <v>1220</v>
      </c>
      <c r="G270" s="211">
        <v>1004</v>
      </c>
      <c r="I270" s="211" t="s">
        <v>349</v>
      </c>
      <c r="J270" s="212" t="s">
        <v>245</v>
      </c>
      <c r="K270" s="211" t="s">
        <v>218</v>
      </c>
      <c r="L270" s="211" t="s">
        <v>824</v>
      </c>
      <c r="AD270" s="213"/>
    </row>
    <row r="271" spans="1:30" s="211" customFormat="1" x14ac:dyDescent="0.25">
      <c r="A271" s="211" t="s">
        <v>147</v>
      </c>
      <c r="B271" s="211">
        <v>1372</v>
      </c>
      <c r="C271" s="211" t="s">
        <v>146</v>
      </c>
      <c r="D271" s="211">
        <v>190105202</v>
      </c>
      <c r="E271" s="211">
        <v>1080</v>
      </c>
      <c r="F271" s="211">
        <v>1252</v>
      </c>
      <c r="G271" s="211">
        <v>1004</v>
      </c>
      <c r="I271" s="211" t="s">
        <v>448</v>
      </c>
      <c r="J271" s="212" t="s">
        <v>245</v>
      </c>
      <c r="K271" s="211" t="s">
        <v>357</v>
      </c>
      <c r="L271" s="211" t="s">
        <v>534</v>
      </c>
      <c r="AD271" s="213"/>
    </row>
    <row r="272" spans="1:30" s="211" customFormat="1" x14ac:dyDescent="0.25">
      <c r="A272" s="211" t="s">
        <v>147</v>
      </c>
      <c r="B272" s="211">
        <v>1372</v>
      </c>
      <c r="C272" s="211" t="s">
        <v>146</v>
      </c>
      <c r="D272" s="211">
        <v>190193592</v>
      </c>
      <c r="E272" s="211">
        <v>1060</v>
      </c>
      <c r="F272" s="211">
        <v>1122</v>
      </c>
      <c r="G272" s="211">
        <v>1004</v>
      </c>
      <c r="I272" s="211" t="s">
        <v>254</v>
      </c>
      <c r="J272" s="212" t="s">
        <v>245</v>
      </c>
      <c r="K272" s="211" t="s">
        <v>218</v>
      </c>
      <c r="L272" s="211" t="s">
        <v>822</v>
      </c>
      <c r="AD272" s="213"/>
    </row>
    <row r="273" spans="1:30" s="211" customFormat="1" x14ac:dyDescent="0.25">
      <c r="A273" s="211" t="s">
        <v>147</v>
      </c>
      <c r="B273" s="211">
        <v>1372</v>
      </c>
      <c r="C273" s="211" t="s">
        <v>146</v>
      </c>
      <c r="D273" s="211">
        <v>190199814</v>
      </c>
      <c r="E273" s="211">
        <v>1060</v>
      </c>
      <c r="G273" s="211">
        <v>1004</v>
      </c>
      <c r="I273" s="211" t="s">
        <v>1116</v>
      </c>
      <c r="J273" s="212" t="s">
        <v>245</v>
      </c>
      <c r="K273" s="211" t="s">
        <v>358</v>
      </c>
      <c r="L273" s="211" t="s">
        <v>1125</v>
      </c>
      <c r="AD273" s="213"/>
    </row>
    <row r="274" spans="1:30" s="211" customFormat="1" x14ac:dyDescent="0.25">
      <c r="A274" s="211" t="s">
        <v>147</v>
      </c>
      <c r="B274" s="211">
        <v>1372</v>
      </c>
      <c r="C274" s="211" t="s">
        <v>146</v>
      </c>
      <c r="D274" s="211">
        <v>190200477</v>
      </c>
      <c r="E274" s="211">
        <v>1080</v>
      </c>
      <c r="F274" s="211">
        <v>1242</v>
      </c>
      <c r="G274" s="211">
        <v>1004</v>
      </c>
      <c r="I274" s="211" t="s">
        <v>863</v>
      </c>
      <c r="J274" s="212" t="s">
        <v>245</v>
      </c>
      <c r="K274" s="211" t="s">
        <v>357</v>
      </c>
      <c r="L274" s="211" t="s">
        <v>871</v>
      </c>
      <c r="AD274" s="213"/>
    </row>
    <row r="275" spans="1:30" s="211" customFormat="1" x14ac:dyDescent="0.25">
      <c r="A275" s="211" t="s">
        <v>147</v>
      </c>
      <c r="B275" s="211">
        <v>1372</v>
      </c>
      <c r="C275" s="211" t="s">
        <v>146</v>
      </c>
      <c r="D275" s="211">
        <v>190200705</v>
      </c>
      <c r="E275" s="211">
        <v>1060</v>
      </c>
      <c r="G275" s="211">
        <v>1004</v>
      </c>
      <c r="I275" s="211" t="s">
        <v>1090</v>
      </c>
      <c r="J275" s="212" t="s">
        <v>245</v>
      </c>
      <c r="K275" s="211" t="s">
        <v>358</v>
      </c>
      <c r="L275" s="211" t="s">
        <v>1111</v>
      </c>
      <c r="AD275" s="213"/>
    </row>
    <row r="276" spans="1:30" s="211" customFormat="1" x14ac:dyDescent="0.25">
      <c r="A276" s="211" t="s">
        <v>147</v>
      </c>
      <c r="B276" s="211">
        <v>1372</v>
      </c>
      <c r="C276" s="211" t="s">
        <v>146</v>
      </c>
      <c r="D276" s="211">
        <v>190200706</v>
      </c>
      <c r="E276" s="211">
        <v>1060</v>
      </c>
      <c r="G276" s="211">
        <v>1004</v>
      </c>
      <c r="I276" s="211" t="s">
        <v>1091</v>
      </c>
      <c r="J276" s="212" t="s">
        <v>245</v>
      </c>
      <c r="K276" s="211" t="s">
        <v>358</v>
      </c>
      <c r="L276" s="211" t="s">
        <v>1111</v>
      </c>
      <c r="AD276" s="213"/>
    </row>
    <row r="277" spans="1:30" s="211" customFormat="1" x14ac:dyDescent="0.25">
      <c r="A277" s="211" t="s">
        <v>147</v>
      </c>
      <c r="B277" s="211">
        <v>1372</v>
      </c>
      <c r="C277" s="211" t="s">
        <v>146</v>
      </c>
      <c r="D277" s="211">
        <v>190204781</v>
      </c>
      <c r="E277" s="211">
        <v>1060</v>
      </c>
      <c r="G277" s="211">
        <v>1004</v>
      </c>
      <c r="I277" s="211" t="s">
        <v>449</v>
      </c>
      <c r="J277" s="212" t="s">
        <v>245</v>
      </c>
      <c r="K277" s="211" t="s">
        <v>357</v>
      </c>
      <c r="L277" s="211" t="s">
        <v>535</v>
      </c>
      <c r="AD277" s="213"/>
    </row>
    <row r="278" spans="1:30" s="211" customFormat="1" x14ac:dyDescent="0.25">
      <c r="A278" s="211" t="s">
        <v>147</v>
      </c>
      <c r="B278" s="211">
        <v>1372</v>
      </c>
      <c r="C278" s="211" t="s">
        <v>146</v>
      </c>
      <c r="D278" s="211">
        <v>190204785</v>
      </c>
      <c r="E278" s="211">
        <v>1060</v>
      </c>
      <c r="G278" s="211">
        <v>1004</v>
      </c>
      <c r="I278" s="211" t="s">
        <v>450</v>
      </c>
      <c r="J278" s="212" t="s">
        <v>245</v>
      </c>
      <c r="K278" s="211" t="s">
        <v>358</v>
      </c>
      <c r="L278" s="211" t="s">
        <v>827</v>
      </c>
      <c r="AD278" s="213"/>
    </row>
    <row r="279" spans="1:30" s="211" customFormat="1" x14ac:dyDescent="0.25">
      <c r="A279" s="211" t="s">
        <v>147</v>
      </c>
      <c r="B279" s="211">
        <v>1372</v>
      </c>
      <c r="C279" s="211" t="s">
        <v>146</v>
      </c>
      <c r="D279" s="211">
        <v>190208062</v>
      </c>
      <c r="E279" s="211">
        <v>1060</v>
      </c>
      <c r="F279" s="211">
        <v>1274</v>
      </c>
      <c r="G279" s="211">
        <v>1004</v>
      </c>
      <c r="I279" s="211" t="s">
        <v>255</v>
      </c>
      <c r="J279" s="212" t="s">
        <v>245</v>
      </c>
      <c r="K279" s="211" t="s">
        <v>358</v>
      </c>
      <c r="L279" s="211" t="s">
        <v>828</v>
      </c>
      <c r="AD279" s="213"/>
    </row>
    <row r="280" spans="1:30" s="211" customFormat="1" x14ac:dyDescent="0.25">
      <c r="A280" s="211" t="s">
        <v>147</v>
      </c>
      <c r="B280" s="211">
        <v>1372</v>
      </c>
      <c r="C280" s="211" t="s">
        <v>146</v>
      </c>
      <c r="D280" s="211">
        <v>191633333</v>
      </c>
      <c r="E280" s="211">
        <v>1060</v>
      </c>
      <c r="F280" s="211">
        <v>1274</v>
      </c>
      <c r="G280" s="211">
        <v>1004</v>
      </c>
      <c r="I280" s="211" t="s">
        <v>451</v>
      </c>
      <c r="J280" s="212" t="s">
        <v>245</v>
      </c>
      <c r="K280" s="211" t="s">
        <v>358</v>
      </c>
      <c r="L280" s="211" t="s">
        <v>829</v>
      </c>
      <c r="AD280" s="213"/>
    </row>
    <row r="281" spans="1:30" s="211" customFormat="1" x14ac:dyDescent="0.25">
      <c r="A281" s="211" t="s">
        <v>147</v>
      </c>
      <c r="B281" s="211">
        <v>1372</v>
      </c>
      <c r="C281" s="211" t="s">
        <v>146</v>
      </c>
      <c r="D281" s="211">
        <v>191677562</v>
      </c>
      <c r="E281" s="211">
        <v>1020</v>
      </c>
      <c r="F281" s="211">
        <v>1110</v>
      </c>
      <c r="G281" s="211">
        <v>1004</v>
      </c>
      <c r="I281" s="211" t="s">
        <v>589</v>
      </c>
      <c r="J281" s="212" t="s">
        <v>245</v>
      </c>
      <c r="K281" s="211" t="s">
        <v>357</v>
      </c>
      <c r="L281" s="211" t="s">
        <v>591</v>
      </c>
      <c r="AD281" s="213"/>
    </row>
    <row r="282" spans="1:30" s="211" customFormat="1" x14ac:dyDescent="0.25">
      <c r="A282" s="211" t="s">
        <v>147</v>
      </c>
      <c r="B282" s="211">
        <v>1372</v>
      </c>
      <c r="C282" s="211" t="s">
        <v>146</v>
      </c>
      <c r="D282" s="211">
        <v>191856049</v>
      </c>
      <c r="E282" s="211">
        <v>1020</v>
      </c>
      <c r="F282" s="211">
        <v>1122</v>
      </c>
      <c r="G282" s="211">
        <v>1004</v>
      </c>
      <c r="I282" s="211" t="s">
        <v>599</v>
      </c>
      <c r="J282" s="212" t="s">
        <v>245</v>
      </c>
      <c r="K282" s="211" t="s">
        <v>357</v>
      </c>
      <c r="L282" s="211" t="s">
        <v>623</v>
      </c>
      <c r="AD282" s="213"/>
    </row>
    <row r="283" spans="1:30" s="211" customFormat="1" x14ac:dyDescent="0.25">
      <c r="A283" s="211" t="s">
        <v>147</v>
      </c>
      <c r="B283" s="211">
        <v>1372</v>
      </c>
      <c r="C283" s="211" t="s">
        <v>146</v>
      </c>
      <c r="D283" s="211">
        <v>191939828</v>
      </c>
      <c r="E283" s="211">
        <v>1020</v>
      </c>
      <c r="F283" s="211">
        <v>1110</v>
      </c>
      <c r="G283" s="211">
        <v>1004</v>
      </c>
      <c r="I283" s="211" t="s">
        <v>452</v>
      </c>
      <c r="J283" s="212" t="s">
        <v>245</v>
      </c>
      <c r="K283" s="211" t="s">
        <v>218</v>
      </c>
      <c r="L283" s="211" t="s">
        <v>843</v>
      </c>
      <c r="AD283" s="213"/>
    </row>
    <row r="284" spans="1:30" s="211" customFormat="1" x14ac:dyDescent="0.25">
      <c r="A284" s="211" t="s">
        <v>147</v>
      </c>
      <c r="B284" s="211">
        <v>1372</v>
      </c>
      <c r="C284" s="211" t="s">
        <v>146</v>
      </c>
      <c r="D284" s="211">
        <v>191939830</v>
      </c>
      <c r="E284" s="211">
        <v>1020</v>
      </c>
      <c r="F284" s="211">
        <v>1110</v>
      </c>
      <c r="G284" s="211">
        <v>1004</v>
      </c>
      <c r="I284" s="211" t="s">
        <v>758</v>
      </c>
      <c r="J284" s="212" t="s">
        <v>245</v>
      </c>
      <c r="K284" s="211" t="s">
        <v>218</v>
      </c>
      <c r="L284" s="211" t="s">
        <v>844</v>
      </c>
      <c r="AD284" s="213"/>
    </row>
    <row r="285" spans="1:30" s="211" customFormat="1" x14ac:dyDescent="0.25">
      <c r="A285" s="211" t="s">
        <v>147</v>
      </c>
      <c r="B285" s="211">
        <v>1372</v>
      </c>
      <c r="C285" s="211" t="s">
        <v>146</v>
      </c>
      <c r="D285" s="211">
        <v>191950250</v>
      </c>
      <c r="E285" s="211">
        <v>1020</v>
      </c>
      <c r="F285" s="211">
        <v>1122</v>
      </c>
      <c r="G285" s="211">
        <v>1004</v>
      </c>
      <c r="I285" s="211" t="s">
        <v>600</v>
      </c>
      <c r="J285" s="212" t="s">
        <v>245</v>
      </c>
      <c r="K285" s="211" t="s">
        <v>357</v>
      </c>
      <c r="L285" s="211" t="s">
        <v>948</v>
      </c>
      <c r="AD285" s="213"/>
    </row>
    <row r="286" spans="1:30" s="211" customFormat="1" x14ac:dyDescent="0.25">
      <c r="A286" s="211" t="s">
        <v>147</v>
      </c>
      <c r="B286" s="211">
        <v>1372</v>
      </c>
      <c r="C286" s="211" t="s">
        <v>146</v>
      </c>
      <c r="D286" s="211">
        <v>191963542</v>
      </c>
      <c r="E286" s="211">
        <v>1060</v>
      </c>
      <c r="F286" s="211">
        <v>1252</v>
      </c>
      <c r="G286" s="211">
        <v>1004</v>
      </c>
      <c r="I286" s="211" t="s">
        <v>601</v>
      </c>
      <c r="J286" s="212" t="s">
        <v>245</v>
      </c>
      <c r="K286" s="211" t="s">
        <v>357</v>
      </c>
      <c r="L286" s="211" t="s">
        <v>814</v>
      </c>
      <c r="AD286" s="213"/>
    </row>
    <row r="287" spans="1:30" s="211" customFormat="1" x14ac:dyDescent="0.25">
      <c r="A287" s="211" t="s">
        <v>147</v>
      </c>
      <c r="B287" s="211">
        <v>1372</v>
      </c>
      <c r="C287" s="211" t="s">
        <v>146</v>
      </c>
      <c r="D287" s="211">
        <v>191967647</v>
      </c>
      <c r="E287" s="211">
        <v>1060</v>
      </c>
      <c r="F287" s="211">
        <v>1271</v>
      </c>
      <c r="G287" s="211">
        <v>1004</v>
      </c>
      <c r="I287" s="211" t="s">
        <v>453</v>
      </c>
      <c r="J287" s="212" t="s">
        <v>245</v>
      </c>
      <c r="K287" s="211" t="s">
        <v>358</v>
      </c>
      <c r="L287" s="211" t="s">
        <v>830</v>
      </c>
      <c r="AD287" s="213"/>
    </row>
    <row r="288" spans="1:30" s="211" customFormat="1" x14ac:dyDescent="0.25">
      <c r="A288" s="211" t="s">
        <v>147</v>
      </c>
      <c r="B288" s="211">
        <v>1372</v>
      </c>
      <c r="C288" s="211" t="s">
        <v>146</v>
      </c>
      <c r="D288" s="211">
        <v>191967907</v>
      </c>
      <c r="E288" s="211">
        <v>1060</v>
      </c>
      <c r="F288" s="211">
        <v>1271</v>
      </c>
      <c r="G288" s="211">
        <v>1004</v>
      </c>
      <c r="I288" s="211" t="s">
        <v>454</v>
      </c>
      <c r="J288" s="212" t="s">
        <v>245</v>
      </c>
      <c r="K288" s="211" t="s">
        <v>358</v>
      </c>
      <c r="L288" s="211" t="s">
        <v>831</v>
      </c>
      <c r="AD288" s="213"/>
    </row>
    <row r="289" spans="1:30" s="211" customFormat="1" x14ac:dyDescent="0.25">
      <c r="A289" s="211" t="s">
        <v>147</v>
      </c>
      <c r="B289" s="211">
        <v>1372</v>
      </c>
      <c r="C289" s="211" t="s">
        <v>146</v>
      </c>
      <c r="D289" s="211">
        <v>191982067</v>
      </c>
      <c r="E289" s="211">
        <v>1030</v>
      </c>
      <c r="F289" s="211">
        <v>1122</v>
      </c>
      <c r="G289" s="211">
        <v>1004</v>
      </c>
      <c r="I289" s="211" t="s">
        <v>646</v>
      </c>
      <c r="J289" s="212" t="s">
        <v>245</v>
      </c>
      <c r="K289" s="211" t="s">
        <v>357</v>
      </c>
      <c r="L289" s="211" t="s">
        <v>649</v>
      </c>
      <c r="AD289" s="213"/>
    </row>
    <row r="290" spans="1:30" s="211" customFormat="1" x14ac:dyDescent="0.25">
      <c r="A290" s="211" t="s">
        <v>147</v>
      </c>
      <c r="B290" s="211">
        <v>1372</v>
      </c>
      <c r="C290" s="211" t="s">
        <v>146</v>
      </c>
      <c r="D290" s="211">
        <v>191991417</v>
      </c>
      <c r="E290" s="211">
        <v>1060</v>
      </c>
      <c r="F290" s="211">
        <v>1271</v>
      </c>
      <c r="G290" s="211">
        <v>1004</v>
      </c>
      <c r="I290" s="211" t="s">
        <v>455</v>
      </c>
      <c r="J290" s="212" t="s">
        <v>245</v>
      </c>
      <c r="K290" s="211" t="s">
        <v>358</v>
      </c>
      <c r="L290" s="211" t="s">
        <v>832</v>
      </c>
      <c r="AD290" s="213"/>
    </row>
    <row r="291" spans="1:30" s="211" customFormat="1" x14ac:dyDescent="0.25">
      <c r="A291" s="211" t="s">
        <v>147</v>
      </c>
      <c r="B291" s="211">
        <v>1372</v>
      </c>
      <c r="C291" s="211" t="s">
        <v>146</v>
      </c>
      <c r="D291" s="211">
        <v>191991461</v>
      </c>
      <c r="E291" s="211">
        <v>1060</v>
      </c>
      <c r="F291" s="211">
        <v>1242</v>
      </c>
      <c r="G291" s="211">
        <v>1004</v>
      </c>
      <c r="I291" s="211" t="s">
        <v>684</v>
      </c>
      <c r="J291" s="212" t="s">
        <v>245</v>
      </c>
      <c r="K291" s="211" t="s">
        <v>357</v>
      </c>
      <c r="L291" s="211" t="s">
        <v>685</v>
      </c>
      <c r="AD291" s="213"/>
    </row>
    <row r="292" spans="1:30" s="211" customFormat="1" x14ac:dyDescent="0.25">
      <c r="A292" s="211" t="s">
        <v>147</v>
      </c>
      <c r="B292" s="211">
        <v>1372</v>
      </c>
      <c r="C292" s="211" t="s">
        <v>146</v>
      </c>
      <c r="D292" s="211">
        <v>191991463</v>
      </c>
      <c r="E292" s="211">
        <v>1060</v>
      </c>
      <c r="F292" s="211">
        <v>1274</v>
      </c>
      <c r="G292" s="211">
        <v>1004</v>
      </c>
      <c r="I292" s="211" t="s">
        <v>687</v>
      </c>
      <c r="J292" s="212" t="s">
        <v>245</v>
      </c>
      <c r="K292" s="211" t="s">
        <v>357</v>
      </c>
      <c r="L292" s="211" t="s">
        <v>690</v>
      </c>
      <c r="AD292" s="213"/>
    </row>
    <row r="293" spans="1:30" s="211" customFormat="1" x14ac:dyDescent="0.25">
      <c r="A293" s="211" t="s">
        <v>147</v>
      </c>
      <c r="B293" s="211">
        <v>1372</v>
      </c>
      <c r="C293" s="211" t="s">
        <v>146</v>
      </c>
      <c r="D293" s="211">
        <v>191991468</v>
      </c>
      <c r="E293" s="211">
        <v>1060</v>
      </c>
      <c r="F293" s="211">
        <v>1274</v>
      </c>
      <c r="G293" s="211">
        <v>1004</v>
      </c>
      <c r="I293" s="211" t="s">
        <v>688</v>
      </c>
      <c r="J293" s="212" t="s">
        <v>245</v>
      </c>
      <c r="K293" s="211" t="s">
        <v>357</v>
      </c>
      <c r="L293" s="211" t="s">
        <v>691</v>
      </c>
      <c r="AD293" s="213"/>
    </row>
    <row r="294" spans="1:30" s="211" customFormat="1" x14ac:dyDescent="0.25">
      <c r="A294" s="211" t="s">
        <v>147</v>
      </c>
      <c r="B294" s="211">
        <v>1372</v>
      </c>
      <c r="C294" s="211" t="s">
        <v>146</v>
      </c>
      <c r="D294" s="211">
        <v>191996597</v>
      </c>
      <c r="E294" s="211">
        <v>1060</v>
      </c>
      <c r="F294" s="211">
        <v>1242</v>
      </c>
      <c r="G294" s="211">
        <v>1004</v>
      </c>
      <c r="I294" s="211" t="s">
        <v>456</v>
      </c>
      <c r="J294" s="212" t="s">
        <v>245</v>
      </c>
      <c r="K294" s="211" t="s">
        <v>358</v>
      </c>
      <c r="L294" s="211" t="s">
        <v>833</v>
      </c>
      <c r="AD294" s="213"/>
    </row>
    <row r="295" spans="1:30" s="211" customFormat="1" x14ac:dyDescent="0.25">
      <c r="A295" s="211" t="s">
        <v>147</v>
      </c>
      <c r="B295" s="211">
        <v>1372</v>
      </c>
      <c r="C295" s="211" t="s">
        <v>146</v>
      </c>
      <c r="D295" s="211">
        <v>191996600</v>
      </c>
      <c r="E295" s="211">
        <v>1060</v>
      </c>
      <c r="F295" s="211">
        <v>1242</v>
      </c>
      <c r="G295" s="211">
        <v>1004</v>
      </c>
      <c r="I295" s="211" t="s">
        <v>457</v>
      </c>
      <c r="J295" s="212" t="s">
        <v>245</v>
      </c>
      <c r="K295" s="211" t="s">
        <v>357</v>
      </c>
      <c r="L295" s="211" t="s">
        <v>536</v>
      </c>
      <c r="AD295" s="213"/>
    </row>
    <row r="296" spans="1:30" s="211" customFormat="1" x14ac:dyDescent="0.25">
      <c r="A296" s="211" t="s">
        <v>147</v>
      </c>
      <c r="B296" s="211">
        <v>1372</v>
      </c>
      <c r="C296" s="211" t="s">
        <v>146</v>
      </c>
      <c r="D296" s="211">
        <v>191997441</v>
      </c>
      <c r="E296" s="211">
        <v>1060</v>
      </c>
      <c r="F296" s="211">
        <v>1251</v>
      </c>
      <c r="G296" s="211">
        <v>1004</v>
      </c>
      <c r="I296" s="211" t="s">
        <v>458</v>
      </c>
      <c r="J296" s="212" t="s">
        <v>245</v>
      </c>
      <c r="K296" s="211" t="s">
        <v>358</v>
      </c>
      <c r="L296" s="211" t="s">
        <v>834</v>
      </c>
      <c r="AD296" s="213"/>
    </row>
    <row r="297" spans="1:30" s="211" customFormat="1" x14ac:dyDescent="0.25">
      <c r="A297" s="211" t="s">
        <v>147</v>
      </c>
      <c r="B297" s="211">
        <v>1372</v>
      </c>
      <c r="C297" s="211" t="s">
        <v>146</v>
      </c>
      <c r="D297" s="211">
        <v>192003688</v>
      </c>
      <c r="E297" s="211">
        <v>1060</v>
      </c>
      <c r="F297" s="211">
        <v>1271</v>
      </c>
      <c r="G297" s="211">
        <v>1004</v>
      </c>
      <c r="I297" s="211" t="s">
        <v>615</v>
      </c>
      <c r="J297" s="212" t="s">
        <v>245</v>
      </c>
      <c r="K297" s="211" t="s">
        <v>358</v>
      </c>
      <c r="L297" s="211" t="s">
        <v>835</v>
      </c>
      <c r="AD297" s="213"/>
    </row>
    <row r="298" spans="1:30" s="211" customFormat="1" x14ac:dyDescent="0.25">
      <c r="A298" s="211" t="s">
        <v>147</v>
      </c>
      <c r="B298" s="211">
        <v>1372</v>
      </c>
      <c r="C298" s="211" t="s">
        <v>146</v>
      </c>
      <c r="D298" s="211">
        <v>192010366</v>
      </c>
      <c r="E298" s="211">
        <v>1060</v>
      </c>
      <c r="F298" s="211">
        <v>1274</v>
      </c>
      <c r="G298" s="211">
        <v>1004</v>
      </c>
      <c r="I298" s="211" t="s">
        <v>672</v>
      </c>
      <c r="J298" s="212" t="s">
        <v>245</v>
      </c>
      <c r="K298" s="211" t="s">
        <v>358</v>
      </c>
      <c r="L298" s="211" t="s">
        <v>836</v>
      </c>
      <c r="AD298" s="213"/>
    </row>
    <row r="299" spans="1:30" s="211" customFormat="1" x14ac:dyDescent="0.25">
      <c r="A299" s="211" t="s">
        <v>147</v>
      </c>
      <c r="B299" s="211">
        <v>1372</v>
      </c>
      <c r="C299" s="211" t="s">
        <v>146</v>
      </c>
      <c r="D299" s="211">
        <v>192018474</v>
      </c>
      <c r="E299" s="211">
        <v>1060</v>
      </c>
      <c r="F299" s="211">
        <v>1110</v>
      </c>
      <c r="G299" s="211">
        <v>1004</v>
      </c>
      <c r="I299" s="211" t="s">
        <v>759</v>
      </c>
      <c r="J299" s="212" t="s">
        <v>245</v>
      </c>
      <c r="K299" s="211" t="s">
        <v>218</v>
      </c>
      <c r="L299" s="211" t="s">
        <v>845</v>
      </c>
      <c r="AD299" s="213"/>
    </row>
    <row r="300" spans="1:30" s="211" customFormat="1" x14ac:dyDescent="0.25">
      <c r="A300" s="211" t="s">
        <v>147</v>
      </c>
      <c r="B300" s="211">
        <v>1372</v>
      </c>
      <c r="C300" s="211" t="s">
        <v>146</v>
      </c>
      <c r="D300" s="211">
        <v>192018763</v>
      </c>
      <c r="E300" s="211">
        <v>1060</v>
      </c>
      <c r="F300" s="211">
        <v>1271</v>
      </c>
      <c r="G300" s="211">
        <v>1004</v>
      </c>
      <c r="I300" s="211" t="s">
        <v>770</v>
      </c>
      <c r="J300" s="212" t="s">
        <v>245</v>
      </c>
      <c r="K300" s="211" t="s">
        <v>358</v>
      </c>
      <c r="L300" s="211" t="s">
        <v>837</v>
      </c>
      <c r="AD300" s="213"/>
    </row>
    <row r="301" spans="1:30" s="211" customFormat="1" x14ac:dyDescent="0.25">
      <c r="A301" s="211" t="s">
        <v>147</v>
      </c>
      <c r="B301" s="211">
        <v>1372</v>
      </c>
      <c r="C301" s="211" t="s">
        <v>146</v>
      </c>
      <c r="D301" s="211">
        <v>192047454</v>
      </c>
      <c r="E301" s="211">
        <v>1060</v>
      </c>
      <c r="F301" s="211">
        <v>1220</v>
      </c>
      <c r="G301" s="211">
        <v>1004</v>
      </c>
      <c r="I301" s="211" t="s">
        <v>1117</v>
      </c>
      <c r="J301" s="212" t="s">
        <v>245</v>
      </c>
      <c r="K301" s="211" t="s">
        <v>357</v>
      </c>
      <c r="L301" s="211" t="s">
        <v>1124</v>
      </c>
      <c r="AD301" s="213"/>
    </row>
    <row r="302" spans="1:30" s="211" customFormat="1" x14ac:dyDescent="0.25">
      <c r="A302" s="211" t="s">
        <v>147</v>
      </c>
      <c r="B302" s="211">
        <v>1372</v>
      </c>
      <c r="C302" s="211" t="s">
        <v>146</v>
      </c>
      <c r="D302" s="211">
        <v>192048058</v>
      </c>
      <c r="E302" s="211">
        <v>1060</v>
      </c>
      <c r="F302" s="211">
        <v>1241</v>
      </c>
      <c r="G302" s="211">
        <v>1004</v>
      </c>
      <c r="I302" s="211" t="s">
        <v>1130</v>
      </c>
      <c r="J302" s="212" t="s">
        <v>245</v>
      </c>
      <c r="K302" s="211" t="s">
        <v>357</v>
      </c>
      <c r="L302" s="211" t="s">
        <v>1131</v>
      </c>
      <c r="AD302" s="213"/>
    </row>
    <row r="303" spans="1:30" s="211" customFormat="1" x14ac:dyDescent="0.25">
      <c r="A303" s="211" t="s">
        <v>147</v>
      </c>
      <c r="B303" s="211">
        <v>1372</v>
      </c>
      <c r="C303" s="211" t="s">
        <v>146</v>
      </c>
      <c r="D303" s="211">
        <v>192049392</v>
      </c>
      <c r="E303" s="211">
        <v>1060</v>
      </c>
      <c r="F303" s="211">
        <v>1252</v>
      </c>
      <c r="G303" s="211">
        <v>1004</v>
      </c>
      <c r="I303" s="211" t="s">
        <v>1201</v>
      </c>
      <c r="J303" s="212" t="s">
        <v>245</v>
      </c>
      <c r="K303" s="211" t="s">
        <v>357</v>
      </c>
      <c r="L303" s="211" t="s">
        <v>1206</v>
      </c>
      <c r="AD303" s="213"/>
    </row>
    <row r="304" spans="1:30" s="211" customFormat="1" x14ac:dyDescent="0.25">
      <c r="A304" s="211" t="s">
        <v>147</v>
      </c>
      <c r="B304" s="211">
        <v>1372</v>
      </c>
      <c r="C304" s="211" t="s">
        <v>146</v>
      </c>
      <c r="D304" s="211">
        <v>192049393</v>
      </c>
      <c r="E304" s="211">
        <v>1060</v>
      </c>
      <c r="F304" s="211">
        <v>1252</v>
      </c>
      <c r="G304" s="211">
        <v>1004</v>
      </c>
      <c r="I304" s="211" t="s">
        <v>1202</v>
      </c>
      <c r="J304" s="212" t="s">
        <v>245</v>
      </c>
      <c r="K304" s="211" t="s">
        <v>358</v>
      </c>
      <c r="L304" s="211" t="s">
        <v>1207</v>
      </c>
      <c r="AD304" s="213"/>
    </row>
    <row r="305" spans="1:30" s="211" customFormat="1" x14ac:dyDescent="0.25">
      <c r="A305" s="211" t="s">
        <v>147</v>
      </c>
      <c r="B305" s="211">
        <v>1372</v>
      </c>
      <c r="C305" s="211" t="s">
        <v>146</v>
      </c>
      <c r="D305" s="211">
        <v>192051967</v>
      </c>
      <c r="E305" s="211">
        <v>1020</v>
      </c>
      <c r="F305" s="211">
        <v>1110</v>
      </c>
      <c r="G305" s="211">
        <v>1004</v>
      </c>
      <c r="I305" s="211" t="s">
        <v>1234</v>
      </c>
      <c r="J305" s="212" t="s">
        <v>245</v>
      </c>
      <c r="K305" s="211" t="s">
        <v>357</v>
      </c>
      <c r="L305" s="211" t="s">
        <v>1242</v>
      </c>
      <c r="AD305" s="213"/>
    </row>
    <row r="306" spans="1:30" s="211" customFormat="1" x14ac:dyDescent="0.25">
      <c r="A306" s="211" t="s">
        <v>147</v>
      </c>
      <c r="B306" s="211">
        <v>1372</v>
      </c>
      <c r="C306" s="211" t="s">
        <v>146</v>
      </c>
      <c r="D306" s="211">
        <v>192052012</v>
      </c>
      <c r="E306" s="211">
        <v>1060</v>
      </c>
      <c r="F306" s="211">
        <v>1271</v>
      </c>
      <c r="G306" s="211">
        <v>1004</v>
      </c>
      <c r="I306" s="211" t="s">
        <v>1235</v>
      </c>
      <c r="J306" s="212" t="s">
        <v>245</v>
      </c>
      <c r="K306" s="211" t="s">
        <v>357</v>
      </c>
      <c r="L306" s="211" t="s">
        <v>1243</v>
      </c>
      <c r="AD306" s="213"/>
    </row>
    <row r="307" spans="1:30" s="211" customFormat="1" x14ac:dyDescent="0.25">
      <c r="A307" s="211" t="s">
        <v>147</v>
      </c>
      <c r="B307" s="211">
        <v>1372</v>
      </c>
      <c r="C307" s="211" t="s">
        <v>146</v>
      </c>
      <c r="D307" s="211">
        <v>400016788</v>
      </c>
      <c r="E307" s="211">
        <v>1060</v>
      </c>
      <c r="F307" s="211">
        <v>1211</v>
      </c>
      <c r="G307" s="211">
        <v>1004</v>
      </c>
      <c r="I307" s="211" t="s">
        <v>678</v>
      </c>
      <c r="J307" s="212" t="s">
        <v>245</v>
      </c>
      <c r="K307" s="211" t="s">
        <v>218</v>
      </c>
      <c r="L307" s="211" t="s">
        <v>823</v>
      </c>
      <c r="AD307" s="213"/>
    </row>
    <row r="308" spans="1:30" s="211" customFormat="1" x14ac:dyDescent="0.25">
      <c r="A308" s="211" t="s">
        <v>147</v>
      </c>
      <c r="B308" s="211">
        <v>1372</v>
      </c>
      <c r="C308" s="211" t="s">
        <v>146</v>
      </c>
      <c r="D308" s="211">
        <v>502236819</v>
      </c>
      <c r="E308" s="211">
        <v>1060</v>
      </c>
      <c r="F308" s="211">
        <v>1252</v>
      </c>
      <c r="G308" s="211">
        <v>1004</v>
      </c>
      <c r="I308" s="211" t="s">
        <v>1135</v>
      </c>
      <c r="J308" s="212" t="s">
        <v>245</v>
      </c>
      <c r="K308" s="211" t="s">
        <v>357</v>
      </c>
      <c r="L308" s="211" t="s">
        <v>1167</v>
      </c>
      <c r="AD308" s="213"/>
    </row>
    <row r="309" spans="1:30" s="211" customFormat="1" x14ac:dyDescent="0.25">
      <c r="A309" s="211" t="s">
        <v>147</v>
      </c>
      <c r="B309" s="211">
        <v>1372</v>
      </c>
      <c r="C309" s="211" t="s">
        <v>146</v>
      </c>
      <c r="D309" s="211">
        <v>502236820</v>
      </c>
      <c r="E309" s="211">
        <v>1060</v>
      </c>
      <c r="F309" s="211">
        <v>1271</v>
      </c>
      <c r="G309" s="211">
        <v>1004</v>
      </c>
      <c r="I309" s="211" t="s">
        <v>1136</v>
      </c>
      <c r="J309" s="212" t="s">
        <v>245</v>
      </c>
      <c r="K309" s="211" t="s">
        <v>358</v>
      </c>
      <c r="L309" s="211" t="s">
        <v>1169</v>
      </c>
      <c r="AD309" s="213"/>
    </row>
    <row r="310" spans="1:30" s="211" customFormat="1" x14ac:dyDescent="0.25">
      <c r="A310" s="211" t="s">
        <v>147</v>
      </c>
      <c r="B310" s="211">
        <v>1372</v>
      </c>
      <c r="C310" s="211" t="s">
        <v>146</v>
      </c>
      <c r="D310" s="211">
        <v>502236838</v>
      </c>
      <c r="E310" s="211">
        <v>1060</v>
      </c>
      <c r="F310" s="211">
        <v>1251</v>
      </c>
      <c r="G310" s="211">
        <v>1004</v>
      </c>
      <c r="I310" s="211" t="s">
        <v>760</v>
      </c>
      <c r="J310" s="212" t="s">
        <v>245</v>
      </c>
      <c r="K310" s="211" t="s">
        <v>357</v>
      </c>
      <c r="L310" s="211" t="s">
        <v>763</v>
      </c>
      <c r="AD310" s="213"/>
    </row>
    <row r="311" spans="1:30" s="211" customFormat="1" x14ac:dyDescent="0.25">
      <c r="A311" s="211" t="s">
        <v>147</v>
      </c>
      <c r="B311" s="211">
        <v>1372</v>
      </c>
      <c r="C311" s="211" t="s">
        <v>146</v>
      </c>
      <c r="D311" s="211">
        <v>502236842</v>
      </c>
      <c r="E311" s="211">
        <v>1060</v>
      </c>
      <c r="F311" s="211">
        <v>1251</v>
      </c>
      <c r="G311" s="211">
        <v>1004</v>
      </c>
      <c r="I311" s="211" t="s">
        <v>761</v>
      </c>
      <c r="J311" s="212" t="s">
        <v>245</v>
      </c>
      <c r="K311" s="211" t="s">
        <v>357</v>
      </c>
      <c r="L311" s="211" t="s">
        <v>764</v>
      </c>
      <c r="AD311" s="213"/>
    </row>
    <row r="312" spans="1:30" s="211" customFormat="1" x14ac:dyDescent="0.25">
      <c r="A312" s="211" t="s">
        <v>147</v>
      </c>
      <c r="B312" s="211">
        <v>1372</v>
      </c>
      <c r="C312" s="211" t="s">
        <v>146</v>
      </c>
      <c r="D312" s="211">
        <v>502236929</v>
      </c>
      <c r="E312" s="211">
        <v>1060</v>
      </c>
      <c r="F312" s="211">
        <v>1252</v>
      </c>
      <c r="G312" s="211">
        <v>1004</v>
      </c>
      <c r="I312" s="211" t="s">
        <v>583</v>
      </c>
      <c r="J312" s="212" t="s">
        <v>245</v>
      </c>
      <c r="K312" s="211" t="s">
        <v>357</v>
      </c>
      <c r="L312" s="211" t="s">
        <v>584</v>
      </c>
      <c r="AD312" s="213"/>
    </row>
    <row r="313" spans="1:30" s="211" customFormat="1" x14ac:dyDescent="0.25">
      <c r="A313" s="211" t="s">
        <v>147</v>
      </c>
      <c r="B313" s="211">
        <v>1372</v>
      </c>
      <c r="C313" s="211" t="s">
        <v>146</v>
      </c>
      <c r="D313" s="211">
        <v>502236977</v>
      </c>
      <c r="E313" s="211">
        <v>1060</v>
      </c>
      <c r="F313" s="211">
        <v>1271</v>
      </c>
      <c r="G313" s="211">
        <v>1004</v>
      </c>
      <c r="I313" s="211" t="s">
        <v>1137</v>
      </c>
      <c r="J313" s="212" t="s">
        <v>245</v>
      </c>
      <c r="K313" s="211" t="s">
        <v>358</v>
      </c>
      <c r="L313" s="211" t="s">
        <v>1170</v>
      </c>
      <c r="AD313" s="213"/>
    </row>
    <row r="314" spans="1:30" s="211" customFormat="1" x14ac:dyDescent="0.25">
      <c r="A314" s="211" t="s">
        <v>147</v>
      </c>
      <c r="B314" s="211">
        <v>1372</v>
      </c>
      <c r="C314" s="211" t="s">
        <v>146</v>
      </c>
      <c r="D314" s="211">
        <v>502236980</v>
      </c>
      <c r="E314" s="211">
        <v>1060</v>
      </c>
      <c r="F314" s="211">
        <v>1252</v>
      </c>
      <c r="G314" s="211">
        <v>1004</v>
      </c>
      <c r="I314" s="211" t="s">
        <v>585</v>
      </c>
      <c r="J314" s="212" t="s">
        <v>245</v>
      </c>
      <c r="K314" s="211" t="s">
        <v>357</v>
      </c>
      <c r="L314" s="211" t="s">
        <v>587</v>
      </c>
      <c r="AD314" s="213"/>
    </row>
    <row r="315" spans="1:30" s="211" customFormat="1" x14ac:dyDescent="0.25">
      <c r="A315" s="211" t="s">
        <v>147</v>
      </c>
      <c r="B315" s="211">
        <v>1372</v>
      </c>
      <c r="C315" s="211" t="s">
        <v>146</v>
      </c>
      <c r="D315" s="211">
        <v>502237068</v>
      </c>
      <c r="E315" s="211">
        <v>1060</v>
      </c>
      <c r="F315" s="211">
        <v>1271</v>
      </c>
      <c r="G315" s="211">
        <v>1004</v>
      </c>
      <c r="I315" s="211" t="s">
        <v>1118</v>
      </c>
      <c r="J315" s="212" t="s">
        <v>245</v>
      </c>
      <c r="K315" s="211" t="s">
        <v>358</v>
      </c>
      <c r="L315" s="211" t="s">
        <v>1126</v>
      </c>
      <c r="AD315" s="213"/>
    </row>
    <row r="316" spans="1:30" s="211" customFormat="1" x14ac:dyDescent="0.25">
      <c r="A316" s="211" t="s">
        <v>147</v>
      </c>
      <c r="B316" s="211">
        <v>1372</v>
      </c>
      <c r="C316" s="211" t="s">
        <v>146</v>
      </c>
      <c r="D316" s="211">
        <v>502237181</v>
      </c>
      <c r="E316" s="211">
        <v>1060</v>
      </c>
      <c r="F316" s="211">
        <v>1252</v>
      </c>
      <c r="G316" s="211">
        <v>1004</v>
      </c>
      <c r="I316" s="211" t="s">
        <v>1212</v>
      </c>
      <c r="J316" s="212" t="s">
        <v>245</v>
      </c>
      <c r="K316" s="211" t="s">
        <v>357</v>
      </c>
      <c r="L316" s="211" t="s">
        <v>1222</v>
      </c>
      <c r="AD316" s="213"/>
    </row>
    <row r="317" spans="1:30" s="211" customFormat="1" x14ac:dyDescent="0.25">
      <c r="A317" s="211" t="s">
        <v>147</v>
      </c>
      <c r="B317" s="211">
        <v>1372</v>
      </c>
      <c r="C317" s="211" t="s">
        <v>146</v>
      </c>
      <c r="D317" s="211">
        <v>502237282</v>
      </c>
      <c r="E317" s="211">
        <v>1060</v>
      </c>
      <c r="F317" s="211">
        <v>1242</v>
      </c>
      <c r="G317" s="211">
        <v>1004</v>
      </c>
      <c r="I317" s="211" t="s">
        <v>1119</v>
      </c>
      <c r="J317" s="212" t="s">
        <v>245</v>
      </c>
      <c r="K317" s="211" t="s">
        <v>358</v>
      </c>
      <c r="L317" s="211" t="s">
        <v>1127</v>
      </c>
      <c r="AD317" s="213"/>
    </row>
    <row r="318" spans="1:30" s="211" customFormat="1" x14ac:dyDescent="0.25">
      <c r="A318" s="211" t="s">
        <v>147</v>
      </c>
      <c r="B318" s="211">
        <v>1372</v>
      </c>
      <c r="C318" s="211" t="s">
        <v>146</v>
      </c>
      <c r="D318" s="211">
        <v>502237293</v>
      </c>
      <c r="E318" s="211">
        <v>1060</v>
      </c>
      <c r="F318" s="211">
        <v>1274</v>
      </c>
      <c r="G318" s="211">
        <v>1004</v>
      </c>
      <c r="I318" s="211" t="s">
        <v>864</v>
      </c>
      <c r="J318" s="212" t="s">
        <v>245</v>
      </c>
      <c r="K318" s="211" t="s">
        <v>358</v>
      </c>
      <c r="L318" s="211" t="s">
        <v>874</v>
      </c>
      <c r="AD318" s="213"/>
    </row>
    <row r="319" spans="1:30" s="211" customFormat="1" x14ac:dyDescent="0.25">
      <c r="A319" s="211" t="s">
        <v>147</v>
      </c>
      <c r="B319" s="211">
        <v>1372</v>
      </c>
      <c r="C319" s="211" t="s">
        <v>146</v>
      </c>
      <c r="D319" s="211">
        <v>502237296</v>
      </c>
      <c r="E319" s="211">
        <v>1060</v>
      </c>
      <c r="G319" s="211">
        <v>1004</v>
      </c>
      <c r="I319" s="211" t="s">
        <v>1213</v>
      </c>
      <c r="J319" s="212" t="s">
        <v>245</v>
      </c>
      <c r="K319" s="211" t="s">
        <v>357</v>
      </c>
      <c r="L319" s="211" t="s">
        <v>1223</v>
      </c>
      <c r="AD319" s="213"/>
    </row>
    <row r="320" spans="1:30" s="211" customFormat="1" x14ac:dyDescent="0.25">
      <c r="A320" s="211" t="s">
        <v>147</v>
      </c>
      <c r="B320" s="211">
        <v>1372</v>
      </c>
      <c r="C320" s="211" t="s">
        <v>146</v>
      </c>
      <c r="D320" s="211">
        <v>502237471</v>
      </c>
      <c r="E320" s="211">
        <v>1060</v>
      </c>
      <c r="F320" s="211">
        <v>1271</v>
      </c>
      <c r="G320" s="211">
        <v>1004</v>
      </c>
      <c r="I320" s="211" t="s">
        <v>586</v>
      </c>
      <c r="J320" s="212" t="s">
        <v>245</v>
      </c>
      <c r="K320" s="211" t="s">
        <v>357</v>
      </c>
      <c r="L320" s="211" t="s">
        <v>588</v>
      </c>
      <c r="AD320" s="213"/>
    </row>
    <row r="321" spans="1:30" s="211" customFormat="1" x14ac:dyDescent="0.25">
      <c r="A321" s="211" t="s">
        <v>147</v>
      </c>
      <c r="B321" s="211">
        <v>1372</v>
      </c>
      <c r="C321" s="211" t="s">
        <v>146</v>
      </c>
      <c r="D321" s="211">
        <v>502237671</v>
      </c>
      <c r="E321" s="211">
        <v>1060</v>
      </c>
      <c r="F321" s="211">
        <v>1271</v>
      </c>
      <c r="G321" s="211">
        <v>1004</v>
      </c>
      <c r="I321" s="211" t="s">
        <v>459</v>
      </c>
      <c r="J321" s="212" t="s">
        <v>245</v>
      </c>
      <c r="K321" s="211" t="s">
        <v>357</v>
      </c>
      <c r="L321" s="211" t="s">
        <v>537</v>
      </c>
      <c r="AD321" s="213"/>
    </row>
    <row r="322" spans="1:30" s="211" customFormat="1" x14ac:dyDescent="0.25">
      <c r="A322" s="211" t="s">
        <v>147</v>
      </c>
      <c r="B322" s="211">
        <v>1372</v>
      </c>
      <c r="C322" s="211" t="s">
        <v>146</v>
      </c>
      <c r="D322" s="211">
        <v>502237675</v>
      </c>
      <c r="E322" s="211">
        <v>1060</v>
      </c>
      <c r="F322" s="211">
        <v>1274</v>
      </c>
      <c r="G322" s="211">
        <v>1004</v>
      </c>
      <c r="I322" s="211" t="s">
        <v>865</v>
      </c>
      <c r="J322" s="212" t="s">
        <v>245</v>
      </c>
      <c r="K322" s="211" t="s">
        <v>358</v>
      </c>
      <c r="L322" s="211" t="s">
        <v>875</v>
      </c>
      <c r="AD322" s="213"/>
    </row>
    <row r="323" spans="1:30" s="211" customFormat="1" x14ac:dyDescent="0.25">
      <c r="A323" s="211" t="s">
        <v>147</v>
      </c>
      <c r="B323" s="211">
        <v>1372</v>
      </c>
      <c r="C323" s="211" t="s">
        <v>146</v>
      </c>
      <c r="D323" s="211">
        <v>502237744</v>
      </c>
      <c r="E323" s="211">
        <v>1060</v>
      </c>
      <c r="F323" s="211">
        <v>1252</v>
      </c>
      <c r="G323" s="211">
        <v>1004</v>
      </c>
      <c r="I323" s="211" t="s">
        <v>1236</v>
      </c>
      <c r="J323" s="212" t="s">
        <v>245</v>
      </c>
      <c r="K323" s="211" t="s">
        <v>357</v>
      </c>
      <c r="L323" s="211" t="s">
        <v>1244</v>
      </c>
      <c r="AD323" s="213"/>
    </row>
    <row r="324" spans="1:30" s="211" customFormat="1" x14ac:dyDescent="0.25">
      <c r="A324" s="211" t="s">
        <v>147</v>
      </c>
      <c r="B324" s="211">
        <v>1372</v>
      </c>
      <c r="C324" s="211" t="s">
        <v>146</v>
      </c>
      <c r="D324" s="211">
        <v>502237745</v>
      </c>
      <c r="E324" s="211">
        <v>1060</v>
      </c>
      <c r="F324" s="211">
        <v>1252</v>
      </c>
      <c r="G324" s="211">
        <v>1004</v>
      </c>
      <c r="I324" s="211" t="s">
        <v>1237</v>
      </c>
      <c r="J324" s="212" t="s">
        <v>245</v>
      </c>
      <c r="K324" s="211" t="s">
        <v>357</v>
      </c>
      <c r="L324" s="211" t="s">
        <v>1245</v>
      </c>
      <c r="AD324" s="213"/>
    </row>
    <row r="325" spans="1:30" s="211" customFormat="1" x14ac:dyDescent="0.25">
      <c r="A325" s="211" t="s">
        <v>147</v>
      </c>
      <c r="B325" s="211">
        <v>1372</v>
      </c>
      <c r="C325" s="211" t="s">
        <v>146</v>
      </c>
      <c r="D325" s="211">
        <v>502237746</v>
      </c>
      <c r="E325" s="211">
        <v>1060</v>
      </c>
      <c r="F325" s="211">
        <v>1271</v>
      </c>
      <c r="G325" s="211">
        <v>1004</v>
      </c>
      <c r="I325" s="211" t="s">
        <v>1238</v>
      </c>
      <c r="J325" s="212" t="s">
        <v>245</v>
      </c>
      <c r="K325" s="211" t="s">
        <v>358</v>
      </c>
      <c r="L325" s="211" t="s">
        <v>1247</v>
      </c>
      <c r="AD325" s="213"/>
    </row>
    <row r="326" spans="1:30" s="211" customFormat="1" x14ac:dyDescent="0.25">
      <c r="A326" s="211" t="s">
        <v>147</v>
      </c>
      <c r="B326" s="211">
        <v>1372</v>
      </c>
      <c r="C326" s="211" t="s">
        <v>146</v>
      </c>
      <c r="D326" s="211">
        <v>502238001</v>
      </c>
      <c r="E326" s="211">
        <v>1060</v>
      </c>
      <c r="F326" s="211">
        <v>1274</v>
      </c>
      <c r="G326" s="211">
        <v>1004</v>
      </c>
      <c r="I326" s="211" t="s">
        <v>460</v>
      </c>
      <c r="J326" s="212" t="s">
        <v>245</v>
      </c>
      <c r="K326" s="211" t="s">
        <v>357</v>
      </c>
      <c r="L326" s="211" t="s">
        <v>538</v>
      </c>
      <c r="AD326" s="213"/>
    </row>
    <row r="327" spans="1:30" s="211" customFormat="1" x14ac:dyDescent="0.25">
      <c r="A327" s="211" t="s">
        <v>147</v>
      </c>
      <c r="B327" s="211">
        <v>1372</v>
      </c>
      <c r="C327" s="211" t="s">
        <v>146</v>
      </c>
      <c r="D327" s="211">
        <v>502238171</v>
      </c>
      <c r="E327" s="211">
        <v>1060</v>
      </c>
      <c r="F327" s="211">
        <v>1271</v>
      </c>
      <c r="G327" s="211">
        <v>1004</v>
      </c>
      <c r="I327" s="211" t="s">
        <v>985</v>
      </c>
      <c r="J327" s="212" t="s">
        <v>245</v>
      </c>
      <c r="K327" s="211" t="s">
        <v>357</v>
      </c>
      <c r="L327" s="211" t="s">
        <v>1003</v>
      </c>
      <c r="AD327" s="213"/>
    </row>
    <row r="328" spans="1:30" s="211" customFormat="1" x14ac:dyDescent="0.25">
      <c r="A328" s="211" t="s">
        <v>147</v>
      </c>
      <c r="B328" s="211">
        <v>1372</v>
      </c>
      <c r="C328" s="211" t="s">
        <v>146</v>
      </c>
      <c r="D328" s="211">
        <v>502238192</v>
      </c>
      <c r="E328" s="211">
        <v>1060</v>
      </c>
      <c r="F328" s="211">
        <v>1271</v>
      </c>
      <c r="G328" s="211">
        <v>1004</v>
      </c>
      <c r="I328" s="211" t="s">
        <v>1035</v>
      </c>
      <c r="J328" s="212" t="s">
        <v>245</v>
      </c>
      <c r="K328" s="211" t="s">
        <v>357</v>
      </c>
      <c r="L328" s="211" t="s">
        <v>1047</v>
      </c>
      <c r="AD328" s="213"/>
    </row>
    <row r="329" spans="1:30" s="211" customFormat="1" x14ac:dyDescent="0.25">
      <c r="A329" s="211" t="s">
        <v>147</v>
      </c>
      <c r="B329" s="211">
        <v>1372</v>
      </c>
      <c r="C329" s="211" t="s">
        <v>146</v>
      </c>
      <c r="D329" s="211">
        <v>502238203</v>
      </c>
      <c r="E329" s="211">
        <v>1060</v>
      </c>
      <c r="F329" s="211">
        <v>1271</v>
      </c>
      <c r="G329" s="211">
        <v>1004</v>
      </c>
      <c r="I329" s="211" t="s">
        <v>1214</v>
      </c>
      <c r="J329" s="212" t="s">
        <v>245</v>
      </c>
      <c r="K329" s="211" t="s">
        <v>358</v>
      </c>
      <c r="L329" s="211" t="s">
        <v>1225</v>
      </c>
      <c r="AD329" s="213"/>
    </row>
    <row r="330" spans="1:30" s="211" customFormat="1" x14ac:dyDescent="0.25">
      <c r="A330" s="211" t="s">
        <v>147</v>
      </c>
      <c r="B330" s="211">
        <v>1372</v>
      </c>
      <c r="C330" s="211" t="s">
        <v>146</v>
      </c>
      <c r="D330" s="211">
        <v>502238322</v>
      </c>
      <c r="E330" s="211">
        <v>1060</v>
      </c>
      <c r="F330" s="211">
        <v>1242</v>
      </c>
      <c r="G330" s="211">
        <v>1004</v>
      </c>
      <c r="I330" s="211" t="s">
        <v>1228</v>
      </c>
      <c r="J330" s="212" t="s">
        <v>245</v>
      </c>
      <c r="K330" s="211" t="s">
        <v>357</v>
      </c>
      <c r="L330" s="211" t="s">
        <v>1231</v>
      </c>
      <c r="AD330" s="213"/>
    </row>
    <row r="331" spans="1:30" s="211" customFormat="1" x14ac:dyDescent="0.25">
      <c r="A331" s="211" t="s">
        <v>147</v>
      </c>
      <c r="B331" s="211">
        <v>1372</v>
      </c>
      <c r="C331" s="211" t="s">
        <v>146</v>
      </c>
      <c r="D331" s="211">
        <v>502238326</v>
      </c>
      <c r="E331" s="211">
        <v>1060</v>
      </c>
      <c r="F331" s="211">
        <v>1242</v>
      </c>
      <c r="G331" s="211">
        <v>1004</v>
      </c>
      <c r="I331" s="211" t="s">
        <v>1229</v>
      </c>
      <c r="J331" s="212" t="s">
        <v>245</v>
      </c>
      <c r="K331" s="211" t="s">
        <v>357</v>
      </c>
      <c r="L331" s="211" t="s">
        <v>1232</v>
      </c>
      <c r="AD331" s="213"/>
    </row>
    <row r="332" spans="1:30" s="211" customFormat="1" x14ac:dyDescent="0.25">
      <c r="A332" s="211" t="s">
        <v>147</v>
      </c>
      <c r="B332" s="211">
        <v>1372</v>
      </c>
      <c r="C332" s="211" t="s">
        <v>146</v>
      </c>
      <c r="D332" s="211">
        <v>502238332</v>
      </c>
      <c r="E332" s="211">
        <v>1060</v>
      </c>
      <c r="F332" s="211">
        <v>1242</v>
      </c>
      <c r="G332" s="211">
        <v>1004</v>
      </c>
      <c r="I332" s="211" t="s">
        <v>1138</v>
      </c>
      <c r="J332" s="212" t="s">
        <v>245</v>
      </c>
      <c r="K332" s="211" t="s">
        <v>358</v>
      </c>
      <c r="L332" s="211" t="s">
        <v>1171</v>
      </c>
      <c r="AD332" s="213"/>
    </row>
    <row r="333" spans="1:30" s="211" customFormat="1" x14ac:dyDescent="0.25">
      <c r="A333" s="211" t="s">
        <v>147</v>
      </c>
      <c r="B333" s="211">
        <v>1372</v>
      </c>
      <c r="C333" s="211" t="s">
        <v>146</v>
      </c>
      <c r="D333" s="211">
        <v>502238340</v>
      </c>
      <c r="E333" s="211">
        <v>1060</v>
      </c>
      <c r="F333" s="211">
        <v>1271</v>
      </c>
      <c r="G333" s="211">
        <v>1004</v>
      </c>
      <c r="I333" s="211" t="s">
        <v>854</v>
      </c>
      <c r="J333" s="212" t="s">
        <v>245</v>
      </c>
      <c r="K333" s="211" t="s">
        <v>357</v>
      </c>
      <c r="L333" s="211" t="s">
        <v>855</v>
      </c>
      <c r="AD333" s="213"/>
    </row>
    <row r="334" spans="1:30" s="211" customFormat="1" x14ac:dyDescent="0.25">
      <c r="A334" s="211" t="s">
        <v>147</v>
      </c>
      <c r="B334" s="211">
        <v>1372</v>
      </c>
      <c r="C334" s="211" t="s">
        <v>146</v>
      </c>
      <c r="D334" s="211">
        <v>502238394</v>
      </c>
      <c r="E334" s="211">
        <v>1060</v>
      </c>
      <c r="F334" s="211">
        <v>1274</v>
      </c>
      <c r="G334" s="211">
        <v>1004</v>
      </c>
      <c r="I334" s="211" t="s">
        <v>461</v>
      </c>
      <c r="J334" s="212" t="s">
        <v>245</v>
      </c>
      <c r="K334" s="211" t="s">
        <v>357</v>
      </c>
      <c r="L334" s="211" t="s">
        <v>539</v>
      </c>
      <c r="AD334" s="213"/>
    </row>
    <row r="335" spans="1:30" s="211" customFormat="1" x14ac:dyDescent="0.25">
      <c r="A335" s="211" t="s">
        <v>147</v>
      </c>
      <c r="B335" s="211">
        <v>1372</v>
      </c>
      <c r="C335" s="211" t="s">
        <v>146</v>
      </c>
      <c r="D335" s="211">
        <v>502238507</v>
      </c>
      <c r="E335" s="211">
        <v>1060</v>
      </c>
      <c r="F335" s="211">
        <v>1274</v>
      </c>
      <c r="G335" s="211">
        <v>1004</v>
      </c>
      <c r="I335" s="211" t="s">
        <v>462</v>
      </c>
      <c r="J335" s="212" t="s">
        <v>245</v>
      </c>
      <c r="K335" s="211" t="s">
        <v>358</v>
      </c>
      <c r="L335" s="211" t="s">
        <v>838</v>
      </c>
      <c r="AD335" s="213"/>
    </row>
    <row r="336" spans="1:30" s="211" customFormat="1" x14ac:dyDescent="0.25">
      <c r="A336" s="211" t="s">
        <v>147</v>
      </c>
      <c r="B336" s="211">
        <v>1372</v>
      </c>
      <c r="C336" s="211" t="s">
        <v>146</v>
      </c>
      <c r="D336" s="211">
        <v>502238521</v>
      </c>
      <c r="E336" s="211">
        <v>1060</v>
      </c>
      <c r="F336" s="211">
        <v>1242</v>
      </c>
      <c r="G336" s="211">
        <v>1004</v>
      </c>
      <c r="I336" s="211" t="s">
        <v>866</v>
      </c>
      <c r="J336" s="212" t="s">
        <v>245</v>
      </c>
      <c r="K336" s="211" t="s">
        <v>358</v>
      </c>
      <c r="L336" s="211" t="s">
        <v>876</v>
      </c>
      <c r="AD336" s="213"/>
    </row>
    <row r="337" spans="1:30" s="211" customFormat="1" x14ac:dyDescent="0.25">
      <c r="A337" s="211" t="s">
        <v>147</v>
      </c>
      <c r="B337" s="211">
        <v>1372</v>
      </c>
      <c r="C337" s="211" t="s">
        <v>146</v>
      </c>
      <c r="D337" s="211">
        <v>502238575</v>
      </c>
      <c r="E337" s="211">
        <v>1060</v>
      </c>
      <c r="F337" s="211">
        <v>1252</v>
      </c>
      <c r="G337" s="211">
        <v>1004</v>
      </c>
      <c r="I337" s="211" t="s">
        <v>867</v>
      </c>
      <c r="J337" s="212" t="s">
        <v>245</v>
      </c>
      <c r="K337" s="211" t="s">
        <v>358</v>
      </c>
      <c r="L337" s="211" t="s">
        <v>877</v>
      </c>
      <c r="AD337" s="213"/>
    </row>
    <row r="338" spans="1:30" s="211" customFormat="1" x14ac:dyDescent="0.25">
      <c r="A338" s="211" t="s">
        <v>147</v>
      </c>
      <c r="B338" s="211">
        <v>1373</v>
      </c>
      <c r="C338" s="211" t="s">
        <v>209</v>
      </c>
      <c r="D338" s="211">
        <v>262139</v>
      </c>
      <c r="E338" s="211">
        <v>1030</v>
      </c>
      <c r="F338" s="211">
        <v>1110</v>
      </c>
      <c r="G338" s="211">
        <v>1004</v>
      </c>
      <c r="I338" s="211" t="s">
        <v>463</v>
      </c>
      <c r="J338" s="212" t="s">
        <v>245</v>
      </c>
      <c r="K338" s="211" t="s">
        <v>357</v>
      </c>
      <c r="L338" s="211" t="s">
        <v>540</v>
      </c>
      <c r="AD338" s="213"/>
    </row>
    <row r="339" spans="1:30" s="211" customFormat="1" x14ac:dyDescent="0.25">
      <c r="A339" s="211" t="s">
        <v>147</v>
      </c>
      <c r="B339" s="211">
        <v>1373</v>
      </c>
      <c r="C339" s="211" t="s">
        <v>209</v>
      </c>
      <c r="D339" s="211">
        <v>262343</v>
      </c>
      <c r="E339" s="211">
        <v>1020</v>
      </c>
      <c r="F339" s="211">
        <v>1110</v>
      </c>
      <c r="G339" s="211">
        <v>1004</v>
      </c>
      <c r="I339" s="211" t="s">
        <v>256</v>
      </c>
      <c r="J339" s="212" t="s">
        <v>245</v>
      </c>
      <c r="K339" s="211" t="s">
        <v>218</v>
      </c>
      <c r="L339" s="211" t="s">
        <v>569</v>
      </c>
      <c r="AD339" s="213"/>
    </row>
    <row r="340" spans="1:30" s="211" customFormat="1" x14ac:dyDescent="0.25">
      <c r="A340" s="211" t="s">
        <v>147</v>
      </c>
      <c r="B340" s="211">
        <v>1373</v>
      </c>
      <c r="C340" s="211" t="s">
        <v>209</v>
      </c>
      <c r="D340" s="211">
        <v>262344</v>
      </c>
      <c r="E340" s="211">
        <v>1020</v>
      </c>
      <c r="F340" s="211">
        <v>1110</v>
      </c>
      <c r="G340" s="211">
        <v>1004</v>
      </c>
      <c r="I340" s="211" t="s">
        <v>256</v>
      </c>
      <c r="J340" s="212" t="s">
        <v>245</v>
      </c>
      <c r="K340" s="211" t="s">
        <v>218</v>
      </c>
      <c r="L340" s="211" t="s">
        <v>570</v>
      </c>
      <c r="AD340" s="213"/>
    </row>
    <row r="341" spans="1:30" s="211" customFormat="1" x14ac:dyDescent="0.25">
      <c r="A341" s="211" t="s">
        <v>147</v>
      </c>
      <c r="B341" s="211">
        <v>1373</v>
      </c>
      <c r="C341" s="211" t="s">
        <v>209</v>
      </c>
      <c r="D341" s="211">
        <v>262345</v>
      </c>
      <c r="E341" s="211">
        <v>1020</v>
      </c>
      <c r="F341" s="211">
        <v>1110</v>
      </c>
      <c r="G341" s="211">
        <v>1004</v>
      </c>
      <c r="I341" s="211" t="s">
        <v>256</v>
      </c>
      <c r="J341" s="212" t="s">
        <v>245</v>
      </c>
      <c r="K341" s="211" t="s">
        <v>218</v>
      </c>
      <c r="L341" s="211" t="s">
        <v>571</v>
      </c>
      <c r="AD341" s="213"/>
    </row>
    <row r="342" spans="1:30" s="211" customFormat="1" x14ac:dyDescent="0.25">
      <c r="A342" s="211" t="s">
        <v>147</v>
      </c>
      <c r="B342" s="211">
        <v>1373</v>
      </c>
      <c r="C342" s="211" t="s">
        <v>209</v>
      </c>
      <c r="D342" s="211">
        <v>262346</v>
      </c>
      <c r="E342" s="211">
        <v>1020</v>
      </c>
      <c r="F342" s="211">
        <v>1110</v>
      </c>
      <c r="G342" s="211">
        <v>1004</v>
      </c>
      <c r="I342" s="211" t="s">
        <v>256</v>
      </c>
      <c r="J342" s="212" t="s">
        <v>245</v>
      </c>
      <c r="K342" s="211" t="s">
        <v>218</v>
      </c>
      <c r="L342" s="211" t="s">
        <v>572</v>
      </c>
      <c r="AD342" s="213"/>
    </row>
    <row r="343" spans="1:30" s="211" customFormat="1" x14ac:dyDescent="0.25">
      <c r="A343" s="211" t="s">
        <v>147</v>
      </c>
      <c r="B343" s="211">
        <v>1373</v>
      </c>
      <c r="C343" s="211" t="s">
        <v>209</v>
      </c>
      <c r="D343" s="211">
        <v>262356</v>
      </c>
      <c r="E343" s="211">
        <v>1020</v>
      </c>
      <c r="F343" s="211">
        <v>1110</v>
      </c>
      <c r="G343" s="211">
        <v>1004</v>
      </c>
      <c r="I343" s="211" t="s">
        <v>256</v>
      </c>
      <c r="J343" s="212" t="s">
        <v>245</v>
      </c>
      <c r="K343" s="211" t="s">
        <v>218</v>
      </c>
      <c r="L343" s="211" t="s">
        <v>573</v>
      </c>
      <c r="AD343" s="213"/>
    </row>
    <row r="344" spans="1:30" s="211" customFormat="1" x14ac:dyDescent="0.25">
      <c r="A344" s="211" t="s">
        <v>147</v>
      </c>
      <c r="B344" s="211">
        <v>1373</v>
      </c>
      <c r="C344" s="211" t="s">
        <v>209</v>
      </c>
      <c r="D344" s="211">
        <v>262364</v>
      </c>
      <c r="E344" s="211">
        <v>1020</v>
      </c>
      <c r="F344" s="211">
        <v>1110</v>
      </c>
      <c r="G344" s="211">
        <v>1004</v>
      </c>
      <c r="I344" s="211" t="s">
        <v>256</v>
      </c>
      <c r="J344" s="212" t="s">
        <v>245</v>
      </c>
      <c r="K344" s="211" t="s">
        <v>218</v>
      </c>
      <c r="L344" s="211" t="s">
        <v>574</v>
      </c>
      <c r="AD344" s="213"/>
    </row>
    <row r="345" spans="1:30" s="211" customFormat="1" x14ac:dyDescent="0.25">
      <c r="A345" s="211" t="s">
        <v>147</v>
      </c>
      <c r="B345" s="211">
        <v>1373</v>
      </c>
      <c r="C345" s="211" t="s">
        <v>209</v>
      </c>
      <c r="D345" s="211">
        <v>190045072</v>
      </c>
      <c r="E345" s="211">
        <v>1060</v>
      </c>
      <c r="F345" s="211">
        <v>1271</v>
      </c>
      <c r="G345" s="211">
        <v>1004</v>
      </c>
      <c r="I345" s="211" t="s">
        <v>464</v>
      </c>
      <c r="J345" s="212" t="s">
        <v>245</v>
      </c>
      <c r="K345" s="211" t="s">
        <v>357</v>
      </c>
      <c r="L345" s="211" t="s">
        <v>541</v>
      </c>
      <c r="AD345" s="213"/>
    </row>
    <row r="346" spans="1:30" s="211" customFormat="1" x14ac:dyDescent="0.25">
      <c r="A346" s="211" t="s">
        <v>147</v>
      </c>
      <c r="B346" s="211">
        <v>1373</v>
      </c>
      <c r="C346" s="211" t="s">
        <v>209</v>
      </c>
      <c r="D346" s="211">
        <v>190173347</v>
      </c>
      <c r="E346" s="211">
        <v>1060</v>
      </c>
      <c r="F346" s="211">
        <v>1271</v>
      </c>
      <c r="G346" s="211">
        <v>1004</v>
      </c>
      <c r="I346" s="211" t="s">
        <v>465</v>
      </c>
      <c r="J346" s="212" t="s">
        <v>245</v>
      </c>
      <c r="K346" s="211" t="s">
        <v>357</v>
      </c>
      <c r="L346" s="211" t="s">
        <v>542</v>
      </c>
      <c r="AD346" s="213"/>
    </row>
    <row r="347" spans="1:30" s="211" customFormat="1" x14ac:dyDescent="0.25">
      <c r="A347" s="211" t="s">
        <v>147</v>
      </c>
      <c r="B347" s="211">
        <v>1373</v>
      </c>
      <c r="C347" s="211" t="s">
        <v>209</v>
      </c>
      <c r="D347" s="211">
        <v>190232849</v>
      </c>
      <c r="E347" s="211">
        <v>1020</v>
      </c>
      <c r="F347" s="211">
        <v>1110</v>
      </c>
      <c r="G347" s="211">
        <v>1004</v>
      </c>
      <c r="I347" s="211" t="s">
        <v>466</v>
      </c>
      <c r="J347" s="212" t="s">
        <v>245</v>
      </c>
      <c r="K347" s="211" t="s">
        <v>358</v>
      </c>
      <c r="L347" s="211" t="s">
        <v>565</v>
      </c>
      <c r="AD347" s="213"/>
    </row>
    <row r="348" spans="1:30" s="211" customFormat="1" x14ac:dyDescent="0.25">
      <c r="A348" s="211" t="s">
        <v>147</v>
      </c>
      <c r="B348" s="211">
        <v>1373</v>
      </c>
      <c r="C348" s="211" t="s">
        <v>209</v>
      </c>
      <c r="D348" s="211">
        <v>502278963</v>
      </c>
      <c r="E348" s="211">
        <v>1060</v>
      </c>
      <c r="F348" s="211">
        <v>1274</v>
      </c>
      <c r="G348" s="211">
        <v>1004</v>
      </c>
      <c r="I348" s="211" t="s">
        <v>467</v>
      </c>
      <c r="J348" s="212" t="s">
        <v>245</v>
      </c>
      <c r="K348" s="211" t="s">
        <v>357</v>
      </c>
      <c r="L348" s="211" t="s">
        <v>543</v>
      </c>
      <c r="AD348" s="213"/>
    </row>
    <row r="349" spans="1:30" s="211" customFormat="1" x14ac:dyDescent="0.25">
      <c r="A349" s="211" t="s">
        <v>147</v>
      </c>
      <c r="B349" s="211">
        <v>1373</v>
      </c>
      <c r="C349" s="211" t="s">
        <v>209</v>
      </c>
      <c r="D349" s="211">
        <v>502278965</v>
      </c>
      <c r="E349" s="211">
        <v>1060</v>
      </c>
      <c r="F349" s="211">
        <v>1242</v>
      </c>
      <c r="G349" s="211">
        <v>1004</v>
      </c>
      <c r="I349" s="211" t="s">
        <v>468</v>
      </c>
      <c r="J349" s="212" t="s">
        <v>245</v>
      </c>
      <c r="K349" s="211" t="s">
        <v>357</v>
      </c>
      <c r="L349" s="211" t="s">
        <v>544</v>
      </c>
      <c r="AD349" s="213"/>
    </row>
    <row r="350" spans="1:30" s="211" customFormat="1" x14ac:dyDescent="0.25">
      <c r="A350" s="211" t="s">
        <v>147</v>
      </c>
      <c r="B350" s="211">
        <v>1373</v>
      </c>
      <c r="C350" s="211" t="s">
        <v>209</v>
      </c>
      <c r="D350" s="211">
        <v>502278966</v>
      </c>
      <c r="E350" s="211">
        <v>1060</v>
      </c>
      <c r="F350" s="211">
        <v>1242</v>
      </c>
      <c r="G350" s="211">
        <v>1004</v>
      </c>
      <c r="I350" s="211" t="s">
        <v>469</v>
      </c>
      <c r="J350" s="212" t="s">
        <v>245</v>
      </c>
      <c r="K350" s="211" t="s">
        <v>358</v>
      </c>
      <c r="L350" s="211" t="s">
        <v>566</v>
      </c>
      <c r="AD350" s="213"/>
    </row>
    <row r="351" spans="1:30" s="211" customFormat="1" x14ac:dyDescent="0.25">
      <c r="A351" s="211" t="s">
        <v>147</v>
      </c>
      <c r="B351" s="211">
        <v>1373</v>
      </c>
      <c r="C351" s="211" t="s">
        <v>209</v>
      </c>
      <c r="D351" s="211">
        <v>502279174</v>
      </c>
      <c r="E351" s="211">
        <v>1060</v>
      </c>
      <c r="F351" s="211">
        <v>1252</v>
      </c>
      <c r="G351" s="211">
        <v>1004</v>
      </c>
      <c r="I351" s="211" t="s">
        <v>470</v>
      </c>
      <c r="J351" s="212" t="s">
        <v>245</v>
      </c>
      <c r="K351" s="211" t="s">
        <v>358</v>
      </c>
      <c r="L351" s="211" t="s">
        <v>567</v>
      </c>
      <c r="AD351" s="213"/>
    </row>
    <row r="352" spans="1:30" s="211" customFormat="1" x14ac:dyDescent="0.25">
      <c r="A352" s="211" t="s">
        <v>147</v>
      </c>
      <c r="B352" s="211">
        <v>1373</v>
      </c>
      <c r="C352" s="211" t="s">
        <v>209</v>
      </c>
      <c r="D352" s="211">
        <v>502279175</v>
      </c>
      <c r="E352" s="211">
        <v>1060</v>
      </c>
      <c r="F352" s="211">
        <v>1251</v>
      </c>
      <c r="G352" s="211">
        <v>1004</v>
      </c>
      <c r="I352" s="211" t="s">
        <v>471</v>
      </c>
      <c r="J352" s="212" t="s">
        <v>245</v>
      </c>
      <c r="K352" s="211" t="s">
        <v>358</v>
      </c>
      <c r="L352" s="211" t="s">
        <v>567</v>
      </c>
      <c r="AD352" s="213"/>
    </row>
    <row r="353" spans="1:30" s="211" customFormat="1" x14ac:dyDescent="0.25">
      <c r="A353" s="211" t="s">
        <v>147</v>
      </c>
      <c r="B353" s="211">
        <v>1374</v>
      </c>
      <c r="C353" s="211" t="s">
        <v>210</v>
      </c>
      <c r="D353" s="211">
        <v>502106711</v>
      </c>
      <c r="E353" s="211">
        <v>1060</v>
      </c>
      <c r="F353" s="211">
        <v>1271</v>
      </c>
      <c r="G353" s="211">
        <v>1004</v>
      </c>
      <c r="I353" s="211" t="s">
        <v>713</v>
      </c>
      <c r="J353" s="212" t="s">
        <v>245</v>
      </c>
      <c r="K353" s="211" t="s">
        <v>357</v>
      </c>
      <c r="L353" s="211" t="s">
        <v>742</v>
      </c>
      <c r="AD353" s="213"/>
    </row>
    <row r="354" spans="1:30" s="211" customFormat="1" x14ac:dyDescent="0.25">
      <c r="A354" s="211" t="s">
        <v>147</v>
      </c>
      <c r="B354" s="211">
        <v>1375</v>
      </c>
      <c r="C354" s="211" t="s">
        <v>211</v>
      </c>
      <c r="D354" s="211">
        <v>190214408</v>
      </c>
      <c r="E354" s="211">
        <v>1060</v>
      </c>
      <c r="F354" s="211">
        <v>1252</v>
      </c>
      <c r="G354" s="211">
        <v>1004</v>
      </c>
      <c r="I354" s="211" t="s">
        <v>714</v>
      </c>
      <c r="J354" s="212" t="s">
        <v>245</v>
      </c>
      <c r="K354" s="211" t="s">
        <v>357</v>
      </c>
      <c r="L354" s="211" t="s">
        <v>743</v>
      </c>
      <c r="AD354" s="213"/>
    </row>
    <row r="355" spans="1:30" s="211" customFormat="1" x14ac:dyDescent="0.25">
      <c r="A355" s="211" t="s">
        <v>147</v>
      </c>
      <c r="B355" s="211">
        <v>1375</v>
      </c>
      <c r="C355" s="211" t="s">
        <v>211</v>
      </c>
      <c r="D355" s="211">
        <v>190214544</v>
      </c>
      <c r="E355" s="211">
        <v>1060</v>
      </c>
      <c r="F355" s="211">
        <v>1252</v>
      </c>
      <c r="G355" s="211">
        <v>1004</v>
      </c>
      <c r="I355" s="211" t="s">
        <v>1015</v>
      </c>
      <c r="J355" s="212" t="s">
        <v>245</v>
      </c>
      <c r="K355" s="211" t="s">
        <v>357</v>
      </c>
      <c r="L355" s="211" t="s">
        <v>1022</v>
      </c>
      <c r="AD355" s="213"/>
    </row>
    <row r="356" spans="1:30" s="211" customFormat="1" x14ac:dyDescent="0.25">
      <c r="A356" s="211" t="s">
        <v>147</v>
      </c>
      <c r="B356" s="211">
        <v>1375</v>
      </c>
      <c r="C356" s="211" t="s">
        <v>211</v>
      </c>
      <c r="D356" s="211">
        <v>190214648</v>
      </c>
      <c r="E356" s="211">
        <v>1060</v>
      </c>
      <c r="F356" s="211">
        <v>1252</v>
      </c>
      <c r="G356" s="211">
        <v>1004</v>
      </c>
      <c r="I356" s="211" t="s">
        <v>715</v>
      </c>
      <c r="J356" s="212" t="s">
        <v>245</v>
      </c>
      <c r="K356" s="211" t="s">
        <v>357</v>
      </c>
      <c r="L356" s="211" t="s">
        <v>744</v>
      </c>
      <c r="AD356" s="213"/>
    </row>
    <row r="357" spans="1:30" s="211" customFormat="1" x14ac:dyDescent="0.25">
      <c r="A357" s="211" t="s">
        <v>147</v>
      </c>
      <c r="B357" s="211">
        <v>1375</v>
      </c>
      <c r="C357" s="211" t="s">
        <v>211</v>
      </c>
      <c r="D357" s="211">
        <v>190335808</v>
      </c>
      <c r="E357" s="211">
        <v>1060</v>
      </c>
      <c r="F357" s="211">
        <v>1274</v>
      </c>
      <c r="G357" s="211">
        <v>1004</v>
      </c>
      <c r="I357" s="211" t="s">
        <v>716</v>
      </c>
      <c r="J357" s="212" t="s">
        <v>245</v>
      </c>
      <c r="K357" s="211" t="s">
        <v>357</v>
      </c>
      <c r="L357" s="211" t="s">
        <v>745</v>
      </c>
      <c r="AD357" s="213"/>
    </row>
    <row r="358" spans="1:30" s="211" customFormat="1" x14ac:dyDescent="0.25">
      <c r="A358" s="211" t="s">
        <v>147</v>
      </c>
      <c r="B358" s="211">
        <v>1375</v>
      </c>
      <c r="C358" s="211" t="s">
        <v>211</v>
      </c>
      <c r="D358" s="211">
        <v>190356568</v>
      </c>
      <c r="E358" s="211">
        <v>1060</v>
      </c>
      <c r="F358" s="211">
        <v>1252</v>
      </c>
      <c r="G358" s="211">
        <v>1004</v>
      </c>
      <c r="I358" s="211" t="s">
        <v>717</v>
      </c>
      <c r="J358" s="212" t="s">
        <v>245</v>
      </c>
      <c r="K358" s="211" t="s">
        <v>357</v>
      </c>
      <c r="L358" s="211" t="s">
        <v>746</v>
      </c>
      <c r="AD358" s="213"/>
    </row>
    <row r="359" spans="1:30" s="211" customFormat="1" x14ac:dyDescent="0.25">
      <c r="A359" s="211" t="s">
        <v>147</v>
      </c>
      <c r="B359" s="211">
        <v>1375</v>
      </c>
      <c r="C359" s="211" t="s">
        <v>211</v>
      </c>
      <c r="D359" s="211">
        <v>190441388</v>
      </c>
      <c r="E359" s="211">
        <v>1060</v>
      </c>
      <c r="F359" s="211">
        <v>1241</v>
      </c>
      <c r="G359" s="211">
        <v>1004</v>
      </c>
      <c r="I359" s="211" t="s">
        <v>718</v>
      </c>
      <c r="J359" s="212" t="s">
        <v>245</v>
      </c>
      <c r="K359" s="211" t="s">
        <v>357</v>
      </c>
      <c r="L359" s="211" t="s">
        <v>747</v>
      </c>
      <c r="AD359" s="213"/>
    </row>
    <row r="360" spans="1:30" s="211" customFormat="1" x14ac:dyDescent="0.25">
      <c r="A360" s="211" t="s">
        <v>147</v>
      </c>
      <c r="B360" s="211">
        <v>1375</v>
      </c>
      <c r="C360" s="211" t="s">
        <v>211</v>
      </c>
      <c r="D360" s="211">
        <v>190956909</v>
      </c>
      <c r="E360" s="211">
        <v>1060</v>
      </c>
      <c r="F360" s="211">
        <v>1271</v>
      </c>
      <c r="G360" s="211">
        <v>1004</v>
      </c>
      <c r="I360" s="211" t="s">
        <v>719</v>
      </c>
      <c r="J360" s="212" t="s">
        <v>245</v>
      </c>
      <c r="K360" s="211" t="s">
        <v>357</v>
      </c>
      <c r="L360" s="211" t="s">
        <v>748</v>
      </c>
      <c r="AD360" s="213"/>
    </row>
    <row r="361" spans="1:30" s="211" customFormat="1" x14ac:dyDescent="0.25">
      <c r="A361" s="211" t="s">
        <v>147</v>
      </c>
      <c r="B361" s="211">
        <v>1375</v>
      </c>
      <c r="C361" s="211" t="s">
        <v>211</v>
      </c>
      <c r="D361" s="211">
        <v>190975632</v>
      </c>
      <c r="E361" s="211">
        <v>1060</v>
      </c>
      <c r="F361" s="211">
        <v>1274</v>
      </c>
      <c r="G361" s="211">
        <v>1004</v>
      </c>
      <c r="I361" s="211" t="s">
        <v>720</v>
      </c>
      <c r="J361" s="212" t="s">
        <v>245</v>
      </c>
      <c r="K361" s="211" t="s">
        <v>357</v>
      </c>
      <c r="L361" s="211" t="s">
        <v>749</v>
      </c>
      <c r="AD361" s="213"/>
    </row>
    <row r="362" spans="1:30" s="211" customFormat="1" x14ac:dyDescent="0.25">
      <c r="A362" s="211" t="s">
        <v>147</v>
      </c>
      <c r="B362" s="211">
        <v>1375</v>
      </c>
      <c r="C362" s="211" t="s">
        <v>211</v>
      </c>
      <c r="D362" s="211">
        <v>191714556</v>
      </c>
      <c r="E362" s="211">
        <v>1060</v>
      </c>
      <c r="F362" s="211">
        <v>1274</v>
      </c>
      <c r="G362" s="211">
        <v>1004</v>
      </c>
      <c r="I362" s="211" t="s">
        <v>721</v>
      </c>
      <c r="J362" s="212" t="s">
        <v>245</v>
      </c>
      <c r="K362" s="211" t="s">
        <v>358</v>
      </c>
      <c r="L362" s="211" t="s">
        <v>754</v>
      </c>
      <c r="AD362" s="213"/>
    </row>
    <row r="363" spans="1:30" s="211" customFormat="1" x14ac:dyDescent="0.25">
      <c r="A363" s="211" t="s">
        <v>147</v>
      </c>
      <c r="B363" s="211">
        <v>1375</v>
      </c>
      <c r="C363" s="211" t="s">
        <v>211</v>
      </c>
      <c r="D363" s="211">
        <v>191828874</v>
      </c>
      <c r="E363" s="211">
        <v>1060</v>
      </c>
      <c r="F363" s="211">
        <v>1242</v>
      </c>
      <c r="G363" s="211">
        <v>1004</v>
      </c>
      <c r="I363" s="211" t="s">
        <v>722</v>
      </c>
      <c r="J363" s="212" t="s">
        <v>245</v>
      </c>
      <c r="K363" s="211" t="s">
        <v>357</v>
      </c>
      <c r="L363" s="211" t="s">
        <v>750</v>
      </c>
      <c r="AD363" s="213"/>
    </row>
    <row r="364" spans="1:30" s="211" customFormat="1" x14ac:dyDescent="0.25">
      <c r="A364" s="211" t="s">
        <v>147</v>
      </c>
      <c r="B364" s="211">
        <v>1375</v>
      </c>
      <c r="C364" s="211" t="s">
        <v>211</v>
      </c>
      <c r="D364" s="211">
        <v>191862274</v>
      </c>
      <c r="E364" s="211">
        <v>1060</v>
      </c>
      <c r="F364" s="211">
        <v>1274</v>
      </c>
      <c r="G364" s="211">
        <v>1004</v>
      </c>
      <c r="I364" s="211" t="s">
        <v>723</v>
      </c>
      <c r="J364" s="212" t="s">
        <v>245</v>
      </c>
      <c r="K364" s="211" t="s">
        <v>357</v>
      </c>
      <c r="L364" s="211" t="s">
        <v>751</v>
      </c>
      <c r="AD364" s="213"/>
    </row>
    <row r="365" spans="1:30" s="211" customFormat="1" x14ac:dyDescent="0.25">
      <c r="A365" s="211" t="s">
        <v>147</v>
      </c>
      <c r="B365" s="211">
        <v>1375</v>
      </c>
      <c r="C365" s="211" t="s">
        <v>211</v>
      </c>
      <c r="D365" s="211">
        <v>191902896</v>
      </c>
      <c r="E365" s="211">
        <v>1020</v>
      </c>
      <c r="F365" s="211">
        <v>1122</v>
      </c>
      <c r="G365" s="211">
        <v>1003</v>
      </c>
      <c r="I365" s="211" t="s">
        <v>1036</v>
      </c>
      <c r="J365" s="212" t="s">
        <v>245</v>
      </c>
      <c r="K365" s="211" t="s">
        <v>357</v>
      </c>
      <c r="L365" s="211" t="s">
        <v>1048</v>
      </c>
      <c r="AD365" s="213"/>
    </row>
    <row r="366" spans="1:30" s="211" customFormat="1" x14ac:dyDescent="0.25">
      <c r="A366" s="211" t="s">
        <v>147</v>
      </c>
      <c r="B366" s="211">
        <v>1375</v>
      </c>
      <c r="C366" s="211" t="s">
        <v>211</v>
      </c>
      <c r="D366" s="211">
        <v>191976032</v>
      </c>
      <c r="E366" s="211">
        <v>1020</v>
      </c>
      <c r="F366" s="211">
        <v>1121</v>
      </c>
      <c r="G366" s="211">
        <v>1004</v>
      </c>
      <c r="I366" s="211" t="s">
        <v>724</v>
      </c>
      <c r="J366" s="212" t="s">
        <v>245</v>
      </c>
      <c r="K366" s="211" t="s">
        <v>357</v>
      </c>
      <c r="L366" s="211" t="s">
        <v>752</v>
      </c>
      <c r="AD366" s="213"/>
    </row>
    <row r="367" spans="1:30" s="211" customFormat="1" x14ac:dyDescent="0.25">
      <c r="A367" s="211" t="s">
        <v>147</v>
      </c>
      <c r="B367" s="211">
        <v>1375</v>
      </c>
      <c r="C367" s="211" t="s">
        <v>211</v>
      </c>
      <c r="D367" s="211">
        <v>192000251</v>
      </c>
      <c r="E367" s="211">
        <v>1080</v>
      </c>
      <c r="F367" s="211">
        <v>1274</v>
      </c>
      <c r="G367" s="211">
        <v>1004</v>
      </c>
      <c r="I367" s="211" t="s">
        <v>725</v>
      </c>
      <c r="J367" s="212" t="s">
        <v>245</v>
      </c>
      <c r="K367" s="211" t="s">
        <v>358</v>
      </c>
      <c r="L367" s="211" t="s">
        <v>755</v>
      </c>
      <c r="AD367" s="213"/>
    </row>
    <row r="368" spans="1:30" s="211" customFormat="1" x14ac:dyDescent="0.25">
      <c r="A368" s="211" t="s">
        <v>147</v>
      </c>
      <c r="B368" s="211">
        <v>1375</v>
      </c>
      <c r="C368" s="211" t="s">
        <v>211</v>
      </c>
      <c r="D368" s="211">
        <v>192000957</v>
      </c>
      <c r="E368" s="211">
        <v>1060</v>
      </c>
      <c r="F368" s="211">
        <v>1274</v>
      </c>
      <c r="G368" s="211">
        <v>1004</v>
      </c>
      <c r="I368" s="211" t="s">
        <v>726</v>
      </c>
      <c r="J368" s="212" t="s">
        <v>245</v>
      </c>
      <c r="K368" s="211" t="s">
        <v>358</v>
      </c>
      <c r="L368" s="211" t="s">
        <v>756</v>
      </c>
      <c r="AD368" s="213"/>
    </row>
    <row r="369" spans="1:30" s="211" customFormat="1" x14ac:dyDescent="0.25">
      <c r="A369" s="211" t="s">
        <v>147</v>
      </c>
      <c r="B369" s="211">
        <v>1375</v>
      </c>
      <c r="C369" s="211" t="s">
        <v>211</v>
      </c>
      <c r="D369" s="211">
        <v>192002289</v>
      </c>
      <c r="E369" s="211">
        <v>1020</v>
      </c>
      <c r="F369" s="211">
        <v>1110</v>
      </c>
      <c r="G369" s="211">
        <v>1004</v>
      </c>
      <c r="I369" s="211" t="s">
        <v>727</v>
      </c>
      <c r="J369" s="212" t="s">
        <v>245</v>
      </c>
      <c r="K369" s="211" t="s">
        <v>357</v>
      </c>
      <c r="L369" s="211" t="s">
        <v>753</v>
      </c>
      <c r="AD369" s="213"/>
    </row>
  </sheetData>
  <autoFilter ref="A5:L5" xr:uid="{00000000-0009-0000-0000-000007000000}"/>
  <mergeCells count="3">
    <mergeCell ref="D3:H3"/>
    <mergeCell ref="I3:L3"/>
    <mergeCell ref="A2:L2"/>
  </mergeCells>
  <conditionalFormatting sqref="D6:D369">
    <cfRule type="duplicateValues" dxfId="0" priority="1"/>
  </conditionalFormatting>
  <hyperlinks>
    <hyperlink ref="D3" r:id="rId1" display="Siehe Anleitung" xr:uid="{00000000-0004-0000-0700-000000000000}"/>
    <hyperlink ref="D3:F3" r:id="rId2" display="Anleitung" xr:uid="{00000000-0004-0000-0700-000001000000}"/>
    <hyperlink ref="J6" r:id="rId3" xr:uid="{64053192-7C93-4010-B83A-724D6BC00B7A}"/>
    <hyperlink ref="J7" r:id="rId4" xr:uid="{4F2866EF-6904-4FAB-B9AC-E4CB84FCF209}"/>
    <hyperlink ref="J8" r:id="rId5" xr:uid="{415C7B60-8DBC-4FB3-BC94-C839E767C27D}"/>
    <hyperlink ref="J9" r:id="rId6" xr:uid="{2C849C95-BE73-4769-98C4-FC02D7346FFF}"/>
    <hyperlink ref="J10" r:id="rId7" xr:uid="{4AFEFCB3-2D3F-4D03-A19D-1645451CEF83}"/>
    <hyperlink ref="J11" r:id="rId8" xr:uid="{B0E8C94F-97F3-413D-8A75-6446CBA677D5}"/>
    <hyperlink ref="J12" r:id="rId9" xr:uid="{B0217D3F-6757-4C51-A20A-A5E7551AA5E2}"/>
    <hyperlink ref="J13" r:id="rId10" xr:uid="{A0461A2F-592A-4F77-BF10-7F58F0F7E7F5}"/>
    <hyperlink ref="J14" r:id="rId11" xr:uid="{E8FA7C59-F142-41BE-B977-0693D9C0C763}"/>
    <hyperlink ref="J15" r:id="rId12" xr:uid="{EB497E44-621D-4A7B-9872-297523C58387}"/>
    <hyperlink ref="J16" r:id="rId13" xr:uid="{19089F31-B4C0-4F76-AFCF-A4A62825641B}"/>
    <hyperlink ref="J17" r:id="rId14" xr:uid="{18000EA0-FD05-446D-A0D1-ACD9A9FF85DF}"/>
    <hyperlink ref="J18" r:id="rId15" xr:uid="{9A860328-1924-4BE7-AAB4-1BFFDB743A1A}"/>
    <hyperlink ref="J19" r:id="rId16" xr:uid="{D792FD04-F2C3-43F6-ACC9-EACC299D0F4C}"/>
    <hyperlink ref="J20" r:id="rId17" xr:uid="{9E8FCA7F-8C3D-48AF-B3A5-B1A0812FB81F}"/>
    <hyperlink ref="J21" r:id="rId18" xr:uid="{C8354C72-AF50-4611-934E-BFDF16DF627F}"/>
    <hyperlink ref="J22" r:id="rId19" xr:uid="{19D6B1CE-058E-4DCE-8EFA-FD03B65C3A4A}"/>
    <hyperlink ref="J23" r:id="rId20" xr:uid="{3C74F5D1-0AE5-4E77-8973-A9E34B97BC66}"/>
    <hyperlink ref="J24" r:id="rId21" xr:uid="{CB4FC792-44FE-4A9D-A15A-C0A7247AA523}"/>
    <hyperlink ref="J25" r:id="rId22" xr:uid="{8E00EA85-F77C-4925-A091-CFEF10922614}"/>
    <hyperlink ref="J26" r:id="rId23" xr:uid="{1F12042D-9ADD-4E87-B9F2-A2E0CCB25584}"/>
    <hyperlink ref="J27" r:id="rId24" xr:uid="{B71B103F-D55E-4B53-87A4-6298F35F3660}"/>
    <hyperlink ref="J28" r:id="rId25" xr:uid="{B136C991-EE87-487D-BE06-1DCC319D75DC}"/>
    <hyperlink ref="J29" r:id="rId26" xr:uid="{ED60EEE9-1D9D-4714-9C4A-03ABABB2BB90}"/>
    <hyperlink ref="J30" r:id="rId27" xr:uid="{499F9FE4-EC6F-445D-884E-537E97FB8D21}"/>
    <hyperlink ref="J31" r:id="rId28" xr:uid="{B82BBAA8-F6F2-4099-9EA7-5E934ACD2CF3}"/>
    <hyperlink ref="J32" r:id="rId29" xr:uid="{EEB57221-0981-48FB-A6FA-0349F5752A48}"/>
    <hyperlink ref="J33" r:id="rId30" xr:uid="{D3A34D4F-4B97-4393-9D02-62C8721186B8}"/>
    <hyperlink ref="J34" r:id="rId31" xr:uid="{47EB6C3D-48A9-4B90-95D9-51AB8043D3F1}"/>
    <hyperlink ref="J35" r:id="rId32" xr:uid="{8BBC420D-ACCC-4334-A30F-3D97CAAC4614}"/>
    <hyperlink ref="J36" r:id="rId33" xr:uid="{CE06C75F-4F0E-47AC-B638-3B92526FF149}"/>
    <hyperlink ref="J37" r:id="rId34" xr:uid="{6CE87741-9BC7-426D-BBB7-F137270DEEE6}"/>
    <hyperlink ref="J38" r:id="rId35" xr:uid="{0D971DEE-A06D-4088-B2F4-E259360D4312}"/>
    <hyperlink ref="J39" r:id="rId36" xr:uid="{CB7CC4A4-F87B-4E9F-A5FB-4D155648A8E3}"/>
    <hyperlink ref="J40" r:id="rId37" xr:uid="{A89D219A-C787-4297-AF22-58C9F21FD27B}"/>
    <hyperlink ref="J41" r:id="rId38" xr:uid="{F9A61133-70C7-4B2C-A1B9-DAA40DA6EA6C}"/>
    <hyperlink ref="J42" r:id="rId39" xr:uid="{A2454583-CA8C-478F-911D-715571C2CB98}"/>
    <hyperlink ref="J43" r:id="rId40" xr:uid="{2EA741D2-3A41-4679-88E7-2BA99023600D}"/>
    <hyperlink ref="J44" r:id="rId41" xr:uid="{8C65494C-107A-44D9-94D5-067BC9F77A31}"/>
    <hyperlink ref="J45" r:id="rId42" xr:uid="{C4B71449-6225-4758-9359-8D4E6E30B1BA}"/>
    <hyperlink ref="J46" r:id="rId43" xr:uid="{D675C2E6-7AD2-44B2-A6A4-221D68B88201}"/>
    <hyperlink ref="J47" r:id="rId44" xr:uid="{447368F1-E446-4339-B195-5E768E62BA86}"/>
    <hyperlink ref="J48" r:id="rId45" xr:uid="{7F32E0EF-9113-4730-AA6D-4DABFA751609}"/>
    <hyperlink ref="J49" r:id="rId46" xr:uid="{46F249CD-9DFE-4F9E-8FD8-50A24950CD1B}"/>
    <hyperlink ref="J50" r:id="rId47" xr:uid="{4EB0D8D9-8093-44C7-8C85-6D14D833C9E7}"/>
    <hyperlink ref="J51" r:id="rId48" xr:uid="{8BD6D37B-C3E1-4C17-98E8-973D26EC1121}"/>
    <hyperlink ref="J52" r:id="rId49" xr:uid="{158DA660-78EF-4994-896F-E314FD0059A5}"/>
    <hyperlink ref="J53" r:id="rId50" xr:uid="{7C2AF92A-7184-4435-9241-EB91F191F843}"/>
    <hyperlink ref="J54" r:id="rId51" xr:uid="{5F1672B4-1442-4D78-A396-E58850CAC839}"/>
    <hyperlink ref="J55" r:id="rId52" xr:uid="{43835192-FA50-4290-9AEB-9AAFD331359A}"/>
    <hyperlink ref="J56" r:id="rId53" xr:uid="{6A1345D0-F005-4E52-B556-FE9DED4F3D90}"/>
    <hyperlink ref="J57" r:id="rId54" xr:uid="{C20DC0C6-4F3D-4186-860C-E9B842F42033}"/>
    <hyperlink ref="J58" r:id="rId55" xr:uid="{D14B7647-9A48-4D7C-B92A-54392A2E5235}"/>
    <hyperlink ref="J59" r:id="rId56" xr:uid="{DB558748-6DA8-4C98-8772-FD49F1305403}"/>
    <hyperlink ref="J60" r:id="rId57" xr:uid="{D9137896-B86F-4027-8E81-C7DDA11A1204}"/>
    <hyperlink ref="J61" r:id="rId58" xr:uid="{197AD555-95FC-4B73-90AB-527B886B87EB}"/>
    <hyperlink ref="J62" r:id="rId59" xr:uid="{E808A29F-4737-48DA-AC19-199AD9B449E4}"/>
    <hyperlink ref="J63" r:id="rId60" xr:uid="{796344A9-8031-4CAE-8E56-EEC692E229CE}"/>
    <hyperlink ref="J64" r:id="rId61" xr:uid="{20572EDA-88AF-4B8E-9BE4-9A3F91A80743}"/>
    <hyperlink ref="J65" r:id="rId62" xr:uid="{4FC3F9C2-F887-4D73-BBB4-798E961E5778}"/>
    <hyperlink ref="J66" r:id="rId63" xr:uid="{0D5AE6E4-CCB5-47EF-92DB-12B603FD00EF}"/>
    <hyperlink ref="J67" r:id="rId64" xr:uid="{3A70014A-06E9-4B95-B70A-A9B26AB25E1E}"/>
    <hyperlink ref="J68" r:id="rId65" xr:uid="{565A0F21-61F4-4C1B-9B39-9DCA97B7C4B4}"/>
    <hyperlink ref="J69" r:id="rId66" xr:uid="{DB65C64A-29C1-4458-906F-CB0FF7A608AD}"/>
    <hyperlink ref="J70" r:id="rId67" xr:uid="{A6662F32-BC08-483B-8784-ABA2F2A92DE3}"/>
    <hyperlink ref="J71" r:id="rId68" xr:uid="{45C60F4E-03EA-47C1-813A-BA50566E016D}"/>
    <hyperlink ref="J72" r:id="rId69" xr:uid="{E391298A-62D1-4AD3-84A3-0DB2115CAC09}"/>
    <hyperlink ref="J73" r:id="rId70" xr:uid="{A80CC2B0-A59B-4422-93E3-BA5EF051FBBE}"/>
    <hyperlink ref="J74" r:id="rId71" xr:uid="{5AB75BF9-DD0D-43CA-8A4C-F1E8A678D0A4}"/>
    <hyperlink ref="J75" r:id="rId72" xr:uid="{C958061A-B1A5-4832-A4B1-F854EA368839}"/>
    <hyperlink ref="J76" r:id="rId73" xr:uid="{DC4A14CA-C961-4200-855B-05FC90370295}"/>
    <hyperlink ref="J77" r:id="rId74" xr:uid="{2B7FEE14-6656-4C64-83BD-5B874F07DFD2}"/>
    <hyperlink ref="J78" r:id="rId75" xr:uid="{BB2E7C46-9D00-4C3C-A4AD-F7576F1EB979}"/>
    <hyperlink ref="J79" r:id="rId76" xr:uid="{37C93ADD-B06F-4E91-BB22-721FD02D2394}"/>
    <hyperlink ref="J80" r:id="rId77" xr:uid="{FCDCCEAB-BAB7-4305-B1EA-E938EDC9AF95}"/>
    <hyperlink ref="J81" r:id="rId78" xr:uid="{BE969124-294C-48D6-A7C2-823EC7E03847}"/>
    <hyperlink ref="J82" r:id="rId79" xr:uid="{F53160F6-0841-44BD-9E12-3B5C38C33D10}"/>
    <hyperlink ref="J83" r:id="rId80" xr:uid="{ADA71607-9307-4820-81D5-CBD2E0C4720A}"/>
    <hyperlink ref="J84" r:id="rId81" xr:uid="{89EADA17-29EA-4F99-BDA0-2ECDB4B8015E}"/>
    <hyperlink ref="J85" r:id="rId82" xr:uid="{4D6E32BE-6EF6-4FFC-87A0-34F8FF011D6D}"/>
    <hyperlink ref="J86" r:id="rId83" xr:uid="{CCCD7427-880F-4B12-9554-DD3E7FCDA1F1}"/>
    <hyperlink ref="J87" r:id="rId84" xr:uid="{279A1B82-155F-4A1D-8B3A-712168F2A5DC}"/>
    <hyperlink ref="J88" r:id="rId85" xr:uid="{07B9DF6A-E5A2-49A6-8A18-69D4A2DA77D1}"/>
    <hyperlink ref="J89" r:id="rId86" xr:uid="{ACF9BABB-0AB1-4D09-AAB2-D7CE496D4020}"/>
    <hyperlink ref="J90" r:id="rId87" xr:uid="{0095D616-6481-4654-84A1-62A587471D44}"/>
    <hyperlink ref="J91" r:id="rId88" xr:uid="{025821D3-8949-4C7A-A15E-FDE1631F3901}"/>
    <hyperlink ref="J92" r:id="rId89" xr:uid="{387BC812-A214-47C2-BE69-B90FA86B7BCA}"/>
    <hyperlink ref="J93" r:id="rId90" xr:uid="{1B398ED2-7006-4789-A907-E500AD21F490}"/>
    <hyperlink ref="J94" r:id="rId91" xr:uid="{A790C994-E549-47A2-BF7D-DDD38161FE4E}"/>
    <hyperlink ref="J95" r:id="rId92" xr:uid="{F74DA06A-6794-4853-81E0-EAF75612F141}"/>
    <hyperlink ref="J96" r:id="rId93" xr:uid="{F11362F4-30F2-4E99-A4BC-D599B811A9BF}"/>
    <hyperlink ref="J97" r:id="rId94" xr:uid="{DBD94524-F5D6-40D9-8BEF-065E8BC98E54}"/>
    <hyperlink ref="J98" r:id="rId95" xr:uid="{A3BF48BF-8BFD-4E6A-9BFC-355E2B4E8ECA}"/>
    <hyperlink ref="J99" r:id="rId96" xr:uid="{88F6DFA1-F6A7-46C3-A0E6-E91585875843}"/>
    <hyperlink ref="J100" r:id="rId97" xr:uid="{BFF2198F-A754-46D2-BBC1-4F46D3797455}"/>
    <hyperlink ref="J101" r:id="rId98" xr:uid="{0324DFEE-D05B-4ED1-B420-4F3A4938B731}"/>
    <hyperlink ref="J102" r:id="rId99" xr:uid="{9952D160-9D33-4B3D-9E7A-8727C5E03C63}"/>
    <hyperlink ref="J103" r:id="rId100" xr:uid="{11FF74BA-70A8-47D9-B6E9-9AA8CB22CECE}"/>
    <hyperlink ref="J104" r:id="rId101" xr:uid="{9756A44F-2B3F-4445-8675-5E74D1088026}"/>
    <hyperlink ref="J105" r:id="rId102" xr:uid="{B99751BF-BEFF-468F-92E1-64D565DCEB52}"/>
    <hyperlink ref="J106" r:id="rId103" xr:uid="{9A5E7586-BEF0-4834-B71E-C78E33137C26}"/>
    <hyperlink ref="J107" r:id="rId104" xr:uid="{61F8DE53-772C-4DE9-8AB8-A507BF478A66}"/>
    <hyperlink ref="J108" r:id="rId105" xr:uid="{EE4BBE85-4EE6-48C4-80F8-A14376F99338}"/>
    <hyperlink ref="J109" r:id="rId106" xr:uid="{9B47B099-0191-4F24-A3D7-18E77C13DA4B}"/>
    <hyperlink ref="J110" r:id="rId107" xr:uid="{3EFD59AB-7439-4D78-BA8A-AEB1808E9026}"/>
    <hyperlink ref="J111" r:id="rId108" xr:uid="{AFC6326C-E290-45A1-8D72-133EA4E0108E}"/>
    <hyperlink ref="J112" r:id="rId109" xr:uid="{13B7B312-2A9C-41C8-B465-E58F6253DBAF}"/>
    <hyperlink ref="J113" r:id="rId110" xr:uid="{0886D74C-1D26-4DA7-A9EF-2EBECC534F9A}"/>
    <hyperlink ref="J114" r:id="rId111" xr:uid="{575EE094-9A3E-42D8-B0D9-B29EFCBA34D1}"/>
    <hyperlink ref="J115" r:id="rId112" xr:uid="{D5013732-B0EB-4539-B2CF-AED426E2CBDB}"/>
    <hyperlink ref="J116" r:id="rId113" xr:uid="{90C3F2E2-6EC4-4073-BEE4-B9266F9E0C93}"/>
    <hyperlink ref="J117" r:id="rId114" xr:uid="{E64EF7D7-85A5-4D96-88AB-6032F9BE70A0}"/>
    <hyperlink ref="J118" r:id="rId115" xr:uid="{68CFA11B-5622-4733-9F99-D53ADEACAD7D}"/>
    <hyperlink ref="J119" r:id="rId116" xr:uid="{53238815-5ED5-43BF-914A-67EA5BAB1025}"/>
    <hyperlink ref="J120" r:id="rId117" xr:uid="{82EB25E6-4181-441A-9F3C-73183AF0A408}"/>
    <hyperlink ref="J121" r:id="rId118" xr:uid="{8F9A0E3A-FBAA-48B4-9B21-9D92C69BCB9B}"/>
    <hyperlink ref="J122" r:id="rId119" xr:uid="{65AA572C-F866-4C72-8F3C-26406ED72F62}"/>
    <hyperlink ref="J123" r:id="rId120" xr:uid="{7DEE612E-2352-4772-B3BD-3A5DB8E944CA}"/>
    <hyperlink ref="J124" r:id="rId121" xr:uid="{AF865A60-0718-40F8-9049-BA664F4D9C28}"/>
    <hyperlink ref="J125" r:id="rId122" xr:uid="{41CB18B8-4077-460D-9DE9-6618F7E8BF19}"/>
    <hyperlink ref="J126" r:id="rId123" xr:uid="{28A60831-A0C9-4C14-B716-EC51650C8EB0}"/>
    <hyperlink ref="J127" r:id="rId124" xr:uid="{DBCCCEBA-07F8-4AEC-B0F5-10FA2727B127}"/>
    <hyperlink ref="J128" r:id="rId125" xr:uid="{48340016-124D-46BD-9D8B-7BF944037456}"/>
    <hyperlink ref="J129" r:id="rId126" xr:uid="{E261A76B-B506-4534-B36E-5ACB8ECD6C19}"/>
    <hyperlink ref="J130" r:id="rId127" xr:uid="{F83FC22F-5BE8-4FF2-8EE8-66779CBD2490}"/>
    <hyperlink ref="J131" r:id="rId128" xr:uid="{6C7F6877-FA5A-4EEA-9FA2-49CE588324E2}"/>
    <hyperlink ref="J132" r:id="rId129" xr:uid="{0043F1F8-3C89-4098-99AE-EF5BFF4445CC}"/>
    <hyperlink ref="J133" r:id="rId130" xr:uid="{CB69D476-19A4-40C8-8D4D-5ECDC4EABAE5}"/>
    <hyperlink ref="J134" r:id="rId131" xr:uid="{19254B4B-9DF6-48D9-A446-CD83DCE322B7}"/>
    <hyperlink ref="J135" r:id="rId132" xr:uid="{139554CE-41B0-455D-ADD3-7500177370D8}"/>
    <hyperlink ref="J136" r:id="rId133" xr:uid="{F185EAB5-243A-406B-854C-DA9F12B6C407}"/>
    <hyperlink ref="J137" r:id="rId134" xr:uid="{615A62C4-FE15-47D5-A095-A6278FD68716}"/>
    <hyperlink ref="J138" r:id="rId135" xr:uid="{251A0C3D-219F-44AE-A3D9-3E0CE1117B21}"/>
    <hyperlink ref="J139" r:id="rId136" xr:uid="{DCAD9AE2-E246-49EC-9A03-62BEE49581F9}"/>
    <hyperlink ref="J140" r:id="rId137" xr:uid="{9BD51B2A-8126-44B3-91BA-95921575BD2A}"/>
    <hyperlink ref="J141" r:id="rId138" xr:uid="{43379B70-D39C-4127-ACD6-39B11BAA8460}"/>
    <hyperlink ref="J142" r:id="rId139" xr:uid="{638E4661-FD5B-4D01-8AFF-83727894B470}"/>
    <hyperlink ref="J143" r:id="rId140" xr:uid="{A22FADB1-A970-4F71-BDED-D50B99BCB457}"/>
    <hyperlink ref="J144" r:id="rId141" xr:uid="{8F776808-3F08-4CBD-BFA1-7E1FDF8FB2AC}"/>
    <hyperlink ref="J145" r:id="rId142" xr:uid="{C57B76A1-2CA9-423C-AC92-BCAE1E24B4EB}"/>
    <hyperlink ref="J146" r:id="rId143" xr:uid="{634DDB31-D6A8-4CF5-A38A-618713C864F4}"/>
    <hyperlink ref="J147" r:id="rId144" xr:uid="{03C34A09-7CA1-4FCE-A38A-DC3F0344C806}"/>
    <hyperlink ref="J148" r:id="rId145" xr:uid="{878E237F-7242-4FF7-8B4A-6C3E268E5043}"/>
    <hyperlink ref="J149" r:id="rId146" xr:uid="{3FEB9670-EC75-437D-BF9A-751A94D1A355}"/>
    <hyperlink ref="J150" r:id="rId147" xr:uid="{6B42308B-92D0-4311-BF89-DDA9AECDD9F4}"/>
    <hyperlink ref="J151" r:id="rId148" xr:uid="{5FDB3E31-6FF3-42FE-8224-402F3E0650DE}"/>
    <hyperlink ref="J152" r:id="rId149" xr:uid="{2887D3F0-F5C6-4B25-A315-2C8A1E7CEB0E}"/>
    <hyperlink ref="J153" r:id="rId150" xr:uid="{3E7ECE09-A15D-40F9-A59C-9FA1B0C8931A}"/>
    <hyperlink ref="J154" r:id="rId151" xr:uid="{85B2655B-E6F0-4917-9C00-31FC44DF69F6}"/>
    <hyperlink ref="J155" r:id="rId152" xr:uid="{C3B12275-5705-46CF-8684-F66747D780E4}"/>
    <hyperlink ref="J156" r:id="rId153" xr:uid="{6CA4ECB4-1793-4AC4-91C0-FAB191C6A8B2}"/>
    <hyperlink ref="J157" r:id="rId154" xr:uid="{09BA355F-0C48-493E-B493-64453146916A}"/>
    <hyperlink ref="J158" r:id="rId155" xr:uid="{081C99C8-6EF7-40F1-A79F-455EBBF8F5D6}"/>
    <hyperlink ref="J159" r:id="rId156" xr:uid="{C98EB911-6005-4F1B-9DBF-4CD7CBD40923}"/>
    <hyperlink ref="J160" r:id="rId157" xr:uid="{BF33C635-853E-4810-B31E-F4435E03D5D7}"/>
    <hyperlink ref="J161" r:id="rId158" xr:uid="{BC8BEDEC-5DA6-4C9E-8FF8-CA19742F69FF}"/>
    <hyperlink ref="J162" r:id="rId159" xr:uid="{2C307CCA-0480-4C75-B16D-8556EEFEE6BF}"/>
    <hyperlink ref="J163" r:id="rId160" xr:uid="{C7C0B977-E8E0-4ABA-A5F9-0FA00E3DE221}"/>
    <hyperlink ref="J164" r:id="rId161" xr:uid="{EB186DDE-C132-4DF6-949C-6F907BA3D568}"/>
    <hyperlink ref="J165" r:id="rId162" xr:uid="{0445C9C0-E2B8-4397-8D95-C8DB7404D55A}"/>
    <hyperlink ref="J166" r:id="rId163" xr:uid="{8F1FECA7-BC68-447B-A9BD-E0D2569AF448}"/>
    <hyperlink ref="J167" r:id="rId164" xr:uid="{77CBB2C7-AD8B-48BE-990B-053BED6F04CC}"/>
    <hyperlink ref="J168" r:id="rId165" xr:uid="{C8713056-BA27-43A0-9DC7-168060FA077E}"/>
    <hyperlink ref="J169" r:id="rId166" xr:uid="{76F30E23-C0C5-44D9-94A8-EBA54AA23890}"/>
    <hyperlink ref="J170" r:id="rId167" xr:uid="{6E575038-F914-4261-A089-242169EB08F6}"/>
    <hyperlink ref="J171" r:id="rId168" xr:uid="{E55115C7-9C47-4E63-9C0E-A4E1713EF885}"/>
    <hyperlink ref="J172" r:id="rId169" xr:uid="{D2525FAA-4CE5-4DAE-BBB7-B8E8E68D7D7C}"/>
    <hyperlink ref="J173" r:id="rId170" xr:uid="{53B1DDC9-BB12-415B-8972-7BB07F7703F2}"/>
    <hyperlink ref="J174" r:id="rId171" xr:uid="{ADB95FA2-937D-41D7-B1F0-99A78BCB7276}"/>
    <hyperlink ref="J175" r:id="rId172" xr:uid="{2CFCAA17-B6E8-411E-B011-ED822DB7CDB6}"/>
    <hyperlink ref="J176" r:id="rId173" xr:uid="{7D6D82A1-163D-41DA-8E56-0B96D6EDE9D2}"/>
    <hyperlink ref="J177" r:id="rId174" xr:uid="{D3A07925-F1F5-449E-A307-4405BB2EE534}"/>
    <hyperlink ref="J178" r:id="rId175" xr:uid="{D43FA866-9076-4074-AAAF-FCEC478A6054}"/>
    <hyperlink ref="J179" r:id="rId176" xr:uid="{68E77F3B-B264-4732-886A-1CB1625B39BA}"/>
    <hyperlink ref="J180" r:id="rId177" xr:uid="{10964826-EAA4-488B-BF8E-4793A97C7C30}"/>
    <hyperlink ref="J181" r:id="rId178" xr:uid="{4FAC1489-A7A5-4621-BFF2-50982BB3F3C5}"/>
    <hyperlink ref="J182" r:id="rId179" xr:uid="{8C3A1D16-C06B-42B0-9203-DB0349299201}"/>
    <hyperlink ref="J183" r:id="rId180" xr:uid="{C5E4B65F-109B-4369-A78A-684B7108AB83}"/>
    <hyperlink ref="J184" r:id="rId181" xr:uid="{83047B7C-B8C7-428D-ACF6-51EFF4EF6A3F}"/>
    <hyperlink ref="J185" r:id="rId182" xr:uid="{86126EDF-6B04-4514-91F5-A55EC9533053}"/>
    <hyperlink ref="J186" r:id="rId183" xr:uid="{0234FAED-D565-403D-ABA4-93A904D98FE3}"/>
    <hyperlink ref="J187" r:id="rId184" xr:uid="{60A9B617-1B2F-4A2F-9FC9-08F462487A5B}"/>
    <hyperlink ref="J188" r:id="rId185" xr:uid="{676A18BB-B933-4654-9389-52A0C2002ADF}"/>
    <hyperlink ref="J189" r:id="rId186" xr:uid="{861D9795-A070-4FF3-AEF2-55ACAEC59A80}"/>
    <hyperlink ref="J190" r:id="rId187" xr:uid="{4CA406F8-8237-40E8-B9F7-0978B9D65178}"/>
    <hyperlink ref="J191" r:id="rId188" xr:uid="{09275480-F506-4CBA-BBE6-92E1B97D9D93}"/>
    <hyperlink ref="J192" r:id="rId189" xr:uid="{D070CB37-1FF3-40E7-BB03-2E7B4EBB42FA}"/>
    <hyperlink ref="J193" r:id="rId190" xr:uid="{6891DC14-6243-43F0-93AA-916F93F5FDD1}"/>
    <hyperlink ref="J194" r:id="rId191" xr:uid="{C934D5A2-327E-4C35-A80C-4F13A7E73C9C}"/>
    <hyperlink ref="J195" r:id="rId192" xr:uid="{CB65E96B-AAF1-4785-B034-AB358ACB21A5}"/>
    <hyperlink ref="J196" r:id="rId193" xr:uid="{45E8B107-4C04-4C47-836C-936E37A5E803}"/>
    <hyperlink ref="J197" r:id="rId194" xr:uid="{B20069D9-9A13-4341-8525-C27F8DBBC01D}"/>
    <hyperlink ref="J198" r:id="rId195" xr:uid="{8F7BCBDF-4775-4958-AC11-5AAB080637B2}"/>
    <hyperlink ref="J199" r:id="rId196" xr:uid="{6FB7C6AD-DFE8-42BF-B052-689EDAFA85B9}"/>
    <hyperlink ref="J200" r:id="rId197" xr:uid="{488BDED2-427F-4066-8713-2900863CB0DE}"/>
    <hyperlink ref="J201" r:id="rId198" xr:uid="{A9A867A3-40CF-44AE-B144-D3CE4CD9D402}"/>
    <hyperlink ref="J202" r:id="rId199" xr:uid="{B67C44FE-7881-4910-8B29-A7D9331FAADE}"/>
    <hyperlink ref="J203" r:id="rId200" xr:uid="{87245C19-04EB-4CA3-B00F-C2ECDCD6F298}"/>
    <hyperlink ref="J204" r:id="rId201" xr:uid="{620BD4A5-17FE-45F7-93D4-7866BFD5EE67}"/>
    <hyperlink ref="J205" r:id="rId202" xr:uid="{98616D5F-8122-4EE8-B31F-0CD37C1E119D}"/>
    <hyperlink ref="J206" r:id="rId203" xr:uid="{36F694ED-C6D9-490D-9219-C48E7B9709A2}"/>
    <hyperlink ref="J207" r:id="rId204" xr:uid="{2297337F-F74F-4B7F-BD0A-E8A68A042F9B}"/>
    <hyperlink ref="J208" r:id="rId205" xr:uid="{EAADEAD0-0F28-425E-9F81-9319BFB11314}"/>
    <hyperlink ref="J209" r:id="rId206" xr:uid="{4178ECAB-D277-47A0-83C4-38D4BDAC6B97}"/>
    <hyperlink ref="J210" r:id="rId207" xr:uid="{2A52633C-D466-4F85-BC89-51782749307F}"/>
    <hyperlink ref="J211" r:id="rId208" xr:uid="{627E7CC8-1C24-4867-9CB7-65C8D2FE8EF7}"/>
    <hyperlink ref="J212" r:id="rId209" xr:uid="{DEDF8E96-5297-449A-BCAE-77C14FECF702}"/>
    <hyperlink ref="J213" r:id="rId210" xr:uid="{A94F807F-8013-4C0B-A3EE-259239073182}"/>
    <hyperlink ref="J214" r:id="rId211" xr:uid="{26AFA98D-04EF-45EC-A441-F20278089987}"/>
    <hyperlink ref="J215" r:id="rId212" xr:uid="{EBB3BAE4-385D-43C1-A337-94EE54DF116B}"/>
    <hyperlink ref="J216" r:id="rId213" xr:uid="{762F9E6F-5203-4197-886F-A85E22B0C55C}"/>
    <hyperlink ref="J217" r:id="rId214" xr:uid="{55919BB9-AE96-4438-9EE9-12427A959949}"/>
    <hyperlink ref="J218" r:id="rId215" xr:uid="{2DEA6D78-4158-40E9-BDF0-B4E284A6AE26}"/>
    <hyperlink ref="J219" r:id="rId216" xr:uid="{D89D8306-A415-49BA-9D91-B791B694F060}"/>
    <hyperlink ref="J220" r:id="rId217" xr:uid="{B9A3E757-318D-40DF-8B4C-9384C674AEA3}"/>
    <hyperlink ref="J221" r:id="rId218" xr:uid="{04E29B60-552B-4A09-A639-1E077E2154A2}"/>
    <hyperlink ref="J222" r:id="rId219" xr:uid="{C93C1449-2E2C-49FD-BA20-1BD181FACEF6}"/>
    <hyperlink ref="J223" r:id="rId220" xr:uid="{3054BD5F-D6EB-49D2-B14B-90DA499E82CD}"/>
    <hyperlink ref="J224" r:id="rId221" xr:uid="{C09839F9-6FF0-4180-8AED-218A0B69BB09}"/>
    <hyperlink ref="J225" r:id="rId222" xr:uid="{ED408858-24EA-4ADA-9579-F3D8063F148D}"/>
    <hyperlink ref="J226" r:id="rId223" xr:uid="{806A9444-B376-4DC1-A0FB-297F6FDCDA43}"/>
    <hyperlink ref="J227" r:id="rId224" xr:uid="{590523ED-4497-400E-9A22-3FA922940E9A}"/>
    <hyperlink ref="J228" r:id="rId225" xr:uid="{3A5E79E3-D313-46F7-9019-89EE68D9E401}"/>
    <hyperlink ref="J229" r:id="rId226" xr:uid="{EB34A9C5-F818-4167-8ED3-ED94C0DE0EBF}"/>
    <hyperlink ref="J230" r:id="rId227" xr:uid="{BEDD7CA2-6B8B-4032-ABCD-3742C3F76381}"/>
    <hyperlink ref="J231" r:id="rId228" xr:uid="{4814130B-93F4-4BEE-A642-F7CA05F09251}"/>
    <hyperlink ref="J232" r:id="rId229" xr:uid="{B3111F8A-F019-45D3-BA52-AD0AFCDB2401}"/>
    <hyperlink ref="J233" r:id="rId230" xr:uid="{B20FB0CB-355F-4FE5-B663-C5C45C737797}"/>
    <hyperlink ref="J234" r:id="rId231" xr:uid="{C5BC084B-4EBF-4261-8F23-E1156FCF693F}"/>
    <hyperlink ref="J235" r:id="rId232" xr:uid="{A59A3552-C653-4111-B3CC-3C20DF3FA59C}"/>
    <hyperlink ref="J236" r:id="rId233" xr:uid="{AF13DB44-A77B-48F4-8192-11F0F67E6B02}"/>
    <hyperlink ref="J237" r:id="rId234" xr:uid="{99224BDA-7F06-4563-A1C8-6A06C009FFF6}"/>
    <hyperlink ref="J238" r:id="rId235" xr:uid="{F880E539-0F84-475F-BA3B-03DF95850FEC}"/>
    <hyperlink ref="J239" r:id="rId236" xr:uid="{00885660-BA81-4BB5-A177-222956E943F2}"/>
    <hyperlink ref="J240" r:id="rId237" xr:uid="{CB3C1907-91D5-47B0-9062-5A3F07F4C7FD}"/>
    <hyperlink ref="J241" r:id="rId238" xr:uid="{4E056CEE-1B43-4357-8FE1-2A7A1A122567}"/>
    <hyperlink ref="J242" r:id="rId239" xr:uid="{A805E329-7BBF-4807-99E3-B90926050466}"/>
    <hyperlink ref="J243" r:id="rId240" xr:uid="{D64A3195-1FCC-4AF1-A087-F533158EEFE9}"/>
    <hyperlink ref="J244" r:id="rId241" xr:uid="{39BD8B36-8D9C-43F3-972F-19D985828199}"/>
    <hyperlink ref="J245" r:id="rId242" xr:uid="{D2F349C8-D5C2-44B9-8B33-8F645AB9D9D3}"/>
    <hyperlink ref="J246" r:id="rId243" xr:uid="{F95C6B76-55C4-4DB7-9E01-D1FC15411433}"/>
    <hyperlink ref="J247" r:id="rId244" xr:uid="{66E2FA70-9551-4A48-8649-BCE7AFE10040}"/>
    <hyperlink ref="J248" r:id="rId245" xr:uid="{105EBA3F-9740-49BF-A488-09D13236F06D}"/>
    <hyperlink ref="J249" r:id="rId246" xr:uid="{2C5541E2-9E75-4045-8338-51EA72A109C0}"/>
    <hyperlink ref="J250" r:id="rId247" xr:uid="{081317F8-EEA3-476F-8B02-244959F4AE5B}"/>
    <hyperlink ref="J251" r:id="rId248" xr:uid="{A52978AB-DAFA-4849-A171-B78865C01D97}"/>
    <hyperlink ref="J252" r:id="rId249" xr:uid="{0FE002C6-70F2-4792-A3AF-8146FF47289D}"/>
    <hyperlink ref="J253" r:id="rId250" xr:uid="{22C1F86B-1AB9-4115-A9AF-75880FDE596A}"/>
    <hyperlink ref="J254" r:id="rId251" xr:uid="{561439B4-224D-4256-8261-3648EAC652FA}"/>
    <hyperlink ref="J255" r:id="rId252" xr:uid="{64282E15-5FA4-4A9D-9AAA-AE4A7AD23F88}"/>
    <hyperlink ref="J256" r:id="rId253" xr:uid="{8108B017-F462-4345-8985-36B6495F0BC2}"/>
    <hyperlink ref="J257" r:id="rId254" xr:uid="{02F24087-4470-4356-8742-5D46289561A2}"/>
    <hyperlink ref="J258" r:id="rId255" xr:uid="{BBD34EEC-BD7E-4DE5-BDE7-0CE27BA740E4}"/>
    <hyperlink ref="J259" r:id="rId256" xr:uid="{A3FE230C-2088-43A6-B2FA-98DA663ADAE9}"/>
    <hyperlink ref="J260" r:id="rId257" xr:uid="{A1502F9F-3834-46A8-AB5C-4759CE90472E}"/>
    <hyperlink ref="J261" r:id="rId258" xr:uid="{E953EC91-A432-4C32-82D0-4EF7E9314F10}"/>
    <hyperlink ref="J262" r:id="rId259" xr:uid="{6C890AD1-41E4-4045-8780-9B86987CED41}"/>
    <hyperlink ref="J263" r:id="rId260" xr:uid="{60B79DDF-7858-412D-AFAE-518FE42BE647}"/>
    <hyperlink ref="J264" r:id="rId261" xr:uid="{92140FD0-545B-4D58-880B-9B976704E423}"/>
    <hyperlink ref="J265" r:id="rId262" xr:uid="{5AB77B80-0F88-43DA-AD71-ADEE4CC13F52}"/>
    <hyperlink ref="J266" r:id="rId263" xr:uid="{15A0250F-F0D9-4D72-B80A-90AF42BF5768}"/>
    <hyperlink ref="J267" r:id="rId264" xr:uid="{D91F7C4C-1A9D-4C0F-8453-8E5B35914114}"/>
    <hyperlink ref="J268" r:id="rId265" xr:uid="{1C029E8F-32D7-4C5B-9E9B-F5605A2113AF}"/>
    <hyperlink ref="J269" r:id="rId266" xr:uid="{91725D48-DADC-4B10-81F9-C80970EB7D41}"/>
    <hyperlink ref="J270" r:id="rId267" xr:uid="{46FB5658-9C79-46B2-8C49-029793A9BAF9}"/>
    <hyperlink ref="J271" r:id="rId268" xr:uid="{09DCEEAA-526D-49A0-BA4E-BB19426B68FA}"/>
    <hyperlink ref="J272" r:id="rId269" xr:uid="{026C72EC-629A-4D03-BE38-6C94CAFF6AEF}"/>
    <hyperlink ref="J273" r:id="rId270" xr:uid="{3CA0A02A-309D-47F7-A796-AE919E7C3217}"/>
    <hyperlink ref="J274" r:id="rId271" xr:uid="{597274E4-4B78-407A-B9A7-C12EF85A4C2A}"/>
    <hyperlink ref="J275" r:id="rId272" xr:uid="{6821118A-5E49-4557-9BED-54A79DBD01D9}"/>
    <hyperlink ref="J276" r:id="rId273" xr:uid="{B89D4BD5-A96B-42D2-B4CD-EB60313FC70B}"/>
    <hyperlink ref="J277" r:id="rId274" xr:uid="{A5564CBC-8DBF-4C2F-97F1-0577C7A95FE8}"/>
    <hyperlink ref="J278" r:id="rId275" xr:uid="{1CE69533-6729-4BE2-A5A9-9F68AA8D12BC}"/>
    <hyperlink ref="J279" r:id="rId276" xr:uid="{D2547E89-2654-4663-9965-5D5035786A14}"/>
    <hyperlink ref="J280" r:id="rId277" xr:uid="{7EC45372-6643-4B43-A650-C5C47AF33B0B}"/>
    <hyperlink ref="J281" r:id="rId278" xr:uid="{5D993506-23CF-4F07-833C-32E528A8A18E}"/>
    <hyperlink ref="J282" r:id="rId279" xr:uid="{DBAC1896-87D8-4A17-9797-FBECDA311B57}"/>
    <hyperlink ref="J283" r:id="rId280" xr:uid="{DA420BE9-9264-4732-A69D-AD893F8FA275}"/>
    <hyperlink ref="J284" r:id="rId281" xr:uid="{873180A6-8DFD-4314-A77D-6B48CFB15CEA}"/>
    <hyperlink ref="J285" r:id="rId282" xr:uid="{E1393FCA-AFE6-43AA-829B-CB3424C468EE}"/>
    <hyperlink ref="J286" r:id="rId283" xr:uid="{8BF1EA76-BBFD-4875-8B74-5139C8AFE231}"/>
    <hyperlink ref="J287" r:id="rId284" xr:uid="{BE70A842-FE0F-4989-AD27-1F82EB5364EB}"/>
    <hyperlink ref="J288" r:id="rId285" xr:uid="{9DB138CB-F37F-40C4-8615-BC8C00BFB428}"/>
    <hyperlink ref="J289" r:id="rId286" xr:uid="{DD84A8B7-ED52-4D00-94C1-16E133D11DE7}"/>
    <hyperlink ref="J290" r:id="rId287" xr:uid="{E758CF86-EE21-4C56-ABAA-F85F363ED108}"/>
    <hyperlink ref="J291" r:id="rId288" xr:uid="{84702386-11CB-4A77-80BA-8992EA6B7619}"/>
    <hyperlink ref="J292" r:id="rId289" xr:uid="{5D470F36-EA0E-4036-8916-A6B8B4284317}"/>
    <hyperlink ref="J293" r:id="rId290" xr:uid="{C02543C3-EA58-487B-9BFF-BF191C9A9C13}"/>
    <hyperlink ref="J294" r:id="rId291" xr:uid="{BD5BF799-DD61-46A4-8565-D6FA4ABC46C5}"/>
    <hyperlink ref="J295" r:id="rId292" xr:uid="{96958C71-00CE-4EAC-A706-474B15973340}"/>
    <hyperlink ref="J296" r:id="rId293" xr:uid="{7AD60F74-19A8-4DE0-A374-5FB95D38D7F4}"/>
    <hyperlink ref="J297" r:id="rId294" xr:uid="{8DE1E1CF-25BC-44BD-809D-08F78D6E012C}"/>
    <hyperlink ref="J298" r:id="rId295" xr:uid="{EA32F1BC-75C6-489A-B6D8-B045B58C084D}"/>
    <hyperlink ref="J299" r:id="rId296" xr:uid="{0E7F3F57-8C15-411E-B3E8-45CAE99D9B66}"/>
    <hyperlink ref="J300" r:id="rId297" xr:uid="{13CE0A46-1767-4889-9FC3-25E209FD7135}"/>
    <hyperlink ref="J301" r:id="rId298" xr:uid="{98F2754F-1B70-415C-8815-088A0A6C1AB8}"/>
    <hyperlink ref="J302" r:id="rId299" xr:uid="{72BA6A0D-262D-441C-8D54-686BFDE6B76E}"/>
    <hyperlink ref="J303" r:id="rId300" xr:uid="{CE25DDB6-4887-47F1-B9AD-D9F2594F6308}"/>
    <hyperlink ref="J304" r:id="rId301" xr:uid="{FDB94AE5-059B-4A44-BF6D-9158C014B64F}"/>
    <hyperlink ref="J305" r:id="rId302" xr:uid="{313C3B4E-3101-4427-8857-28692CBC18D0}"/>
    <hyperlink ref="J306" r:id="rId303" xr:uid="{65C00E10-CB7B-4707-B64E-1BB4E5A1E21B}"/>
    <hyperlink ref="J307" r:id="rId304" xr:uid="{760BC1D1-7054-4775-BE4E-4442B846EE46}"/>
    <hyperlink ref="J308" r:id="rId305" xr:uid="{77F035BA-ABBD-41AD-852D-D68DE23EB5F2}"/>
    <hyperlink ref="J309" r:id="rId306" xr:uid="{C11950DB-1BC1-4DED-A5E1-35F094D0FA35}"/>
    <hyperlink ref="J310" r:id="rId307" xr:uid="{7166AB89-6D1A-4073-9FCB-3A7160FEF926}"/>
    <hyperlink ref="J311" r:id="rId308" xr:uid="{44AE1C5D-BB58-4FBD-929B-081280F39016}"/>
    <hyperlink ref="J312" r:id="rId309" xr:uid="{8CB1B684-11CD-4BEB-8237-33C92838F8E5}"/>
    <hyperlink ref="J313" r:id="rId310" xr:uid="{2AEC634D-B55C-4B72-A9CF-D46D1081C633}"/>
    <hyperlink ref="J314" r:id="rId311" xr:uid="{22B8CFBD-3DB9-447A-8567-2056AE51CDAB}"/>
    <hyperlink ref="J315" r:id="rId312" xr:uid="{CF7FA928-AEFA-4E58-B466-80E65029C506}"/>
    <hyperlink ref="J316" r:id="rId313" xr:uid="{DED95533-AFFC-4B33-9741-7651A2C76B35}"/>
    <hyperlink ref="J317" r:id="rId314" xr:uid="{2EC9866B-FE6F-4D6B-9FE1-99A7E8E3F5C8}"/>
    <hyperlink ref="J318" r:id="rId315" xr:uid="{3F8AB166-075E-4CAF-8762-5D787E7C1472}"/>
    <hyperlink ref="J319" r:id="rId316" xr:uid="{41521A7B-E71E-4F40-A8CD-AD9998EF46D9}"/>
    <hyperlink ref="J320" r:id="rId317" xr:uid="{B01B4B79-0208-4E3E-A627-44B40EAB64B2}"/>
    <hyperlink ref="J321" r:id="rId318" xr:uid="{3E0502B7-179C-496D-8C5B-27FBBBDC496C}"/>
    <hyperlink ref="J322" r:id="rId319" xr:uid="{4C548B5D-4E80-42E2-8704-3C55DF1D30AC}"/>
    <hyperlink ref="J323" r:id="rId320" xr:uid="{821200A2-6819-4F02-B72D-82C53397C016}"/>
    <hyperlink ref="J324" r:id="rId321" xr:uid="{4E5B9CE6-2F3B-484A-A0CC-54F0738C6DEF}"/>
    <hyperlink ref="J325" r:id="rId322" xr:uid="{BC8E82CB-D325-4CF1-9FBC-8863DE18E403}"/>
    <hyperlink ref="J326" r:id="rId323" xr:uid="{4778C022-9D1A-482D-9F11-B363F51C2775}"/>
    <hyperlink ref="J327" r:id="rId324" xr:uid="{3AB13545-5106-4C6C-9BD8-7F5532612E1E}"/>
    <hyperlink ref="J328" r:id="rId325" xr:uid="{69CB3F19-3CF2-4348-AA84-17E7DD2D9FFC}"/>
    <hyperlink ref="J329" r:id="rId326" xr:uid="{89D5F7CF-582C-4689-9886-2F8B438136F1}"/>
    <hyperlink ref="J330" r:id="rId327" xr:uid="{54FFF035-191A-4312-A017-BC2648768F96}"/>
    <hyperlink ref="J331" r:id="rId328" xr:uid="{6AD1BB53-4BCE-4819-9A15-BF61D3370322}"/>
    <hyperlink ref="J332" r:id="rId329" xr:uid="{794A163C-A680-4822-B2E6-160A87D4FDCA}"/>
    <hyperlink ref="J333" r:id="rId330" xr:uid="{589DBE6B-66F4-4BF5-82C6-1ABE13365CA5}"/>
    <hyperlink ref="J334" r:id="rId331" xr:uid="{2E2812F7-BBDA-469D-8285-8702201ED490}"/>
    <hyperlink ref="J335" r:id="rId332" xr:uid="{28F1000A-49D2-453D-BDC8-812490075776}"/>
    <hyperlink ref="J336" r:id="rId333" xr:uid="{543DF3D5-5A52-490E-B22E-AA3D66031716}"/>
    <hyperlink ref="J337" r:id="rId334" xr:uid="{9847C696-BC8A-49B8-AAEF-98CD9B5E69C5}"/>
    <hyperlink ref="J338" r:id="rId335" xr:uid="{AF89807D-6F55-4F30-AECC-C9208678A3ED}"/>
    <hyperlink ref="J339" r:id="rId336" xr:uid="{172F5C56-DCD4-44AF-A85F-4E9BC8F759AF}"/>
    <hyperlink ref="J340" r:id="rId337" xr:uid="{7B5FC007-E32A-4AD0-BA7A-C5618B95A65B}"/>
    <hyperlink ref="J341" r:id="rId338" xr:uid="{E6DD72A9-DEA5-4327-A874-0E930B1B9AD6}"/>
    <hyperlink ref="J342" r:id="rId339" xr:uid="{4505B1E5-A673-48A7-8407-93C04B305C90}"/>
    <hyperlink ref="J343" r:id="rId340" xr:uid="{70FD68F7-8493-4426-B77F-F8A38CAD3743}"/>
    <hyperlink ref="J344" r:id="rId341" xr:uid="{C8E18525-2380-493F-81EC-03863A499FA8}"/>
    <hyperlink ref="J345" r:id="rId342" xr:uid="{9ED2276B-8ED6-4B0D-BD9F-8D23977073F7}"/>
    <hyperlink ref="J346" r:id="rId343" xr:uid="{8AB1981B-A7BB-4ABF-8E12-A543CDE145D5}"/>
    <hyperlink ref="J347" r:id="rId344" xr:uid="{80ED5AB1-C091-459C-9E4F-6F1B876A9F9D}"/>
    <hyperlink ref="J348" r:id="rId345" xr:uid="{A43A8410-A993-4C1F-AA1F-E5E8323F77EA}"/>
    <hyperlink ref="J349" r:id="rId346" xr:uid="{24C55BF6-FC31-4F75-81FA-10DD2DF1039D}"/>
    <hyperlink ref="J350" r:id="rId347" xr:uid="{7AACA140-50BE-42EC-8025-1EEE105EADFA}"/>
    <hyperlink ref="J351" r:id="rId348" xr:uid="{37FF40EE-18A2-44AB-9EE7-14F53253FDBD}"/>
    <hyperlink ref="J352" r:id="rId349" xr:uid="{26BFD435-EE21-4F8E-BE81-B4C95AFC6C3D}"/>
    <hyperlink ref="J353" r:id="rId350" xr:uid="{D9B7BED5-B0AD-44AC-A700-B28FB8443BF7}"/>
    <hyperlink ref="J354" r:id="rId351" xr:uid="{AC62F60F-E5D4-49B5-AD11-19B9574DE837}"/>
    <hyperlink ref="J355" r:id="rId352" xr:uid="{64D7D6C6-C73A-436C-B551-06EBC2C68984}"/>
    <hyperlink ref="J356" r:id="rId353" xr:uid="{2BA99C0E-0474-4281-93FC-6F95EEE5E582}"/>
    <hyperlink ref="J357" r:id="rId354" xr:uid="{0F70962C-5C2E-470B-ADD5-79AD7D38D2A7}"/>
    <hyperlink ref="J358" r:id="rId355" xr:uid="{22EBF79D-3FB3-40A4-9118-A0D193779B65}"/>
    <hyperlink ref="J359" r:id="rId356" xr:uid="{B0B20371-CDCF-425D-908C-2D9A7CBEC231}"/>
    <hyperlink ref="J360" r:id="rId357" xr:uid="{AB2F6A5D-80B9-4347-B7FF-38A3011C3D9B}"/>
    <hyperlink ref="J361" r:id="rId358" xr:uid="{53CFDAB0-3628-4955-BCF1-E7DE3D39ADF7}"/>
    <hyperlink ref="J362" r:id="rId359" xr:uid="{23535964-DF11-43D7-8B5A-CF162C1ABB50}"/>
    <hyperlink ref="J363" r:id="rId360" xr:uid="{21DCE1FE-3580-44F1-9F9D-A04EADAB9271}"/>
    <hyperlink ref="J364" r:id="rId361" xr:uid="{B6B6EB9D-9B0F-458D-B772-E314DDD5D57F}"/>
    <hyperlink ref="J365" r:id="rId362" xr:uid="{15229963-6D2F-434E-A134-E98B7F02371C}"/>
    <hyperlink ref="J366" r:id="rId363" xr:uid="{A50577AE-6D4E-4501-B592-B88CF7930D89}"/>
    <hyperlink ref="J367" r:id="rId364" xr:uid="{89DDF2B7-0345-4625-8B0A-F556DA45428A}"/>
    <hyperlink ref="J368" r:id="rId365" xr:uid="{2C131BCB-3C6B-4F26-8422-8A59F99522AA}"/>
    <hyperlink ref="J369" r:id="rId366" xr:uid="{BABE6B50-F84D-43B0-9F93-33C037AEFBCE}"/>
  </hyperlinks>
  <pageMargins left="0.7" right="0.7" top="0.75" bottom="0.75" header="0.3" footer="0.3"/>
  <pageSetup paperSize="9" orientation="portrait" r:id="rId367"/>
  <drawing r:id="rId36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4" tint="-0.249977111117893"/>
  </sheetPr>
  <dimension ref="A1:M201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23.5" style="29" customWidth="1"/>
    <col min="12" max="12" width="28.125" style="29" customWidth="1"/>
    <col min="13" max="16384" width="10.625" style="29"/>
  </cols>
  <sheetData>
    <row r="1" spans="1:13" s="215" customFormat="1" ht="21.95" customHeight="1" x14ac:dyDescent="0.2">
      <c r="A1" s="214" t="s">
        <v>225</v>
      </c>
      <c r="E1" s="216"/>
      <c r="L1" s="215" t="s">
        <v>1240</v>
      </c>
    </row>
    <row r="2" spans="1:13" s="209" customFormat="1" ht="36.950000000000003" customHeight="1" x14ac:dyDescent="0.2">
      <c r="A2" s="264" t="s">
        <v>289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3" x14ac:dyDescent="0.25">
      <c r="A3" s="29" t="s">
        <v>288</v>
      </c>
      <c r="B3" s="176"/>
      <c r="C3" s="176"/>
      <c r="D3" s="253" t="s">
        <v>166</v>
      </c>
      <c r="E3" s="253"/>
      <c r="F3" s="253"/>
      <c r="G3" s="253"/>
      <c r="H3" s="253"/>
      <c r="I3" s="253" t="s">
        <v>226</v>
      </c>
      <c r="J3" s="253"/>
      <c r="K3" s="253"/>
      <c r="L3" s="253"/>
      <c r="M3" s="243"/>
    </row>
    <row r="5" spans="1:13" x14ac:dyDescent="0.25">
      <c r="A5" s="177" t="s">
        <v>22</v>
      </c>
      <c r="B5" s="177" t="s">
        <v>24</v>
      </c>
      <c r="C5" s="177" t="s">
        <v>26</v>
      </c>
      <c r="D5" s="177" t="s">
        <v>28</v>
      </c>
      <c r="E5" s="217" t="s">
        <v>32</v>
      </c>
      <c r="F5" s="161" t="s">
        <v>33</v>
      </c>
      <c r="G5" s="161" t="s">
        <v>39</v>
      </c>
      <c r="H5" s="217" t="s">
        <v>88</v>
      </c>
      <c r="I5" s="161" t="s">
        <v>215</v>
      </c>
      <c r="J5" s="161" t="s">
        <v>216</v>
      </c>
      <c r="K5" s="161" t="s">
        <v>90</v>
      </c>
      <c r="L5" s="161" t="s">
        <v>92</v>
      </c>
    </row>
    <row r="6" spans="1:13" s="211" customFormat="1" x14ac:dyDescent="0.25">
      <c r="A6" s="211" t="s">
        <v>147</v>
      </c>
      <c r="B6" s="211">
        <v>1301</v>
      </c>
      <c r="C6" s="211" t="s">
        <v>183</v>
      </c>
      <c r="D6" s="211">
        <v>241760</v>
      </c>
      <c r="E6" s="218">
        <v>1010</v>
      </c>
      <c r="G6" s="211">
        <v>1004</v>
      </c>
      <c r="H6" s="218" t="s">
        <v>217</v>
      </c>
      <c r="I6" s="211" t="s">
        <v>771</v>
      </c>
      <c r="J6" s="212" t="s">
        <v>245</v>
      </c>
      <c r="K6" s="211" t="s">
        <v>257</v>
      </c>
      <c r="L6" s="211" t="s">
        <v>801</v>
      </c>
    </row>
    <row r="7" spans="1:13" s="211" customFormat="1" x14ac:dyDescent="0.25">
      <c r="A7" s="211" t="s">
        <v>147</v>
      </c>
      <c r="B7" s="211">
        <v>1301</v>
      </c>
      <c r="C7" s="211" t="s">
        <v>183</v>
      </c>
      <c r="D7" s="211">
        <v>190841251</v>
      </c>
      <c r="E7" s="218">
        <v>1060</v>
      </c>
      <c r="F7" s="211">
        <v>1261</v>
      </c>
      <c r="G7" s="211">
        <v>1004</v>
      </c>
      <c r="H7" s="218" t="s">
        <v>290</v>
      </c>
      <c r="I7" s="211" t="s">
        <v>258</v>
      </c>
      <c r="J7" s="212" t="s">
        <v>245</v>
      </c>
      <c r="K7" s="211" t="s">
        <v>219</v>
      </c>
      <c r="L7" s="211" t="s">
        <v>292</v>
      </c>
    </row>
    <row r="8" spans="1:13" s="211" customFormat="1" x14ac:dyDescent="0.25">
      <c r="A8" s="211" t="s">
        <v>147</v>
      </c>
      <c r="B8" s="211">
        <v>1301</v>
      </c>
      <c r="C8" s="211" t="s">
        <v>183</v>
      </c>
      <c r="D8" s="211">
        <v>191193530</v>
      </c>
      <c r="E8" s="218">
        <v>1080</v>
      </c>
      <c r="F8" s="211">
        <v>1274</v>
      </c>
      <c r="G8" s="211">
        <v>1004</v>
      </c>
      <c r="H8" s="218" t="s">
        <v>217</v>
      </c>
      <c r="I8" s="211" t="s">
        <v>772</v>
      </c>
      <c r="J8" s="212" t="s">
        <v>245</v>
      </c>
      <c r="K8" s="211" t="s">
        <v>219</v>
      </c>
      <c r="L8" s="211" t="s">
        <v>293</v>
      </c>
    </row>
    <row r="9" spans="1:13" s="211" customFormat="1" x14ac:dyDescent="0.25">
      <c r="A9" s="211" t="s">
        <v>147</v>
      </c>
      <c r="B9" s="211">
        <v>1301</v>
      </c>
      <c r="C9" s="211" t="s">
        <v>183</v>
      </c>
      <c r="D9" s="211">
        <v>191659323</v>
      </c>
      <c r="E9" s="218">
        <v>1080</v>
      </c>
      <c r="F9" s="211">
        <v>1274</v>
      </c>
      <c r="G9" s="211">
        <v>1004</v>
      </c>
      <c r="H9" s="218" t="s">
        <v>217</v>
      </c>
      <c r="I9" s="211" t="s">
        <v>773</v>
      </c>
      <c r="J9" s="212" t="s">
        <v>245</v>
      </c>
      <c r="K9" s="211" t="s">
        <v>219</v>
      </c>
      <c r="L9" s="211" t="s">
        <v>293</v>
      </c>
    </row>
    <row r="10" spans="1:13" s="211" customFormat="1" x14ac:dyDescent="0.25">
      <c r="A10" s="211" t="s">
        <v>147</v>
      </c>
      <c r="B10" s="211">
        <v>1301</v>
      </c>
      <c r="C10" s="211" t="s">
        <v>183</v>
      </c>
      <c r="D10" s="211">
        <v>191790614</v>
      </c>
      <c r="E10" s="218">
        <v>1080</v>
      </c>
      <c r="F10" s="211">
        <v>1271</v>
      </c>
      <c r="G10" s="211">
        <v>1004</v>
      </c>
      <c r="H10" s="218" t="s">
        <v>217</v>
      </c>
      <c r="I10" s="211" t="s">
        <v>774</v>
      </c>
      <c r="J10" s="212" t="s">
        <v>245</v>
      </c>
      <c r="K10" s="211" t="s">
        <v>219</v>
      </c>
      <c r="L10" s="211" t="s">
        <v>293</v>
      </c>
    </row>
    <row r="11" spans="1:13" s="211" customFormat="1" x14ac:dyDescent="0.25">
      <c r="A11" s="211" t="s">
        <v>147</v>
      </c>
      <c r="B11" s="211">
        <v>1301</v>
      </c>
      <c r="C11" s="211" t="s">
        <v>183</v>
      </c>
      <c r="D11" s="211">
        <v>191862233</v>
      </c>
      <c r="E11" s="218">
        <v>1080</v>
      </c>
      <c r="F11" s="211">
        <v>1274</v>
      </c>
      <c r="G11" s="211">
        <v>1004</v>
      </c>
      <c r="H11" s="218" t="s">
        <v>217</v>
      </c>
      <c r="I11" s="211" t="s">
        <v>775</v>
      </c>
      <c r="J11" s="212" t="s">
        <v>245</v>
      </c>
      <c r="K11" s="211" t="s">
        <v>219</v>
      </c>
      <c r="L11" s="211" t="s">
        <v>293</v>
      </c>
    </row>
    <row r="12" spans="1:13" s="211" customFormat="1" x14ac:dyDescent="0.25">
      <c r="A12" s="211" t="s">
        <v>147</v>
      </c>
      <c r="B12" s="211">
        <v>1301</v>
      </c>
      <c r="C12" s="211" t="s">
        <v>183</v>
      </c>
      <c r="D12" s="211">
        <v>191862234</v>
      </c>
      <c r="E12" s="218">
        <v>1080</v>
      </c>
      <c r="F12" s="211">
        <v>1274</v>
      </c>
      <c r="G12" s="211">
        <v>1004</v>
      </c>
      <c r="H12" s="218" t="s">
        <v>217</v>
      </c>
      <c r="I12" s="211" t="s">
        <v>776</v>
      </c>
      <c r="J12" s="212" t="s">
        <v>245</v>
      </c>
      <c r="K12" s="211" t="s">
        <v>219</v>
      </c>
      <c r="L12" s="211" t="s">
        <v>293</v>
      </c>
    </row>
    <row r="13" spans="1:13" s="211" customFormat="1" x14ac:dyDescent="0.25">
      <c r="A13" s="211" t="s">
        <v>147</v>
      </c>
      <c r="B13" s="211">
        <v>1301</v>
      </c>
      <c r="C13" s="211" t="s">
        <v>183</v>
      </c>
      <c r="D13" s="211">
        <v>191869816</v>
      </c>
      <c r="E13" s="218">
        <v>1080</v>
      </c>
      <c r="F13" s="211">
        <v>1274</v>
      </c>
      <c r="G13" s="211">
        <v>1004</v>
      </c>
      <c r="H13" s="218" t="s">
        <v>217</v>
      </c>
      <c r="I13" s="211" t="s">
        <v>777</v>
      </c>
      <c r="J13" s="212" t="s">
        <v>245</v>
      </c>
      <c r="K13" s="211" t="s">
        <v>219</v>
      </c>
      <c r="L13" s="211" t="s">
        <v>293</v>
      </c>
    </row>
    <row r="14" spans="1:13" s="211" customFormat="1" x14ac:dyDescent="0.25">
      <c r="A14" s="211" t="s">
        <v>147</v>
      </c>
      <c r="B14" s="211">
        <v>1301</v>
      </c>
      <c r="C14" s="211" t="s">
        <v>183</v>
      </c>
      <c r="D14" s="211">
        <v>191884970</v>
      </c>
      <c r="E14" s="218">
        <v>1080</v>
      </c>
      <c r="F14" s="211">
        <v>1274</v>
      </c>
      <c r="G14" s="211">
        <v>1004</v>
      </c>
      <c r="H14" s="218" t="s">
        <v>217</v>
      </c>
      <c r="I14" s="211" t="s">
        <v>778</v>
      </c>
      <c r="J14" s="212" t="s">
        <v>245</v>
      </c>
      <c r="K14" s="211" t="s">
        <v>219</v>
      </c>
      <c r="L14" s="211" t="s">
        <v>293</v>
      </c>
    </row>
    <row r="15" spans="1:13" s="211" customFormat="1" x14ac:dyDescent="0.25">
      <c r="A15" s="211" t="s">
        <v>147</v>
      </c>
      <c r="B15" s="211">
        <v>1301</v>
      </c>
      <c r="C15" s="211" t="s">
        <v>183</v>
      </c>
      <c r="D15" s="211">
        <v>191891768</v>
      </c>
      <c r="E15" s="218">
        <v>1080</v>
      </c>
      <c r="F15" s="211">
        <v>1274</v>
      </c>
      <c r="G15" s="211">
        <v>1004</v>
      </c>
      <c r="H15" s="218" t="s">
        <v>217</v>
      </c>
      <c r="I15" s="211" t="s">
        <v>779</v>
      </c>
      <c r="J15" s="212" t="s">
        <v>245</v>
      </c>
      <c r="K15" s="211" t="s">
        <v>219</v>
      </c>
      <c r="L15" s="211" t="s">
        <v>293</v>
      </c>
    </row>
    <row r="16" spans="1:13" s="211" customFormat="1" x14ac:dyDescent="0.25">
      <c r="A16" s="211" t="s">
        <v>147</v>
      </c>
      <c r="B16" s="211">
        <v>1301</v>
      </c>
      <c r="C16" s="211" t="s">
        <v>183</v>
      </c>
      <c r="D16" s="211">
        <v>191953250</v>
      </c>
      <c r="E16" s="218">
        <v>1080</v>
      </c>
      <c r="F16" s="211">
        <v>1274</v>
      </c>
      <c r="G16" s="211">
        <v>1004</v>
      </c>
      <c r="H16" s="218" t="s">
        <v>217</v>
      </c>
      <c r="I16" s="211" t="s">
        <v>1120</v>
      </c>
      <c r="J16" s="212" t="s">
        <v>245</v>
      </c>
      <c r="K16" s="211" t="s">
        <v>219</v>
      </c>
      <c r="L16" s="211" t="s">
        <v>1128</v>
      </c>
    </row>
    <row r="17" spans="1:12" s="211" customFormat="1" x14ac:dyDescent="0.25">
      <c r="A17" s="211" t="s">
        <v>147</v>
      </c>
      <c r="B17" s="211">
        <v>1301</v>
      </c>
      <c r="C17" s="211" t="s">
        <v>183</v>
      </c>
      <c r="D17" s="211">
        <v>191954911</v>
      </c>
      <c r="E17" s="218">
        <v>1060</v>
      </c>
      <c r="F17" s="211">
        <v>1242</v>
      </c>
      <c r="G17" s="211">
        <v>1004</v>
      </c>
      <c r="H17" s="218" t="s">
        <v>290</v>
      </c>
      <c r="I17" s="211" t="s">
        <v>884</v>
      </c>
      <c r="J17" s="212" t="s">
        <v>245</v>
      </c>
      <c r="K17" s="211" t="s">
        <v>219</v>
      </c>
      <c r="L17" s="211" t="s">
        <v>292</v>
      </c>
    </row>
    <row r="18" spans="1:12" s="211" customFormat="1" x14ac:dyDescent="0.25">
      <c r="A18" s="211" t="s">
        <v>147</v>
      </c>
      <c r="B18" s="211">
        <v>1301</v>
      </c>
      <c r="C18" s="211" t="s">
        <v>183</v>
      </c>
      <c r="D18" s="211">
        <v>191975020</v>
      </c>
      <c r="E18" s="218">
        <v>1080</v>
      </c>
      <c r="F18" s="211">
        <v>1274</v>
      </c>
      <c r="G18" s="211">
        <v>1004</v>
      </c>
      <c r="H18" s="218" t="s">
        <v>217</v>
      </c>
      <c r="I18" s="211" t="s">
        <v>780</v>
      </c>
      <c r="J18" s="212" t="s">
        <v>245</v>
      </c>
      <c r="K18" s="211" t="s">
        <v>219</v>
      </c>
      <c r="L18" s="211" t="s">
        <v>293</v>
      </c>
    </row>
    <row r="19" spans="1:12" s="211" customFormat="1" x14ac:dyDescent="0.25">
      <c r="A19" s="211" t="s">
        <v>147</v>
      </c>
      <c r="B19" s="211">
        <v>1301</v>
      </c>
      <c r="C19" s="211" t="s">
        <v>183</v>
      </c>
      <c r="D19" s="211">
        <v>191976198</v>
      </c>
      <c r="E19" s="218">
        <v>1080</v>
      </c>
      <c r="F19" s="211">
        <v>1271</v>
      </c>
      <c r="G19" s="211">
        <v>1007</v>
      </c>
      <c r="H19" s="218" t="s">
        <v>217</v>
      </c>
      <c r="I19" s="211" t="s">
        <v>781</v>
      </c>
      <c r="J19" s="212" t="s">
        <v>245</v>
      </c>
      <c r="K19" s="211" t="s">
        <v>219</v>
      </c>
      <c r="L19" s="211" t="s">
        <v>851</v>
      </c>
    </row>
    <row r="20" spans="1:12" s="211" customFormat="1" x14ac:dyDescent="0.25">
      <c r="A20" s="211" t="s">
        <v>147</v>
      </c>
      <c r="B20" s="211">
        <v>1301</v>
      </c>
      <c r="C20" s="211" t="s">
        <v>183</v>
      </c>
      <c r="D20" s="211">
        <v>191979118</v>
      </c>
      <c r="E20" s="218">
        <v>1080</v>
      </c>
      <c r="G20" s="211">
        <v>1004</v>
      </c>
      <c r="H20" s="218" t="s">
        <v>217</v>
      </c>
      <c r="I20" s="211" t="s">
        <v>782</v>
      </c>
      <c r="J20" s="212" t="s">
        <v>245</v>
      </c>
      <c r="K20" s="211" t="s">
        <v>219</v>
      </c>
      <c r="L20" s="211" t="s">
        <v>293</v>
      </c>
    </row>
    <row r="21" spans="1:12" s="211" customFormat="1" x14ac:dyDescent="0.25">
      <c r="A21" s="211" t="s">
        <v>147</v>
      </c>
      <c r="B21" s="211">
        <v>1301</v>
      </c>
      <c r="C21" s="211" t="s">
        <v>183</v>
      </c>
      <c r="D21" s="211">
        <v>191979194</v>
      </c>
      <c r="E21" s="218">
        <v>1080</v>
      </c>
      <c r="F21" s="211">
        <v>1274</v>
      </c>
      <c r="G21" s="211">
        <v>1004</v>
      </c>
      <c r="H21" s="218" t="s">
        <v>217</v>
      </c>
      <c r="I21" s="211" t="s">
        <v>783</v>
      </c>
      <c r="J21" s="212" t="s">
        <v>245</v>
      </c>
      <c r="K21" s="211" t="s">
        <v>219</v>
      </c>
      <c r="L21" s="211" t="s">
        <v>293</v>
      </c>
    </row>
    <row r="22" spans="1:12" s="211" customFormat="1" x14ac:dyDescent="0.25">
      <c r="A22" s="211" t="s">
        <v>147</v>
      </c>
      <c r="B22" s="211">
        <v>1301</v>
      </c>
      <c r="C22" s="211" t="s">
        <v>183</v>
      </c>
      <c r="D22" s="211">
        <v>191979897</v>
      </c>
      <c r="E22" s="218">
        <v>1080</v>
      </c>
      <c r="F22" s="211">
        <v>1274</v>
      </c>
      <c r="G22" s="211">
        <v>1004</v>
      </c>
      <c r="H22" s="218" t="s">
        <v>217</v>
      </c>
      <c r="I22" s="211" t="s">
        <v>784</v>
      </c>
      <c r="J22" s="212" t="s">
        <v>245</v>
      </c>
      <c r="K22" s="211" t="s">
        <v>219</v>
      </c>
      <c r="L22" s="211" t="s">
        <v>293</v>
      </c>
    </row>
    <row r="23" spans="1:12" s="211" customFormat="1" x14ac:dyDescent="0.25">
      <c r="A23" s="211" t="s">
        <v>147</v>
      </c>
      <c r="B23" s="211">
        <v>1301</v>
      </c>
      <c r="C23" s="211" t="s">
        <v>183</v>
      </c>
      <c r="D23" s="211">
        <v>191988724</v>
      </c>
      <c r="E23" s="218">
        <v>1080</v>
      </c>
      <c r="F23" s="211">
        <v>1274</v>
      </c>
      <c r="G23" s="211">
        <v>1004</v>
      </c>
      <c r="H23" s="218" t="s">
        <v>217</v>
      </c>
      <c r="I23" s="211" t="s">
        <v>785</v>
      </c>
      <c r="J23" s="212" t="s">
        <v>245</v>
      </c>
      <c r="K23" s="211" t="s">
        <v>219</v>
      </c>
      <c r="L23" s="211" t="s">
        <v>293</v>
      </c>
    </row>
    <row r="24" spans="1:12" s="211" customFormat="1" x14ac:dyDescent="0.25">
      <c r="A24" s="211" t="s">
        <v>147</v>
      </c>
      <c r="B24" s="211">
        <v>1301</v>
      </c>
      <c r="C24" s="211" t="s">
        <v>183</v>
      </c>
      <c r="D24" s="211">
        <v>191990953</v>
      </c>
      <c r="E24" s="218">
        <v>1080</v>
      </c>
      <c r="F24" s="211">
        <v>1274</v>
      </c>
      <c r="G24" s="211">
        <v>1004</v>
      </c>
      <c r="H24" s="218" t="s">
        <v>217</v>
      </c>
      <c r="I24" s="211" t="s">
        <v>1092</v>
      </c>
      <c r="J24" s="212" t="s">
        <v>245</v>
      </c>
      <c r="K24" s="211" t="s">
        <v>219</v>
      </c>
      <c r="L24" s="211" t="s">
        <v>293</v>
      </c>
    </row>
    <row r="25" spans="1:12" s="211" customFormat="1" x14ac:dyDescent="0.25">
      <c r="A25" s="211" t="s">
        <v>147</v>
      </c>
      <c r="B25" s="211">
        <v>1301</v>
      </c>
      <c r="C25" s="211" t="s">
        <v>183</v>
      </c>
      <c r="D25" s="211">
        <v>192001053</v>
      </c>
      <c r="E25" s="218">
        <v>1080</v>
      </c>
      <c r="F25" s="211">
        <v>1274</v>
      </c>
      <c r="G25" s="211">
        <v>1004</v>
      </c>
      <c r="H25" s="218" t="s">
        <v>217</v>
      </c>
      <c r="I25" s="211" t="s">
        <v>786</v>
      </c>
      <c r="J25" s="212" t="s">
        <v>245</v>
      </c>
      <c r="K25" s="211" t="s">
        <v>219</v>
      </c>
      <c r="L25" s="211" t="s">
        <v>293</v>
      </c>
    </row>
    <row r="26" spans="1:12" s="211" customFormat="1" x14ac:dyDescent="0.25">
      <c r="A26" s="211" t="s">
        <v>147</v>
      </c>
      <c r="B26" s="211">
        <v>1301</v>
      </c>
      <c r="C26" s="211" t="s">
        <v>183</v>
      </c>
      <c r="D26" s="211">
        <v>192001958</v>
      </c>
      <c r="E26" s="218">
        <v>1080</v>
      </c>
      <c r="F26" s="211">
        <v>1274</v>
      </c>
      <c r="G26" s="211">
        <v>1004</v>
      </c>
      <c r="H26" s="218" t="s">
        <v>217</v>
      </c>
      <c r="I26" s="211" t="s">
        <v>787</v>
      </c>
      <c r="J26" s="212" t="s">
        <v>245</v>
      </c>
      <c r="K26" s="211" t="s">
        <v>219</v>
      </c>
      <c r="L26" s="211" t="s">
        <v>293</v>
      </c>
    </row>
    <row r="27" spans="1:12" s="211" customFormat="1" x14ac:dyDescent="0.25">
      <c r="A27" s="211" t="s">
        <v>147</v>
      </c>
      <c r="B27" s="211">
        <v>1301</v>
      </c>
      <c r="C27" s="211" t="s">
        <v>183</v>
      </c>
      <c r="D27" s="211">
        <v>192001961</v>
      </c>
      <c r="E27" s="218">
        <v>1080</v>
      </c>
      <c r="F27" s="211">
        <v>1274</v>
      </c>
      <c r="G27" s="211">
        <v>1004</v>
      </c>
      <c r="H27" s="218" t="s">
        <v>217</v>
      </c>
      <c r="I27" s="211" t="s">
        <v>788</v>
      </c>
      <c r="J27" s="212" t="s">
        <v>245</v>
      </c>
      <c r="K27" s="211" t="s">
        <v>219</v>
      </c>
      <c r="L27" s="211" t="s">
        <v>293</v>
      </c>
    </row>
    <row r="28" spans="1:12" s="211" customFormat="1" x14ac:dyDescent="0.25">
      <c r="A28" s="211" t="s">
        <v>147</v>
      </c>
      <c r="B28" s="211">
        <v>1301</v>
      </c>
      <c r="C28" s="211" t="s">
        <v>183</v>
      </c>
      <c r="D28" s="211">
        <v>192036752</v>
      </c>
      <c r="E28" s="218">
        <v>1060</v>
      </c>
      <c r="F28" s="211">
        <v>1261</v>
      </c>
      <c r="G28" s="211">
        <v>1004</v>
      </c>
      <c r="H28" s="218" t="s">
        <v>290</v>
      </c>
      <c r="I28" s="211" t="s">
        <v>928</v>
      </c>
      <c r="J28" s="212" t="s">
        <v>245</v>
      </c>
      <c r="K28" s="211" t="s">
        <v>219</v>
      </c>
      <c r="L28" s="211" t="s">
        <v>292</v>
      </c>
    </row>
    <row r="29" spans="1:12" s="211" customFormat="1" x14ac:dyDescent="0.25">
      <c r="A29" s="211" t="s">
        <v>147</v>
      </c>
      <c r="B29" s="211">
        <v>1311</v>
      </c>
      <c r="C29" s="211" t="s">
        <v>184</v>
      </c>
      <c r="D29" s="211">
        <v>191973600</v>
      </c>
      <c r="E29" s="218">
        <v>1080</v>
      </c>
      <c r="F29" s="211">
        <v>1274</v>
      </c>
      <c r="G29" s="211">
        <v>1004</v>
      </c>
      <c r="H29" s="218" t="s">
        <v>217</v>
      </c>
      <c r="I29" s="211" t="s">
        <v>259</v>
      </c>
      <c r="J29" s="212" t="s">
        <v>245</v>
      </c>
      <c r="K29" s="211" t="s">
        <v>219</v>
      </c>
      <c r="L29" s="211" t="s">
        <v>293</v>
      </c>
    </row>
    <row r="30" spans="1:12" s="211" customFormat="1" x14ac:dyDescent="0.25">
      <c r="A30" s="211" t="s">
        <v>147</v>
      </c>
      <c r="B30" s="211">
        <v>1311</v>
      </c>
      <c r="C30" s="211" t="s">
        <v>184</v>
      </c>
      <c r="D30" s="211">
        <v>191981562</v>
      </c>
      <c r="E30" s="218">
        <v>1080</v>
      </c>
      <c r="F30" s="211">
        <v>1274</v>
      </c>
      <c r="G30" s="211">
        <v>1004</v>
      </c>
      <c r="H30" s="218" t="s">
        <v>217</v>
      </c>
      <c r="I30" s="211" t="s">
        <v>296</v>
      </c>
      <c r="J30" s="212" t="s">
        <v>245</v>
      </c>
      <c r="K30" s="211" t="s">
        <v>219</v>
      </c>
      <c r="L30" s="211" t="s">
        <v>293</v>
      </c>
    </row>
    <row r="31" spans="1:12" s="211" customFormat="1" x14ac:dyDescent="0.25">
      <c r="A31" s="211" t="s">
        <v>147</v>
      </c>
      <c r="B31" s="211">
        <v>1311</v>
      </c>
      <c r="C31" s="211" t="s">
        <v>184</v>
      </c>
      <c r="D31" s="211">
        <v>191981583</v>
      </c>
      <c r="E31" s="218">
        <v>1080</v>
      </c>
      <c r="F31" s="211">
        <v>1241</v>
      </c>
      <c r="G31" s="211">
        <v>1004</v>
      </c>
      <c r="H31" s="218" t="s">
        <v>217</v>
      </c>
      <c r="I31" s="211" t="s">
        <v>297</v>
      </c>
      <c r="J31" s="212" t="s">
        <v>245</v>
      </c>
      <c r="K31" s="211" t="s">
        <v>219</v>
      </c>
      <c r="L31" s="211" t="s">
        <v>293</v>
      </c>
    </row>
    <row r="32" spans="1:12" s="211" customFormat="1" x14ac:dyDescent="0.25">
      <c r="A32" s="211" t="s">
        <v>147</v>
      </c>
      <c r="B32" s="211">
        <v>1311</v>
      </c>
      <c r="C32" s="211" t="s">
        <v>184</v>
      </c>
      <c r="D32" s="211">
        <v>191981639</v>
      </c>
      <c r="E32" s="218">
        <v>1080</v>
      </c>
      <c r="F32" s="211">
        <v>1242</v>
      </c>
      <c r="G32" s="211">
        <v>1004</v>
      </c>
      <c r="H32" s="218" t="s">
        <v>217</v>
      </c>
      <c r="I32" s="211" t="s">
        <v>300</v>
      </c>
      <c r="J32" s="212" t="s">
        <v>245</v>
      </c>
      <c r="K32" s="211" t="s">
        <v>219</v>
      </c>
      <c r="L32" s="211" t="s">
        <v>293</v>
      </c>
    </row>
    <row r="33" spans="1:12" s="211" customFormat="1" x14ac:dyDescent="0.25">
      <c r="A33" s="211" t="s">
        <v>147</v>
      </c>
      <c r="B33" s="211">
        <v>1321</v>
      </c>
      <c r="C33" s="211" t="s">
        <v>185</v>
      </c>
      <c r="D33" s="211">
        <v>243185</v>
      </c>
      <c r="E33" s="218">
        <v>1060</v>
      </c>
      <c r="G33" s="211">
        <v>1004</v>
      </c>
      <c r="H33" s="218" t="s">
        <v>290</v>
      </c>
      <c r="I33" s="211" t="s">
        <v>260</v>
      </c>
      <c r="J33" s="212" t="s">
        <v>245</v>
      </c>
      <c r="K33" s="211" t="s">
        <v>219</v>
      </c>
      <c r="L33" s="211" t="s">
        <v>292</v>
      </c>
    </row>
    <row r="34" spans="1:12" s="211" customFormat="1" x14ac:dyDescent="0.25">
      <c r="A34" s="211" t="s">
        <v>147</v>
      </c>
      <c r="B34" s="211">
        <v>1321</v>
      </c>
      <c r="C34" s="211" t="s">
        <v>185</v>
      </c>
      <c r="D34" s="211">
        <v>190196048</v>
      </c>
      <c r="E34" s="218">
        <v>1060</v>
      </c>
      <c r="F34" s="211">
        <v>1251</v>
      </c>
      <c r="G34" s="211">
        <v>1004</v>
      </c>
      <c r="H34" s="218" t="s">
        <v>290</v>
      </c>
      <c r="I34" s="211" t="s">
        <v>625</v>
      </c>
      <c r="J34" s="212" t="s">
        <v>245</v>
      </c>
      <c r="K34" s="211" t="s">
        <v>219</v>
      </c>
      <c r="L34" s="211" t="s">
        <v>292</v>
      </c>
    </row>
    <row r="35" spans="1:12" s="211" customFormat="1" x14ac:dyDescent="0.25">
      <c r="A35" s="211" t="s">
        <v>147</v>
      </c>
      <c r="B35" s="211">
        <v>1321</v>
      </c>
      <c r="C35" s="211" t="s">
        <v>185</v>
      </c>
      <c r="D35" s="211">
        <v>191848912</v>
      </c>
      <c r="E35" s="218">
        <v>1080</v>
      </c>
      <c r="F35" s="211">
        <v>1242</v>
      </c>
      <c r="G35" s="211">
        <v>1004</v>
      </c>
      <c r="H35" s="218" t="s">
        <v>217</v>
      </c>
      <c r="I35" s="211" t="s">
        <v>291</v>
      </c>
      <c r="J35" s="212" t="s">
        <v>245</v>
      </c>
      <c r="K35" s="211" t="s">
        <v>219</v>
      </c>
      <c r="L35" s="211" t="s">
        <v>293</v>
      </c>
    </row>
    <row r="36" spans="1:12" s="211" customFormat="1" x14ac:dyDescent="0.25">
      <c r="A36" s="211" t="s">
        <v>147</v>
      </c>
      <c r="B36" s="211">
        <v>1321</v>
      </c>
      <c r="C36" s="211" t="s">
        <v>185</v>
      </c>
      <c r="D36" s="211">
        <v>191854328</v>
      </c>
      <c r="E36" s="218">
        <v>1080</v>
      </c>
      <c r="F36" s="211">
        <v>1274</v>
      </c>
      <c r="G36" s="211">
        <v>1004</v>
      </c>
      <c r="H36" s="218" t="s">
        <v>217</v>
      </c>
      <c r="I36" s="211" t="s">
        <v>618</v>
      </c>
      <c r="J36" s="212" t="s">
        <v>245</v>
      </c>
      <c r="K36" s="211" t="s">
        <v>219</v>
      </c>
      <c r="L36" s="211" t="s">
        <v>293</v>
      </c>
    </row>
    <row r="37" spans="1:12" s="211" customFormat="1" x14ac:dyDescent="0.25">
      <c r="A37" s="211" t="s">
        <v>147</v>
      </c>
      <c r="B37" s="211">
        <v>1321</v>
      </c>
      <c r="C37" s="211" t="s">
        <v>185</v>
      </c>
      <c r="D37" s="211">
        <v>191867340</v>
      </c>
      <c r="E37" s="218">
        <v>1080</v>
      </c>
      <c r="F37" s="211">
        <v>1274</v>
      </c>
      <c r="G37" s="211">
        <v>1004</v>
      </c>
      <c r="H37" s="218" t="s">
        <v>217</v>
      </c>
      <c r="I37" s="211" t="s">
        <v>619</v>
      </c>
      <c r="J37" s="212" t="s">
        <v>245</v>
      </c>
      <c r="K37" s="211" t="s">
        <v>219</v>
      </c>
      <c r="L37" s="211" t="s">
        <v>293</v>
      </c>
    </row>
    <row r="38" spans="1:12" s="211" customFormat="1" x14ac:dyDescent="0.25">
      <c r="A38" s="211" t="s">
        <v>147</v>
      </c>
      <c r="B38" s="211">
        <v>1321</v>
      </c>
      <c r="C38" s="211" t="s">
        <v>185</v>
      </c>
      <c r="D38" s="211">
        <v>192046153</v>
      </c>
      <c r="E38" s="218">
        <v>1080</v>
      </c>
      <c r="G38" s="211">
        <v>1004</v>
      </c>
      <c r="H38" s="218" t="s">
        <v>217</v>
      </c>
      <c r="I38" s="211" t="s">
        <v>1093</v>
      </c>
      <c r="J38" s="212" t="s">
        <v>245</v>
      </c>
      <c r="K38" s="211" t="s">
        <v>219</v>
      </c>
      <c r="L38" s="211" t="s">
        <v>293</v>
      </c>
    </row>
    <row r="39" spans="1:12" s="211" customFormat="1" x14ac:dyDescent="0.25">
      <c r="A39" s="211" t="s">
        <v>147</v>
      </c>
      <c r="B39" s="211">
        <v>1322</v>
      </c>
      <c r="C39" s="211" t="s">
        <v>186</v>
      </c>
      <c r="D39" s="211">
        <v>190979310</v>
      </c>
      <c r="E39" s="218">
        <v>1080</v>
      </c>
      <c r="F39" s="211">
        <v>1274</v>
      </c>
      <c r="G39" s="211">
        <v>1004</v>
      </c>
      <c r="H39" s="218" t="s">
        <v>217</v>
      </c>
      <c r="I39" s="211" t="s">
        <v>352</v>
      </c>
      <c r="J39" s="212" t="s">
        <v>245</v>
      </c>
      <c r="K39" s="211" t="s">
        <v>219</v>
      </c>
      <c r="L39" s="211" t="s">
        <v>293</v>
      </c>
    </row>
    <row r="40" spans="1:12" s="211" customFormat="1" x14ac:dyDescent="0.25">
      <c r="A40" s="211" t="s">
        <v>147</v>
      </c>
      <c r="B40" s="211">
        <v>1322</v>
      </c>
      <c r="C40" s="211" t="s">
        <v>186</v>
      </c>
      <c r="D40" s="211">
        <v>191675919</v>
      </c>
      <c r="E40" s="218">
        <v>1080</v>
      </c>
      <c r="F40" s="211">
        <v>1274</v>
      </c>
      <c r="G40" s="211">
        <v>1004</v>
      </c>
      <c r="H40" s="218" t="s">
        <v>217</v>
      </c>
      <c r="I40" s="211" t="s">
        <v>261</v>
      </c>
      <c r="J40" s="212" t="s">
        <v>245</v>
      </c>
      <c r="K40" s="211" t="s">
        <v>219</v>
      </c>
      <c r="L40" s="211" t="s">
        <v>293</v>
      </c>
    </row>
    <row r="41" spans="1:12" s="211" customFormat="1" x14ac:dyDescent="0.25">
      <c r="A41" s="211" t="s">
        <v>147</v>
      </c>
      <c r="B41" s="211">
        <v>1322</v>
      </c>
      <c r="C41" s="211" t="s">
        <v>186</v>
      </c>
      <c r="D41" s="211">
        <v>191680494</v>
      </c>
      <c r="E41" s="218">
        <v>1080</v>
      </c>
      <c r="G41" s="211">
        <v>1004</v>
      </c>
      <c r="H41" s="218" t="s">
        <v>217</v>
      </c>
      <c r="I41" s="211" t="s">
        <v>262</v>
      </c>
      <c r="J41" s="212" t="s">
        <v>245</v>
      </c>
      <c r="K41" s="211" t="s">
        <v>219</v>
      </c>
      <c r="L41" s="211" t="s">
        <v>293</v>
      </c>
    </row>
    <row r="42" spans="1:12" s="211" customFormat="1" x14ac:dyDescent="0.25">
      <c r="A42" s="211" t="s">
        <v>147</v>
      </c>
      <c r="B42" s="211">
        <v>1322</v>
      </c>
      <c r="C42" s="211" t="s">
        <v>186</v>
      </c>
      <c r="D42" s="211">
        <v>191684362</v>
      </c>
      <c r="E42" s="218">
        <v>1080</v>
      </c>
      <c r="G42" s="211">
        <v>1004</v>
      </c>
      <c r="H42" s="218" t="s">
        <v>217</v>
      </c>
      <c r="I42" s="211" t="s">
        <v>263</v>
      </c>
      <c r="J42" s="212" t="s">
        <v>245</v>
      </c>
      <c r="K42" s="211" t="s">
        <v>219</v>
      </c>
      <c r="L42" s="211" t="s">
        <v>293</v>
      </c>
    </row>
    <row r="43" spans="1:12" s="211" customFormat="1" x14ac:dyDescent="0.25">
      <c r="A43" s="211" t="s">
        <v>147</v>
      </c>
      <c r="B43" s="211">
        <v>1322</v>
      </c>
      <c r="C43" s="211" t="s">
        <v>186</v>
      </c>
      <c r="D43" s="211">
        <v>191685712</v>
      </c>
      <c r="E43" s="218">
        <v>1080</v>
      </c>
      <c r="G43" s="211">
        <v>1004</v>
      </c>
      <c r="H43" s="218" t="s">
        <v>217</v>
      </c>
      <c r="I43" s="211" t="s">
        <v>264</v>
      </c>
      <c r="J43" s="212" t="s">
        <v>245</v>
      </c>
      <c r="K43" s="211" t="s">
        <v>219</v>
      </c>
      <c r="L43" s="211" t="s">
        <v>293</v>
      </c>
    </row>
    <row r="44" spans="1:12" s="211" customFormat="1" x14ac:dyDescent="0.25">
      <c r="A44" s="211" t="s">
        <v>147</v>
      </c>
      <c r="B44" s="211">
        <v>1322</v>
      </c>
      <c r="C44" s="211" t="s">
        <v>186</v>
      </c>
      <c r="D44" s="211">
        <v>191686114</v>
      </c>
      <c r="E44" s="218">
        <v>1080</v>
      </c>
      <c r="G44" s="211">
        <v>1007</v>
      </c>
      <c r="H44" s="218" t="s">
        <v>217</v>
      </c>
      <c r="I44" s="211" t="s">
        <v>265</v>
      </c>
      <c r="J44" s="212" t="s">
        <v>245</v>
      </c>
      <c r="K44" s="211" t="s">
        <v>219</v>
      </c>
      <c r="L44" s="211" t="s">
        <v>294</v>
      </c>
    </row>
    <row r="45" spans="1:12" s="211" customFormat="1" x14ac:dyDescent="0.25">
      <c r="A45" s="211" t="s">
        <v>147</v>
      </c>
      <c r="B45" s="211">
        <v>1322</v>
      </c>
      <c r="C45" s="211" t="s">
        <v>186</v>
      </c>
      <c r="D45" s="211">
        <v>191686120</v>
      </c>
      <c r="E45" s="218">
        <v>1080</v>
      </c>
      <c r="F45" s="211">
        <v>1274</v>
      </c>
      <c r="G45" s="211">
        <v>1004</v>
      </c>
      <c r="H45" s="218" t="s">
        <v>217</v>
      </c>
      <c r="I45" s="211" t="s">
        <v>266</v>
      </c>
      <c r="J45" s="212" t="s">
        <v>245</v>
      </c>
      <c r="K45" s="211" t="s">
        <v>219</v>
      </c>
      <c r="L45" s="211" t="s">
        <v>293</v>
      </c>
    </row>
    <row r="46" spans="1:12" s="211" customFormat="1" x14ac:dyDescent="0.25">
      <c r="A46" s="211" t="s">
        <v>147</v>
      </c>
      <c r="B46" s="211">
        <v>1322</v>
      </c>
      <c r="C46" s="211" t="s">
        <v>186</v>
      </c>
      <c r="D46" s="211">
        <v>191686126</v>
      </c>
      <c r="E46" s="218">
        <v>1080</v>
      </c>
      <c r="G46" s="211">
        <v>1004</v>
      </c>
      <c r="H46" s="218" t="s">
        <v>217</v>
      </c>
      <c r="I46" s="211" t="s">
        <v>267</v>
      </c>
      <c r="J46" s="212" t="s">
        <v>245</v>
      </c>
      <c r="K46" s="211" t="s">
        <v>219</v>
      </c>
      <c r="L46" s="211" t="s">
        <v>293</v>
      </c>
    </row>
    <row r="47" spans="1:12" s="211" customFormat="1" x14ac:dyDescent="0.25">
      <c r="A47" s="211" t="s">
        <v>147</v>
      </c>
      <c r="B47" s="211">
        <v>1322</v>
      </c>
      <c r="C47" s="211" t="s">
        <v>186</v>
      </c>
      <c r="D47" s="211">
        <v>191688500</v>
      </c>
      <c r="E47" s="218">
        <v>1060</v>
      </c>
      <c r="F47" s="211">
        <v>1242</v>
      </c>
      <c r="G47" s="211">
        <v>1004</v>
      </c>
      <c r="H47" s="218" t="s">
        <v>290</v>
      </c>
      <c r="I47" s="211" t="s">
        <v>1215</v>
      </c>
      <c r="J47" s="212" t="s">
        <v>245</v>
      </c>
      <c r="K47" s="211" t="s">
        <v>219</v>
      </c>
      <c r="L47" s="211" t="s">
        <v>292</v>
      </c>
    </row>
    <row r="48" spans="1:12" s="211" customFormat="1" x14ac:dyDescent="0.25">
      <c r="A48" s="211" t="s">
        <v>147</v>
      </c>
      <c r="B48" s="211">
        <v>1322</v>
      </c>
      <c r="C48" s="211" t="s">
        <v>186</v>
      </c>
      <c r="D48" s="211">
        <v>191688963</v>
      </c>
      <c r="E48" s="218">
        <v>1080</v>
      </c>
      <c r="G48" s="211">
        <v>1004</v>
      </c>
      <c r="H48" s="218" t="s">
        <v>217</v>
      </c>
      <c r="I48" s="211" t="s">
        <v>268</v>
      </c>
      <c r="J48" s="212" t="s">
        <v>245</v>
      </c>
      <c r="K48" s="211" t="s">
        <v>219</v>
      </c>
      <c r="L48" s="211" t="s">
        <v>293</v>
      </c>
    </row>
    <row r="49" spans="1:12" s="211" customFormat="1" x14ac:dyDescent="0.25">
      <c r="A49" s="211" t="s">
        <v>147</v>
      </c>
      <c r="B49" s="211">
        <v>1322</v>
      </c>
      <c r="C49" s="211" t="s">
        <v>186</v>
      </c>
      <c r="D49" s="211">
        <v>191690834</v>
      </c>
      <c r="E49" s="218">
        <v>1080</v>
      </c>
      <c r="G49" s="211">
        <v>1004</v>
      </c>
      <c r="H49" s="218" t="s">
        <v>217</v>
      </c>
      <c r="I49" s="211" t="s">
        <v>269</v>
      </c>
      <c r="J49" s="212" t="s">
        <v>245</v>
      </c>
      <c r="K49" s="211" t="s">
        <v>219</v>
      </c>
      <c r="L49" s="211" t="s">
        <v>293</v>
      </c>
    </row>
    <row r="50" spans="1:12" s="211" customFormat="1" x14ac:dyDescent="0.25">
      <c r="A50" s="211" t="s">
        <v>147</v>
      </c>
      <c r="B50" s="211">
        <v>1322</v>
      </c>
      <c r="C50" s="211" t="s">
        <v>186</v>
      </c>
      <c r="D50" s="211">
        <v>191749964</v>
      </c>
      <c r="E50" s="218">
        <v>1060</v>
      </c>
      <c r="F50" s="211">
        <v>1263</v>
      </c>
      <c r="G50" s="211">
        <v>1004</v>
      </c>
      <c r="H50" s="218" t="s">
        <v>290</v>
      </c>
      <c r="I50" s="211" t="s">
        <v>802</v>
      </c>
      <c r="J50" s="212" t="s">
        <v>245</v>
      </c>
      <c r="K50" s="211" t="s">
        <v>219</v>
      </c>
      <c r="L50" s="211" t="s">
        <v>292</v>
      </c>
    </row>
    <row r="51" spans="1:12" s="211" customFormat="1" x14ac:dyDescent="0.25">
      <c r="A51" s="211" t="s">
        <v>147</v>
      </c>
      <c r="B51" s="211">
        <v>1322</v>
      </c>
      <c r="C51" s="211" t="s">
        <v>186</v>
      </c>
      <c r="D51" s="211">
        <v>191771112</v>
      </c>
      <c r="E51" s="218">
        <v>1080</v>
      </c>
      <c r="F51" s="211">
        <v>1274</v>
      </c>
      <c r="G51" s="211">
        <v>1004</v>
      </c>
      <c r="H51" s="218" t="s">
        <v>217</v>
      </c>
      <c r="I51" s="211" t="s">
        <v>270</v>
      </c>
      <c r="J51" s="212" t="s">
        <v>245</v>
      </c>
      <c r="K51" s="211" t="s">
        <v>219</v>
      </c>
      <c r="L51" s="211" t="s">
        <v>293</v>
      </c>
    </row>
    <row r="52" spans="1:12" s="211" customFormat="1" x14ac:dyDescent="0.25">
      <c r="A52" s="211" t="s">
        <v>147</v>
      </c>
      <c r="B52" s="211">
        <v>1322</v>
      </c>
      <c r="C52" s="211" t="s">
        <v>186</v>
      </c>
      <c r="D52" s="211">
        <v>191778613</v>
      </c>
      <c r="E52" s="218">
        <v>1080</v>
      </c>
      <c r="F52" s="211">
        <v>1274</v>
      </c>
      <c r="G52" s="211">
        <v>1004</v>
      </c>
      <c r="H52" s="218" t="s">
        <v>217</v>
      </c>
      <c r="I52" s="211" t="s">
        <v>271</v>
      </c>
      <c r="J52" s="212" t="s">
        <v>245</v>
      </c>
      <c r="K52" s="211" t="s">
        <v>219</v>
      </c>
      <c r="L52" s="211" t="s">
        <v>293</v>
      </c>
    </row>
    <row r="53" spans="1:12" s="211" customFormat="1" x14ac:dyDescent="0.25">
      <c r="A53" s="211" t="s">
        <v>147</v>
      </c>
      <c r="B53" s="211">
        <v>1322</v>
      </c>
      <c r="C53" s="211" t="s">
        <v>186</v>
      </c>
      <c r="D53" s="211">
        <v>191794516</v>
      </c>
      <c r="E53" s="218">
        <v>1060</v>
      </c>
      <c r="F53" s="211">
        <v>1242</v>
      </c>
      <c r="G53" s="211">
        <v>1004</v>
      </c>
      <c r="H53" s="218" t="s">
        <v>290</v>
      </c>
      <c r="I53" s="211" t="s">
        <v>272</v>
      </c>
      <c r="J53" s="212" t="s">
        <v>245</v>
      </c>
      <c r="K53" s="211" t="s">
        <v>219</v>
      </c>
      <c r="L53" s="211" t="s">
        <v>292</v>
      </c>
    </row>
    <row r="54" spans="1:12" s="211" customFormat="1" x14ac:dyDescent="0.25">
      <c r="A54" s="211" t="s">
        <v>147</v>
      </c>
      <c r="B54" s="211">
        <v>1322</v>
      </c>
      <c r="C54" s="211" t="s">
        <v>186</v>
      </c>
      <c r="D54" s="211">
        <v>191809238</v>
      </c>
      <c r="E54" s="218">
        <v>1080</v>
      </c>
      <c r="F54" s="211">
        <v>1274</v>
      </c>
      <c r="G54" s="211">
        <v>1004</v>
      </c>
      <c r="H54" s="218" t="s">
        <v>217</v>
      </c>
      <c r="I54" s="211" t="s">
        <v>273</v>
      </c>
      <c r="J54" s="212" t="s">
        <v>245</v>
      </c>
      <c r="K54" s="211" t="s">
        <v>219</v>
      </c>
      <c r="L54" s="211" t="s">
        <v>293</v>
      </c>
    </row>
    <row r="55" spans="1:12" s="211" customFormat="1" x14ac:dyDescent="0.25">
      <c r="A55" s="211" t="s">
        <v>147</v>
      </c>
      <c r="B55" s="211">
        <v>1322</v>
      </c>
      <c r="C55" s="211" t="s">
        <v>186</v>
      </c>
      <c r="D55" s="211">
        <v>191832554</v>
      </c>
      <c r="E55" s="218">
        <v>1060</v>
      </c>
      <c r="F55" s="211">
        <v>1242</v>
      </c>
      <c r="G55" s="211">
        <v>1004</v>
      </c>
      <c r="H55" s="218" t="s">
        <v>290</v>
      </c>
      <c r="I55" s="211" t="s">
        <v>274</v>
      </c>
      <c r="J55" s="212" t="s">
        <v>245</v>
      </c>
      <c r="K55" s="211" t="s">
        <v>219</v>
      </c>
      <c r="L55" s="211" t="s">
        <v>292</v>
      </c>
    </row>
    <row r="56" spans="1:12" s="211" customFormat="1" x14ac:dyDescent="0.25">
      <c r="A56" s="211" t="s">
        <v>147</v>
      </c>
      <c r="B56" s="211">
        <v>1322</v>
      </c>
      <c r="C56" s="211" t="s">
        <v>186</v>
      </c>
      <c r="D56" s="211">
        <v>191838879</v>
      </c>
      <c r="E56" s="218">
        <v>1080</v>
      </c>
      <c r="F56" s="211">
        <v>1242</v>
      </c>
      <c r="G56" s="211">
        <v>1004</v>
      </c>
      <c r="H56" s="218" t="s">
        <v>217</v>
      </c>
      <c r="I56" s="211" t="s">
        <v>275</v>
      </c>
      <c r="J56" s="212" t="s">
        <v>245</v>
      </c>
      <c r="K56" s="211" t="s">
        <v>219</v>
      </c>
      <c r="L56" s="211" t="s">
        <v>295</v>
      </c>
    </row>
    <row r="57" spans="1:12" s="211" customFormat="1" x14ac:dyDescent="0.25">
      <c r="A57" s="211" t="s">
        <v>147</v>
      </c>
      <c r="B57" s="211">
        <v>1322</v>
      </c>
      <c r="C57" s="211" t="s">
        <v>186</v>
      </c>
      <c r="D57" s="211">
        <v>191843818</v>
      </c>
      <c r="E57" s="218">
        <v>1080</v>
      </c>
      <c r="F57" s="211">
        <v>1274</v>
      </c>
      <c r="G57" s="211">
        <v>1004</v>
      </c>
      <c r="H57" s="218" t="s">
        <v>217</v>
      </c>
      <c r="I57" s="211" t="s">
        <v>803</v>
      </c>
      <c r="J57" s="212" t="s">
        <v>245</v>
      </c>
      <c r="K57" s="211" t="s">
        <v>219</v>
      </c>
      <c r="L57" s="211" t="s">
        <v>293</v>
      </c>
    </row>
    <row r="58" spans="1:12" s="211" customFormat="1" x14ac:dyDescent="0.25">
      <c r="A58" s="211" t="s">
        <v>147</v>
      </c>
      <c r="B58" s="211">
        <v>1322</v>
      </c>
      <c r="C58" s="211" t="s">
        <v>186</v>
      </c>
      <c r="D58" s="211">
        <v>191859169</v>
      </c>
      <c r="E58" s="218">
        <v>1080</v>
      </c>
      <c r="F58" s="211">
        <v>1274</v>
      </c>
      <c r="G58" s="211">
        <v>1004</v>
      </c>
      <c r="H58" s="218" t="s">
        <v>217</v>
      </c>
      <c r="I58" s="211" t="s">
        <v>276</v>
      </c>
      <c r="J58" s="212" t="s">
        <v>245</v>
      </c>
      <c r="K58" s="211" t="s">
        <v>219</v>
      </c>
      <c r="L58" s="211" t="s">
        <v>293</v>
      </c>
    </row>
    <row r="59" spans="1:12" s="211" customFormat="1" x14ac:dyDescent="0.25">
      <c r="A59" s="211" t="s">
        <v>147</v>
      </c>
      <c r="B59" s="211">
        <v>1322</v>
      </c>
      <c r="C59" s="211" t="s">
        <v>186</v>
      </c>
      <c r="D59" s="211">
        <v>191957162</v>
      </c>
      <c r="E59" s="218">
        <v>1080</v>
      </c>
      <c r="F59" s="211">
        <v>1274</v>
      </c>
      <c r="G59" s="211">
        <v>1004</v>
      </c>
      <c r="H59" s="218" t="s">
        <v>217</v>
      </c>
      <c r="I59" s="211" t="s">
        <v>608</v>
      </c>
      <c r="J59" s="212" t="s">
        <v>245</v>
      </c>
      <c r="K59" s="211" t="s">
        <v>219</v>
      </c>
      <c r="L59" s="211" t="s">
        <v>293</v>
      </c>
    </row>
    <row r="60" spans="1:12" s="211" customFormat="1" x14ac:dyDescent="0.25">
      <c r="A60" s="211" t="s">
        <v>147</v>
      </c>
      <c r="B60" s="211">
        <v>1322</v>
      </c>
      <c r="C60" s="211" t="s">
        <v>186</v>
      </c>
      <c r="D60" s="211">
        <v>191965236</v>
      </c>
      <c r="E60" s="218">
        <v>1060</v>
      </c>
      <c r="F60" s="211">
        <v>1274</v>
      </c>
      <c r="G60" s="211">
        <v>1004</v>
      </c>
      <c r="H60" s="218" t="s">
        <v>290</v>
      </c>
      <c r="I60" s="211" t="s">
        <v>298</v>
      </c>
      <c r="J60" s="212" t="s">
        <v>245</v>
      </c>
      <c r="K60" s="211" t="s">
        <v>219</v>
      </c>
      <c r="L60" s="211" t="s">
        <v>292</v>
      </c>
    </row>
    <row r="61" spans="1:12" s="211" customFormat="1" x14ac:dyDescent="0.25">
      <c r="A61" s="211" t="s">
        <v>147</v>
      </c>
      <c r="B61" s="211">
        <v>1322</v>
      </c>
      <c r="C61" s="211" t="s">
        <v>186</v>
      </c>
      <c r="D61" s="211">
        <v>191966741</v>
      </c>
      <c r="E61" s="218">
        <v>1060</v>
      </c>
      <c r="F61" s="211">
        <v>1274</v>
      </c>
      <c r="G61" s="211">
        <v>1004</v>
      </c>
      <c r="H61" s="218" t="s">
        <v>290</v>
      </c>
      <c r="I61" s="211" t="s">
        <v>1094</v>
      </c>
      <c r="J61" s="212" t="s">
        <v>245</v>
      </c>
      <c r="K61" s="211" t="s">
        <v>219</v>
      </c>
      <c r="L61" s="211" t="s">
        <v>292</v>
      </c>
    </row>
    <row r="62" spans="1:12" s="211" customFormat="1" x14ac:dyDescent="0.25">
      <c r="A62" s="211" t="s">
        <v>147</v>
      </c>
      <c r="B62" s="211">
        <v>1322</v>
      </c>
      <c r="C62" s="211" t="s">
        <v>186</v>
      </c>
      <c r="D62" s="211">
        <v>191967636</v>
      </c>
      <c r="E62" s="218">
        <v>1080</v>
      </c>
      <c r="F62" s="211">
        <v>1274</v>
      </c>
      <c r="G62" s="211">
        <v>1004</v>
      </c>
      <c r="H62" s="218" t="s">
        <v>217</v>
      </c>
      <c r="I62" s="211" t="s">
        <v>277</v>
      </c>
      <c r="J62" s="212" t="s">
        <v>245</v>
      </c>
      <c r="K62" s="211" t="s">
        <v>219</v>
      </c>
      <c r="L62" s="211" t="s">
        <v>293</v>
      </c>
    </row>
    <row r="63" spans="1:12" s="211" customFormat="1" x14ac:dyDescent="0.25">
      <c r="A63" s="211" t="s">
        <v>147</v>
      </c>
      <c r="B63" s="211">
        <v>1322</v>
      </c>
      <c r="C63" s="211" t="s">
        <v>186</v>
      </c>
      <c r="D63" s="211">
        <v>191969664</v>
      </c>
      <c r="E63" s="218">
        <v>1080</v>
      </c>
      <c r="F63" s="211">
        <v>1274</v>
      </c>
      <c r="G63" s="211">
        <v>1004</v>
      </c>
      <c r="H63" s="218" t="s">
        <v>217</v>
      </c>
      <c r="I63" s="211" t="s">
        <v>278</v>
      </c>
      <c r="J63" s="212" t="s">
        <v>245</v>
      </c>
      <c r="K63" s="211" t="s">
        <v>219</v>
      </c>
      <c r="L63" s="211" t="s">
        <v>293</v>
      </c>
    </row>
    <row r="64" spans="1:12" s="211" customFormat="1" x14ac:dyDescent="0.25">
      <c r="A64" s="211" t="s">
        <v>147</v>
      </c>
      <c r="B64" s="211">
        <v>1322</v>
      </c>
      <c r="C64" s="211" t="s">
        <v>186</v>
      </c>
      <c r="D64" s="211">
        <v>191970359</v>
      </c>
      <c r="E64" s="218">
        <v>1060</v>
      </c>
      <c r="F64" s="211">
        <v>1263</v>
      </c>
      <c r="G64" s="211">
        <v>1004</v>
      </c>
      <c r="H64" s="218" t="s">
        <v>290</v>
      </c>
      <c r="I64" s="211" t="s">
        <v>1216</v>
      </c>
      <c r="J64" s="212" t="s">
        <v>245</v>
      </c>
      <c r="K64" s="211" t="s">
        <v>219</v>
      </c>
      <c r="L64" s="211" t="s">
        <v>350</v>
      </c>
    </row>
    <row r="65" spans="1:12" s="211" customFormat="1" x14ac:dyDescent="0.25">
      <c r="A65" s="211" t="s">
        <v>147</v>
      </c>
      <c r="B65" s="211">
        <v>1331</v>
      </c>
      <c r="C65" s="211" t="s">
        <v>188</v>
      </c>
      <c r="D65" s="211">
        <v>191395650</v>
      </c>
      <c r="E65" s="218">
        <v>1060</v>
      </c>
      <c r="F65" s="211">
        <v>1274</v>
      </c>
      <c r="G65" s="211">
        <v>1004</v>
      </c>
      <c r="H65" s="218" t="s">
        <v>290</v>
      </c>
      <c r="I65" s="211" t="s">
        <v>804</v>
      </c>
      <c r="J65" s="212" t="s">
        <v>245</v>
      </c>
      <c r="K65" s="211" t="s">
        <v>219</v>
      </c>
      <c r="L65" s="211" t="s">
        <v>292</v>
      </c>
    </row>
    <row r="66" spans="1:12" s="211" customFormat="1" x14ac:dyDescent="0.25">
      <c r="A66" s="211" t="s">
        <v>147</v>
      </c>
      <c r="B66" s="211">
        <v>1331</v>
      </c>
      <c r="C66" s="211" t="s">
        <v>188</v>
      </c>
      <c r="D66" s="211">
        <v>191654431</v>
      </c>
      <c r="E66" s="218">
        <v>1060</v>
      </c>
      <c r="F66" s="211">
        <v>1241</v>
      </c>
      <c r="G66" s="211">
        <v>1004</v>
      </c>
      <c r="H66" s="218" t="s">
        <v>290</v>
      </c>
      <c r="I66" s="211" t="s">
        <v>279</v>
      </c>
      <c r="J66" s="212" t="s">
        <v>245</v>
      </c>
      <c r="K66" s="211" t="s">
        <v>219</v>
      </c>
      <c r="L66" s="211" t="s">
        <v>292</v>
      </c>
    </row>
    <row r="67" spans="1:12" s="211" customFormat="1" x14ac:dyDescent="0.25">
      <c r="A67" s="211" t="s">
        <v>147</v>
      </c>
      <c r="B67" s="211">
        <v>1331</v>
      </c>
      <c r="C67" s="211" t="s">
        <v>188</v>
      </c>
      <c r="D67" s="211">
        <v>191880664</v>
      </c>
      <c r="E67" s="218">
        <v>1040</v>
      </c>
      <c r="F67" s="211">
        <v>1274</v>
      </c>
      <c r="G67" s="211">
        <v>1004</v>
      </c>
      <c r="H67" s="218" t="s">
        <v>290</v>
      </c>
      <c r="I67" s="211" t="s">
        <v>896</v>
      </c>
      <c r="J67" s="212" t="s">
        <v>245</v>
      </c>
      <c r="K67" s="211" t="s">
        <v>219</v>
      </c>
      <c r="L67" s="211" t="s">
        <v>899</v>
      </c>
    </row>
    <row r="68" spans="1:12" s="211" customFormat="1" x14ac:dyDescent="0.25">
      <c r="A68" s="211" t="s">
        <v>147</v>
      </c>
      <c r="B68" s="211">
        <v>1331</v>
      </c>
      <c r="C68" s="211" t="s">
        <v>188</v>
      </c>
      <c r="D68" s="211">
        <v>191982646</v>
      </c>
      <c r="E68" s="218">
        <v>1080</v>
      </c>
      <c r="F68" s="211">
        <v>1274</v>
      </c>
      <c r="G68" s="211">
        <v>1004</v>
      </c>
      <c r="H68" s="218" t="s">
        <v>217</v>
      </c>
      <c r="I68" s="211" t="s">
        <v>986</v>
      </c>
      <c r="J68" s="212" t="s">
        <v>245</v>
      </c>
      <c r="K68" s="211" t="s">
        <v>219</v>
      </c>
      <c r="L68" s="211" t="s">
        <v>293</v>
      </c>
    </row>
    <row r="69" spans="1:12" s="211" customFormat="1" x14ac:dyDescent="0.25">
      <c r="A69" s="211" t="s">
        <v>147</v>
      </c>
      <c r="B69" s="211">
        <v>1331</v>
      </c>
      <c r="C69" s="211" t="s">
        <v>188</v>
      </c>
      <c r="D69" s="211">
        <v>191982648</v>
      </c>
      <c r="E69" s="218">
        <v>1080</v>
      </c>
      <c r="F69" s="211">
        <v>1274</v>
      </c>
      <c r="G69" s="211">
        <v>1004</v>
      </c>
      <c r="H69" s="218" t="s">
        <v>217</v>
      </c>
      <c r="I69" s="211" t="s">
        <v>987</v>
      </c>
      <c r="J69" s="212" t="s">
        <v>245</v>
      </c>
      <c r="K69" s="211" t="s">
        <v>219</v>
      </c>
      <c r="L69" s="211" t="s">
        <v>293</v>
      </c>
    </row>
    <row r="70" spans="1:12" s="211" customFormat="1" x14ac:dyDescent="0.25">
      <c r="A70" s="211" t="s">
        <v>147</v>
      </c>
      <c r="B70" s="211">
        <v>1331</v>
      </c>
      <c r="C70" s="211" t="s">
        <v>188</v>
      </c>
      <c r="D70" s="211">
        <v>191982776</v>
      </c>
      <c r="E70" s="218">
        <v>1080</v>
      </c>
      <c r="F70" s="211">
        <v>1274</v>
      </c>
      <c r="G70" s="211">
        <v>1004</v>
      </c>
      <c r="H70" s="218" t="s">
        <v>217</v>
      </c>
      <c r="I70" s="211" t="s">
        <v>988</v>
      </c>
      <c r="J70" s="212" t="s">
        <v>245</v>
      </c>
      <c r="K70" s="211" t="s">
        <v>219</v>
      </c>
      <c r="L70" s="211" t="s">
        <v>293</v>
      </c>
    </row>
    <row r="71" spans="1:12" s="211" customFormat="1" x14ac:dyDescent="0.25">
      <c r="A71" s="211" t="s">
        <v>147</v>
      </c>
      <c r="B71" s="211">
        <v>1331</v>
      </c>
      <c r="C71" s="211" t="s">
        <v>188</v>
      </c>
      <c r="D71" s="211">
        <v>191982778</v>
      </c>
      <c r="E71" s="218">
        <v>1080</v>
      </c>
      <c r="F71" s="211">
        <v>1241</v>
      </c>
      <c r="G71" s="211">
        <v>1004</v>
      </c>
      <c r="H71" s="218" t="s">
        <v>217</v>
      </c>
      <c r="I71" s="211" t="s">
        <v>989</v>
      </c>
      <c r="J71" s="212" t="s">
        <v>245</v>
      </c>
      <c r="K71" s="211" t="s">
        <v>219</v>
      </c>
      <c r="L71" s="211" t="s">
        <v>293</v>
      </c>
    </row>
    <row r="72" spans="1:12" s="211" customFormat="1" x14ac:dyDescent="0.25">
      <c r="A72" s="211" t="s">
        <v>147</v>
      </c>
      <c r="B72" s="211">
        <v>1331</v>
      </c>
      <c r="C72" s="211" t="s">
        <v>188</v>
      </c>
      <c r="D72" s="211">
        <v>191982780</v>
      </c>
      <c r="E72" s="218">
        <v>1080</v>
      </c>
      <c r="F72" s="211">
        <v>1274</v>
      </c>
      <c r="G72" s="211">
        <v>1004</v>
      </c>
      <c r="H72" s="218" t="s">
        <v>217</v>
      </c>
      <c r="I72" s="211" t="s">
        <v>990</v>
      </c>
      <c r="J72" s="212" t="s">
        <v>245</v>
      </c>
      <c r="K72" s="211" t="s">
        <v>219</v>
      </c>
      <c r="L72" s="211" t="s">
        <v>293</v>
      </c>
    </row>
    <row r="73" spans="1:12" s="211" customFormat="1" x14ac:dyDescent="0.25">
      <c r="A73" s="211" t="s">
        <v>147</v>
      </c>
      <c r="B73" s="211">
        <v>1331</v>
      </c>
      <c r="C73" s="211" t="s">
        <v>188</v>
      </c>
      <c r="D73" s="211">
        <v>191982793</v>
      </c>
      <c r="E73" s="218">
        <v>1080</v>
      </c>
      <c r="F73" s="211">
        <v>1274</v>
      </c>
      <c r="G73" s="211">
        <v>1004</v>
      </c>
      <c r="H73" s="218" t="s">
        <v>217</v>
      </c>
      <c r="I73" s="211" t="s">
        <v>991</v>
      </c>
      <c r="J73" s="212" t="s">
        <v>245</v>
      </c>
      <c r="K73" s="211" t="s">
        <v>219</v>
      </c>
      <c r="L73" s="211" t="s">
        <v>293</v>
      </c>
    </row>
    <row r="74" spans="1:12" s="211" customFormat="1" x14ac:dyDescent="0.25">
      <c r="A74" s="211" t="s">
        <v>147</v>
      </c>
      <c r="B74" s="211">
        <v>1331</v>
      </c>
      <c r="C74" s="211" t="s">
        <v>188</v>
      </c>
      <c r="D74" s="211">
        <v>192017599</v>
      </c>
      <c r="E74" s="218">
        <v>1060</v>
      </c>
      <c r="F74" s="211">
        <v>1274</v>
      </c>
      <c r="G74" s="211">
        <v>1004</v>
      </c>
      <c r="H74" s="218" t="s">
        <v>290</v>
      </c>
      <c r="I74" s="211" t="s">
        <v>805</v>
      </c>
      <c r="J74" s="212" t="s">
        <v>245</v>
      </c>
      <c r="K74" s="211" t="s">
        <v>219</v>
      </c>
      <c r="L74" s="211" t="s">
        <v>292</v>
      </c>
    </row>
    <row r="75" spans="1:12" s="211" customFormat="1" x14ac:dyDescent="0.25">
      <c r="A75" s="211" t="s">
        <v>147</v>
      </c>
      <c r="B75" s="211">
        <v>1331</v>
      </c>
      <c r="C75" s="211" t="s">
        <v>188</v>
      </c>
      <c r="D75" s="211">
        <v>192017608</v>
      </c>
      <c r="E75" s="218">
        <v>1080</v>
      </c>
      <c r="F75" s="211">
        <v>1242</v>
      </c>
      <c r="G75" s="211">
        <v>1004</v>
      </c>
      <c r="H75" s="218" t="s">
        <v>217</v>
      </c>
      <c r="I75" s="211" t="s">
        <v>992</v>
      </c>
      <c r="J75" s="212" t="s">
        <v>245</v>
      </c>
      <c r="K75" s="211" t="s">
        <v>219</v>
      </c>
      <c r="L75" s="211" t="s">
        <v>293</v>
      </c>
    </row>
    <row r="76" spans="1:12" s="211" customFormat="1" x14ac:dyDescent="0.25">
      <c r="A76" s="211" t="s">
        <v>147</v>
      </c>
      <c r="B76" s="211">
        <v>1331</v>
      </c>
      <c r="C76" s="211" t="s">
        <v>188</v>
      </c>
      <c r="D76" s="211">
        <v>192022405</v>
      </c>
      <c r="E76" s="218">
        <v>1080</v>
      </c>
      <c r="F76" s="211">
        <v>1274</v>
      </c>
      <c r="G76" s="211">
        <v>1004</v>
      </c>
      <c r="H76" s="218" t="s">
        <v>217</v>
      </c>
      <c r="I76" s="211" t="s">
        <v>993</v>
      </c>
      <c r="J76" s="212" t="s">
        <v>245</v>
      </c>
      <c r="K76" s="211" t="s">
        <v>219</v>
      </c>
      <c r="L76" s="211" t="s">
        <v>293</v>
      </c>
    </row>
    <row r="77" spans="1:12" s="211" customFormat="1" x14ac:dyDescent="0.25">
      <c r="A77" s="211" t="s">
        <v>147</v>
      </c>
      <c r="B77" s="211">
        <v>1331</v>
      </c>
      <c r="C77" s="211" t="s">
        <v>188</v>
      </c>
      <c r="D77" s="211">
        <v>192032167</v>
      </c>
      <c r="E77" s="218">
        <v>1080</v>
      </c>
      <c r="F77" s="211">
        <v>1242</v>
      </c>
      <c r="G77" s="211">
        <v>1004</v>
      </c>
      <c r="H77" s="218" t="s">
        <v>217</v>
      </c>
      <c r="I77" s="211" t="s">
        <v>994</v>
      </c>
      <c r="J77" s="212" t="s">
        <v>245</v>
      </c>
      <c r="K77" s="211" t="s">
        <v>219</v>
      </c>
      <c r="L77" s="211" t="s">
        <v>293</v>
      </c>
    </row>
    <row r="78" spans="1:12" s="211" customFormat="1" x14ac:dyDescent="0.25">
      <c r="A78" s="211" t="s">
        <v>147</v>
      </c>
      <c r="B78" s="211">
        <v>1331</v>
      </c>
      <c r="C78" s="211" t="s">
        <v>188</v>
      </c>
      <c r="D78" s="211">
        <v>192032168</v>
      </c>
      <c r="E78" s="218">
        <v>1080</v>
      </c>
      <c r="F78" s="211">
        <v>1242</v>
      </c>
      <c r="G78" s="211">
        <v>1004</v>
      </c>
      <c r="H78" s="218" t="s">
        <v>217</v>
      </c>
      <c r="I78" s="211" t="s">
        <v>995</v>
      </c>
      <c r="J78" s="212" t="s">
        <v>245</v>
      </c>
      <c r="K78" s="211" t="s">
        <v>219</v>
      </c>
      <c r="L78" s="211" t="s">
        <v>293</v>
      </c>
    </row>
    <row r="79" spans="1:12" s="211" customFormat="1" x14ac:dyDescent="0.25">
      <c r="A79" s="211" t="s">
        <v>147</v>
      </c>
      <c r="B79" s="211">
        <v>1331</v>
      </c>
      <c r="C79" s="211" t="s">
        <v>188</v>
      </c>
      <c r="D79" s="211">
        <v>192032169</v>
      </c>
      <c r="E79" s="218">
        <v>1080</v>
      </c>
      <c r="F79" s="211">
        <v>1271</v>
      </c>
      <c r="G79" s="211">
        <v>1004</v>
      </c>
      <c r="H79" s="218" t="s">
        <v>217</v>
      </c>
      <c r="I79" s="211" t="s">
        <v>996</v>
      </c>
      <c r="J79" s="212" t="s">
        <v>245</v>
      </c>
      <c r="K79" s="211" t="s">
        <v>219</v>
      </c>
      <c r="L79" s="211" t="s">
        <v>293</v>
      </c>
    </row>
    <row r="80" spans="1:12" s="211" customFormat="1" x14ac:dyDescent="0.25">
      <c r="A80" s="211" t="s">
        <v>147</v>
      </c>
      <c r="B80" s="211">
        <v>1331</v>
      </c>
      <c r="C80" s="211" t="s">
        <v>188</v>
      </c>
      <c r="D80" s="211">
        <v>192033288</v>
      </c>
      <c r="E80" s="218">
        <v>1080</v>
      </c>
      <c r="F80" s="211">
        <v>1274</v>
      </c>
      <c r="G80" s="211">
        <v>1004</v>
      </c>
      <c r="H80" s="218" t="s">
        <v>217</v>
      </c>
      <c r="I80" s="211" t="s">
        <v>997</v>
      </c>
      <c r="J80" s="212" t="s">
        <v>245</v>
      </c>
      <c r="K80" s="211" t="s">
        <v>219</v>
      </c>
      <c r="L80" s="211" t="s">
        <v>293</v>
      </c>
    </row>
    <row r="81" spans="1:12" s="211" customFormat="1" x14ac:dyDescent="0.25">
      <c r="A81" s="211" t="s">
        <v>147</v>
      </c>
      <c r="B81" s="211">
        <v>1331</v>
      </c>
      <c r="C81" s="211" t="s">
        <v>188</v>
      </c>
      <c r="D81" s="211">
        <v>192033291</v>
      </c>
      <c r="E81" s="218">
        <v>1080</v>
      </c>
      <c r="F81" s="211">
        <v>1274</v>
      </c>
      <c r="G81" s="211">
        <v>1004</v>
      </c>
      <c r="H81" s="218" t="s">
        <v>217</v>
      </c>
      <c r="I81" s="211" t="s">
        <v>998</v>
      </c>
      <c r="J81" s="212" t="s">
        <v>245</v>
      </c>
      <c r="K81" s="211" t="s">
        <v>219</v>
      </c>
      <c r="L81" s="211" t="s">
        <v>293</v>
      </c>
    </row>
    <row r="82" spans="1:12" s="211" customFormat="1" x14ac:dyDescent="0.25">
      <c r="A82" s="211" t="s">
        <v>147</v>
      </c>
      <c r="B82" s="211">
        <v>1331</v>
      </c>
      <c r="C82" s="211" t="s">
        <v>188</v>
      </c>
      <c r="D82" s="211">
        <v>192033593</v>
      </c>
      <c r="E82" s="218">
        <v>1080</v>
      </c>
      <c r="F82" s="211">
        <v>1242</v>
      </c>
      <c r="G82" s="211">
        <v>1004</v>
      </c>
      <c r="H82" s="218" t="s">
        <v>217</v>
      </c>
      <c r="I82" s="211" t="s">
        <v>999</v>
      </c>
      <c r="J82" s="212" t="s">
        <v>245</v>
      </c>
      <c r="K82" s="211" t="s">
        <v>219</v>
      </c>
      <c r="L82" s="211" t="s">
        <v>293</v>
      </c>
    </row>
    <row r="83" spans="1:12" s="211" customFormat="1" x14ac:dyDescent="0.25">
      <c r="A83" s="211" t="s">
        <v>147</v>
      </c>
      <c r="B83" s="211">
        <v>1331</v>
      </c>
      <c r="C83" s="211" t="s">
        <v>188</v>
      </c>
      <c r="D83" s="211">
        <v>192042894</v>
      </c>
      <c r="E83" s="218">
        <v>1080</v>
      </c>
      <c r="F83" s="211">
        <v>1274</v>
      </c>
      <c r="G83" s="211">
        <v>1004</v>
      </c>
      <c r="H83" s="218" t="s">
        <v>217</v>
      </c>
      <c r="I83" s="211" t="s">
        <v>1037</v>
      </c>
      <c r="J83" s="212" t="s">
        <v>245</v>
      </c>
      <c r="K83" s="211" t="s">
        <v>219</v>
      </c>
      <c r="L83" s="211" t="s">
        <v>293</v>
      </c>
    </row>
    <row r="84" spans="1:12" s="211" customFormat="1" x14ac:dyDescent="0.25">
      <c r="A84" s="211" t="s">
        <v>147</v>
      </c>
      <c r="B84" s="211">
        <v>1331</v>
      </c>
      <c r="C84" s="211" t="s">
        <v>188</v>
      </c>
      <c r="D84" s="211">
        <v>192044710</v>
      </c>
      <c r="E84" s="218">
        <v>1080</v>
      </c>
      <c r="F84" s="211">
        <v>1274</v>
      </c>
      <c r="G84" s="211">
        <v>1004</v>
      </c>
      <c r="H84" s="218" t="s">
        <v>217</v>
      </c>
      <c r="I84" s="211" t="s">
        <v>1095</v>
      </c>
      <c r="J84" s="212" t="s">
        <v>245</v>
      </c>
      <c r="K84" s="211" t="s">
        <v>219</v>
      </c>
      <c r="L84" s="211" t="s">
        <v>293</v>
      </c>
    </row>
    <row r="85" spans="1:12" s="211" customFormat="1" x14ac:dyDescent="0.25">
      <c r="A85" s="211" t="s">
        <v>147</v>
      </c>
      <c r="B85" s="211">
        <v>1331</v>
      </c>
      <c r="C85" s="211" t="s">
        <v>188</v>
      </c>
      <c r="D85" s="211">
        <v>192044963</v>
      </c>
      <c r="E85" s="218">
        <v>1080</v>
      </c>
      <c r="F85" s="211">
        <v>1242</v>
      </c>
      <c r="G85" s="211">
        <v>1004</v>
      </c>
      <c r="H85" s="218" t="s">
        <v>217</v>
      </c>
      <c r="I85" s="211" t="s">
        <v>1096</v>
      </c>
      <c r="J85" s="212" t="s">
        <v>245</v>
      </c>
      <c r="K85" s="211" t="s">
        <v>219</v>
      </c>
      <c r="L85" s="211" t="s">
        <v>293</v>
      </c>
    </row>
    <row r="86" spans="1:12" s="211" customFormat="1" x14ac:dyDescent="0.25">
      <c r="A86" s="211" t="s">
        <v>147</v>
      </c>
      <c r="B86" s="211">
        <v>1341</v>
      </c>
      <c r="C86" s="211" t="s">
        <v>189</v>
      </c>
      <c r="D86" s="211">
        <v>192031343</v>
      </c>
      <c r="E86" s="218">
        <v>1060</v>
      </c>
      <c r="F86" s="211">
        <v>1274</v>
      </c>
      <c r="G86" s="211">
        <v>1004</v>
      </c>
      <c r="H86" s="218" t="s">
        <v>290</v>
      </c>
      <c r="I86" s="211" t="s">
        <v>1217</v>
      </c>
      <c r="J86" s="212" t="s">
        <v>245</v>
      </c>
      <c r="K86" s="211" t="s">
        <v>219</v>
      </c>
      <c r="L86" s="211" t="s">
        <v>1226</v>
      </c>
    </row>
    <row r="87" spans="1:12" s="211" customFormat="1" x14ac:dyDescent="0.25">
      <c r="A87" s="211" t="s">
        <v>147</v>
      </c>
      <c r="B87" s="211">
        <v>1341</v>
      </c>
      <c r="C87" s="211" t="s">
        <v>189</v>
      </c>
      <c r="D87" s="211">
        <v>502267479</v>
      </c>
      <c r="E87" s="218">
        <v>1060</v>
      </c>
      <c r="F87" s="211">
        <v>1242</v>
      </c>
      <c r="G87" s="211">
        <v>1004</v>
      </c>
      <c r="H87" s="218" t="s">
        <v>290</v>
      </c>
      <c r="I87" s="211" t="s">
        <v>1218</v>
      </c>
      <c r="J87" s="212" t="s">
        <v>245</v>
      </c>
      <c r="K87" s="211" t="s">
        <v>219</v>
      </c>
      <c r="L87" s="211" t="s">
        <v>1227</v>
      </c>
    </row>
    <row r="88" spans="1:12" s="211" customFormat="1" x14ac:dyDescent="0.25">
      <c r="A88" s="211" t="s">
        <v>147</v>
      </c>
      <c r="B88" s="211">
        <v>1342</v>
      </c>
      <c r="C88" s="211" t="s">
        <v>190</v>
      </c>
      <c r="D88" s="211">
        <v>191984146</v>
      </c>
      <c r="E88" s="218">
        <v>1060</v>
      </c>
      <c r="F88" s="211">
        <v>1242</v>
      </c>
      <c r="G88" s="211">
        <v>1004</v>
      </c>
      <c r="H88" s="218" t="s">
        <v>290</v>
      </c>
      <c r="I88" s="211" t="s">
        <v>868</v>
      </c>
      <c r="J88" s="212" t="s">
        <v>245</v>
      </c>
      <c r="K88" s="211" t="s">
        <v>219</v>
      </c>
      <c r="L88" s="211" t="s">
        <v>292</v>
      </c>
    </row>
    <row r="89" spans="1:12" s="211" customFormat="1" x14ac:dyDescent="0.25">
      <c r="A89" s="211" t="s">
        <v>147</v>
      </c>
      <c r="B89" s="211">
        <v>1342</v>
      </c>
      <c r="C89" s="211" t="s">
        <v>190</v>
      </c>
      <c r="D89" s="211">
        <v>192012825</v>
      </c>
      <c r="E89" s="218">
        <v>1080</v>
      </c>
      <c r="F89" s="211">
        <v>1274</v>
      </c>
      <c r="G89" s="211">
        <v>1004</v>
      </c>
      <c r="H89" s="218" t="s">
        <v>217</v>
      </c>
      <c r="I89" s="211" t="s">
        <v>929</v>
      </c>
      <c r="J89" s="212" t="s">
        <v>245</v>
      </c>
      <c r="K89" s="211" t="s">
        <v>219</v>
      </c>
      <c r="L89" s="211" t="s">
        <v>293</v>
      </c>
    </row>
    <row r="90" spans="1:12" s="211" customFormat="1" x14ac:dyDescent="0.25">
      <c r="A90" s="211" t="s">
        <v>147</v>
      </c>
      <c r="B90" s="211">
        <v>1344</v>
      </c>
      <c r="C90" s="211" t="s">
        <v>192</v>
      </c>
      <c r="D90" s="211">
        <v>191870308</v>
      </c>
      <c r="E90" s="218">
        <v>1060</v>
      </c>
      <c r="F90" s="211">
        <v>1242</v>
      </c>
      <c r="G90" s="211">
        <v>1004</v>
      </c>
      <c r="H90" s="218" t="s">
        <v>290</v>
      </c>
      <c r="I90" s="211" t="s">
        <v>1038</v>
      </c>
      <c r="J90" s="212" t="s">
        <v>245</v>
      </c>
      <c r="K90" s="211" t="s">
        <v>219</v>
      </c>
      <c r="L90" s="211" t="s">
        <v>292</v>
      </c>
    </row>
    <row r="91" spans="1:12" s="211" customFormat="1" x14ac:dyDescent="0.25">
      <c r="A91" s="211" t="s">
        <v>147</v>
      </c>
      <c r="B91" s="211">
        <v>1344</v>
      </c>
      <c r="C91" s="211" t="s">
        <v>192</v>
      </c>
      <c r="D91" s="211">
        <v>192036951</v>
      </c>
      <c r="E91" s="218">
        <v>1080</v>
      </c>
      <c r="F91" s="211">
        <v>1274</v>
      </c>
      <c r="G91" s="211">
        <v>1004</v>
      </c>
      <c r="H91" s="218" t="s">
        <v>217</v>
      </c>
      <c r="I91" s="211" t="s">
        <v>1000</v>
      </c>
      <c r="J91" s="212" t="s">
        <v>245</v>
      </c>
      <c r="K91" s="211" t="s">
        <v>219</v>
      </c>
      <c r="L91" s="211" t="s">
        <v>293</v>
      </c>
    </row>
    <row r="92" spans="1:12" s="211" customFormat="1" x14ac:dyDescent="0.25">
      <c r="A92" s="211" t="s">
        <v>147</v>
      </c>
      <c r="B92" s="211">
        <v>1344</v>
      </c>
      <c r="C92" s="211" t="s">
        <v>192</v>
      </c>
      <c r="D92" s="211">
        <v>502175735</v>
      </c>
      <c r="E92" s="218">
        <v>1060</v>
      </c>
      <c r="F92" s="211">
        <v>1242</v>
      </c>
      <c r="G92" s="211">
        <v>1004</v>
      </c>
      <c r="H92" s="218" t="s">
        <v>290</v>
      </c>
      <c r="I92" s="211" t="s">
        <v>689</v>
      </c>
      <c r="J92" s="212" t="s">
        <v>245</v>
      </c>
      <c r="K92" s="211" t="s">
        <v>219</v>
      </c>
      <c r="L92" s="211" t="s">
        <v>292</v>
      </c>
    </row>
    <row r="93" spans="1:12" s="211" customFormat="1" x14ac:dyDescent="0.25">
      <c r="A93" s="211" t="s">
        <v>147</v>
      </c>
      <c r="B93" s="211">
        <v>1345</v>
      </c>
      <c r="C93" s="211" t="s">
        <v>193</v>
      </c>
      <c r="D93" s="211">
        <v>191417412</v>
      </c>
      <c r="E93" s="218">
        <v>1080</v>
      </c>
      <c r="F93" s="211">
        <v>1271</v>
      </c>
      <c r="G93" s="211">
        <v>1004</v>
      </c>
      <c r="H93" s="218" t="s">
        <v>217</v>
      </c>
      <c r="I93" s="211" t="s">
        <v>280</v>
      </c>
      <c r="J93" s="212" t="s">
        <v>245</v>
      </c>
      <c r="K93" s="211" t="s">
        <v>219</v>
      </c>
      <c r="L93" s="211" t="s">
        <v>293</v>
      </c>
    </row>
    <row r="94" spans="1:12" s="211" customFormat="1" x14ac:dyDescent="0.25">
      <c r="A94" s="211" t="s">
        <v>147</v>
      </c>
      <c r="B94" s="211">
        <v>1345</v>
      </c>
      <c r="C94" s="211" t="s">
        <v>193</v>
      </c>
      <c r="D94" s="211">
        <v>191865552</v>
      </c>
      <c r="E94" s="218">
        <v>1060</v>
      </c>
      <c r="F94" s="211">
        <v>1242</v>
      </c>
      <c r="G94" s="211">
        <v>1004</v>
      </c>
      <c r="H94" s="218" t="s">
        <v>290</v>
      </c>
      <c r="I94" s="211" t="s">
        <v>1121</v>
      </c>
      <c r="J94" s="212" t="s">
        <v>245</v>
      </c>
      <c r="K94" s="211" t="s">
        <v>219</v>
      </c>
      <c r="L94" s="211" t="s">
        <v>292</v>
      </c>
    </row>
    <row r="95" spans="1:12" s="211" customFormat="1" x14ac:dyDescent="0.25">
      <c r="A95" s="211" t="s">
        <v>147</v>
      </c>
      <c r="B95" s="211">
        <v>1346</v>
      </c>
      <c r="C95" s="211" t="s">
        <v>194</v>
      </c>
      <c r="D95" s="211">
        <v>190693469</v>
      </c>
      <c r="E95" s="218">
        <v>1060</v>
      </c>
      <c r="F95" s="211">
        <v>1242</v>
      </c>
      <c r="G95" s="211">
        <v>1004</v>
      </c>
      <c r="H95" s="218" t="s">
        <v>290</v>
      </c>
      <c r="I95" s="211" t="s">
        <v>281</v>
      </c>
      <c r="J95" s="212" t="s">
        <v>245</v>
      </c>
      <c r="K95" s="211" t="s">
        <v>219</v>
      </c>
      <c r="L95" s="211" t="s">
        <v>292</v>
      </c>
    </row>
    <row r="96" spans="1:12" s="211" customFormat="1" x14ac:dyDescent="0.25">
      <c r="A96" s="211" t="s">
        <v>147</v>
      </c>
      <c r="B96" s="211">
        <v>1346</v>
      </c>
      <c r="C96" s="211" t="s">
        <v>194</v>
      </c>
      <c r="D96" s="211">
        <v>191839813</v>
      </c>
      <c r="E96" s="218">
        <v>1060</v>
      </c>
      <c r="F96" s="211">
        <v>1242</v>
      </c>
      <c r="G96" s="211">
        <v>1004</v>
      </c>
      <c r="H96" s="218" t="s">
        <v>290</v>
      </c>
      <c r="I96" s="211" t="s">
        <v>657</v>
      </c>
      <c r="J96" s="212" t="s">
        <v>245</v>
      </c>
      <c r="K96" s="211" t="s">
        <v>219</v>
      </c>
      <c r="L96" s="211" t="s">
        <v>292</v>
      </c>
    </row>
    <row r="97" spans="1:12" s="211" customFormat="1" x14ac:dyDescent="0.25">
      <c r="A97" s="211" t="s">
        <v>147</v>
      </c>
      <c r="B97" s="211">
        <v>1346</v>
      </c>
      <c r="C97" s="211" t="s">
        <v>194</v>
      </c>
      <c r="D97" s="211">
        <v>191859452</v>
      </c>
      <c r="E97" s="218">
        <v>1060</v>
      </c>
      <c r="F97" s="211">
        <v>1242</v>
      </c>
      <c r="G97" s="211">
        <v>1004</v>
      </c>
      <c r="H97" s="218" t="s">
        <v>290</v>
      </c>
      <c r="I97" s="211" t="s">
        <v>930</v>
      </c>
      <c r="J97" s="212" t="s">
        <v>245</v>
      </c>
      <c r="K97" s="211" t="s">
        <v>219</v>
      </c>
      <c r="L97" s="211" t="s">
        <v>292</v>
      </c>
    </row>
    <row r="98" spans="1:12" s="211" customFormat="1" x14ac:dyDescent="0.25">
      <c r="A98" s="211" t="s">
        <v>147</v>
      </c>
      <c r="B98" s="211">
        <v>1346</v>
      </c>
      <c r="C98" s="211" t="s">
        <v>194</v>
      </c>
      <c r="D98" s="211">
        <v>191975156</v>
      </c>
      <c r="E98" s="218">
        <v>1080</v>
      </c>
      <c r="F98" s="211">
        <v>1252</v>
      </c>
      <c r="G98" s="211">
        <v>1004</v>
      </c>
      <c r="H98" s="218" t="s">
        <v>217</v>
      </c>
      <c r="I98" s="211" t="s">
        <v>1057</v>
      </c>
      <c r="J98" s="212" t="s">
        <v>245</v>
      </c>
      <c r="K98" s="211" t="s">
        <v>219</v>
      </c>
      <c r="L98" s="211" t="s">
        <v>293</v>
      </c>
    </row>
    <row r="99" spans="1:12" s="211" customFormat="1" x14ac:dyDescent="0.25">
      <c r="A99" s="211" t="s">
        <v>147</v>
      </c>
      <c r="B99" s="211">
        <v>1346</v>
      </c>
      <c r="C99" s="211" t="s">
        <v>194</v>
      </c>
      <c r="D99" s="211">
        <v>191975158</v>
      </c>
      <c r="E99" s="218">
        <v>1080</v>
      </c>
      <c r="F99" s="211">
        <v>1252</v>
      </c>
      <c r="G99" s="211">
        <v>1004</v>
      </c>
      <c r="H99" s="218" t="s">
        <v>217</v>
      </c>
      <c r="I99" s="211" t="s">
        <v>1058</v>
      </c>
      <c r="J99" s="212" t="s">
        <v>245</v>
      </c>
      <c r="K99" s="211" t="s">
        <v>219</v>
      </c>
      <c r="L99" s="211" t="s">
        <v>293</v>
      </c>
    </row>
    <row r="100" spans="1:12" s="211" customFormat="1" x14ac:dyDescent="0.25">
      <c r="A100" s="211" t="s">
        <v>147</v>
      </c>
      <c r="B100" s="211">
        <v>1346</v>
      </c>
      <c r="C100" s="211" t="s">
        <v>194</v>
      </c>
      <c r="D100" s="211">
        <v>191975159</v>
      </c>
      <c r="E100" s="218">
        <v>1080</v>
      </c>
      <c r="F100" s="211">
        <v>1252</v>
      </c>
      <c r="G100" s="211">
        <v>1004</v>
      </c>
      <c r="H100" s="218" t="s">
        <v>217</v>
      </c>
      <c r="I100" s="211" t="s">
        <v>1059</v>
      </c>
      <c r="J100" s="212" t="s">
        <v>245</v>
      </c>
      <c r="K100" s="211" t="s">
        <v>219</v>
      </c>
      <c r="L100" s="211" t="s">
        <v>293</v>
      </c>
    </row>
    <row r="101" spans="1:12" s="211" customFormat="1" x14ac:dyDescent="0.25">
      <c r="A101" s="211" t="s">
        <v>147</v>
      </c>
      <c r="B101" s="211">
        <v>1346</v>
      </c>
      <c r="C101" s="211" t="s">
        <v>194</v>
      </c>
      <c r="D101" s="211">
        <v>191975160</v>
      </c>
      <c r="E101" s="218">
        <v>1080</v>
      </c>
      <c r="F101" s="211">
        <v>1252</v>
      </c>
      <c r="G101" s="211">
        <v>1004</v>
      </c>
      <c r="H101" s="218" t="s">
        <v>217</v>
      </c>
      <c r="I101" s="211" t="s">
        <v>1060</v>
      </c>
      <c r="J101" s="212" t="s">
        <v>245</v>
      </c>
      <c r="K101" s="211" t="s">
        <v>219</v>
      </c>
      <c r="L101" s="211" t="s">
        <v>293</v>
      </c>
    </row>
    <row r="102" spans="1:12" s="211" customFormat="1" x14ac:dyDescent="0.25">
      <c r="A102" s="211" t="s">
        <v>147</v>
      </c>
      <c r="B102" s="211">
        <v>1346</v>
      </c>
      <c r="C102" s="211" t="s">
        <v>194</v>
      </c>
      <c r="D102" s="211">
        <v>192008207</v>
      </c>
      <c r="E102" s="218">
        <v>1080</v>
      </c>
      <c r="F102" s="211">
        <v>1271</v>
      </c>
      <c r="G102" s="211">
        <v>1004</v>
      </c>
      <c r="H102" s="218" t="s">
        <v>217</v>
      </c>
      <c r="I102" s="211" t="s">
        <v>658</v>
      </c>
      <c r="J102" s="212" t="s">
        <v>245</v>
      </c>
      <c r="K102" s="211" t="s">
        <v>219</v>
      </c>
      <c r="L102" s="211" t="s">
        <v>293</v>
      </c>
    </row>
    <row r="103" spans="1:12" s="211" customFormat="1" x14ac:dyDescent="0.25">
      <c r="A103" s="211" t="s">
        <v>147</v>
      </c>
      <c r="B103" s="211">
        <v>1346</v>
      </c>
      <c r="C103" s="211" t="s">
        <v>194</v>
      </c>
      <c r="D103" s="211">
        <v>192008208</v>
      </c>
      <c r="E103" s="218">
        <v>1080</v>
      </c>
      <c r="F103" s="211">
        <v>1252</v>
      </c>
      <c r="G103" s="211">
        <v>1003</v>
      </c>
      <c r="H103" s="218" t="s">
        <v>217</v>
      </c>
      <c r="I103" s="211" t="s">
        <v>659</v>
      </c>
      <c r="J103" s="212" t="s">
        <v>245</v>
      </c>
      <c r="K103" s="211" t="s">
        <v>219</v>
      </c>
      <c r="L103" s="211" t="s">
        <v>293</v>
      </c>
    </row>
    <row r="104" spans="1:12" s="211" customFormat="1" x14ac:dyDescent="0.25">
      <c r="A104" s="211" t="s">
        <v>147</v>
      </c>
      <c r="B104" s="211">
        <v>1346</v>
      </c>
      <c r="C104" s="211" t="s">
        <v>194</v>
      </c>
      <c r="D104" s="211">
        <v>192008568</v>
      </c>
      <c r="E104" s="218">
        <v>1080</v>
      </c>
      <c r="F104" s="211">
        <v>1274</v>
      </c>
      <c r="G104" s="211">
        <v>1004</v>
      </c>
      <c r="H104" s="218" t="s">
        <v>217</v>
      </c>
      <c r="I104" s="211" t="s">
        <v>660</v>
      </c>
      <c r="J104" s="212" t="s">
        <v>245</v>
      </c>
      <c r="K104" s="211" t="s">
        <v>219</v>
      </c>
      <c r="L104" s="211" t="s">
        <v>293</v>
      </c>
    </row>
    <row r="105" spans="1:12" s="211" customFormat="1" x14ac:dyDescent="0.25">
      <c r="A105" s="211" t="s">
        <v>147</v>
      </c>
      <c r="B105" s="211">
        <v>1346</v>
      </c>
      <c r="C105" s="211" t="s">
        <v>194</v>
      </c>
      <c r="D105" s="211">
        <v>192016495</v>
      </c>
      <c r="E105" s="218">
        <v>1080</v>
      </c>
      <c r="F105" s="211">
        <v>1242</v>
      </c>
      <c r="G105" s="211">
        <v>1004</v>
      </c>
      <c r="H105" s="218" t="s">
        <v>217</v>
      </c>
      <c r="I105" s="211" t="s">
        <v>789</v>
      </c>
      <c r="J105" s="212" t="s">
        <v>245</v>
      </c>
      <c r="K105" s="211" t="s">
        <v>219</v>
      </c>
      <c r="L105" s="211" t="s">
        <v>293</v>
      </c>
    </row>
    <row r="106" spans="1:12" s="211" customFormat="1" x14ac:dyDescent="0.25">
      <c r="A106" s="211" t="s">
        <v>147</v>
      </c>
      <c r="B106" s="211">
        <v>1346</v>
      </c>
      <c r="C106" s="211" t="s">
        <v>194</v>
      </c>
      <c r="D106" s="211">
        <v>192016516</v>
      </c>
      <c r="E106" s="218">
        <v>1080</v>
      </c>
      <c r="F106" s="211">
        <v>1242</v>
      </c>
      <c r="G106" s="211">
        <v>1004</v>
      </c>
      <c r="H106" s="218" t="s">
        <v>217</v>
      </c>
      <c r="I106" s="211" t="s">
        <v>728</v>
      </c>
      <c r="J106" s="212" t="s">
        <v>245</v>
      </c>
      <c r="K106" s="211" t="s">
        <v>219</v>
      </c>
      <c r="L106" s="211" t="s">
        <v>293</v>
      </c>
    </row>
    <row r="107" spans="1:12" s="211" customFormat="1" x14ac:dyDescent="0.25">
      <c r="A107" s="211" t="s">
        <v>147</v>
      </c>
      <c r="B107" s="211">
        <v>1346</v>
      </c>
      <c r="C107" s="211" t="s">
        <v>194</v>
      </c>
      <c r="D107" s="211">
        <v>192016532</v>
      </c>
      <c r="E107" s="218">
        <v>1080</v>
      </c>
      <c r="F107" s="211">
        <v>1241</v>
      </c>
      <c r="G107" s="211">
        <v>1004</v>
      </c>
      <c r="H107" s="218" t="s">
        <v>217</v>
      </c>
      <c r="I107" s="211" t="s">
        <v>790</v>
      </c>
      <c r="J107" s="212" t="s">
        <v>245</v>
      </c>
      <c r="K107" s="211" t="s">
        <v>219</v>
      </c>
      <c r="L107" s="211" t="s">
        <v>293</v>
      </c>
    </row>
    <row r="108" spans="1:12" s="211" customFormat="1" x14ac:dyDescent="0.25">
      <c r="A108" s="211" t="s">
        <v>147</v>
      </c>
      <c r="B108" s="211">
        <v>1346</v>
      </c>
      <c r="C108" s="211" t="s">
        <v>194</v>
      </c>
      <c r="D108" s="211">
        <v>192031896</v>
      </c>
      <c r="E108" s="218">
        <v>1080</v>
      </c>
      <c r="F108" s="211">
        <v>1274</v>
      </c>
      <c r="G108" s="211">
        <v>1004</v>
      </c>
      <c r="H108" s="218" t="s">
        <v>217</v>
      </c>
      <c r="I108" s="211" t="s">
        <v>905</v>
      </c>
      <c r="J108" s="212" t="s">
        <v>245</v>
      </c>
      <c r="K108" s="211" t="s">
        <v>219</v>
      </c>
      <c r="L108" s="211" t="s">
        <v>293</v>
      </c>
    </row>
    <row r="109" spans="1:12" s="211" customFormat="1" x14ac:dyDescent="0.25">
      <c r="A109" s="211" t="s">
        <v>147</v>
      </c>
      <c r="B109" s="211">
        <v>1346</v>
      </c>
      <c r="C109" s="211" t="s">
        <v>194</v>
      </c>
      <c r="D109" s="211">
        <v>192031989</v>
      </c>
      <c r="E109" s="218">
        <v>1080</v>
      </c>
      <c r="F109" s="211">
        <v>1252</v>
      </c>
      <c r="G109" s="211">
        <v>1004</v>
      </c>
      <c r="H109" s="218" t="s">
        <v>217</v>
      </c>
      <c r="I109" s="211" t="s">
        <v>906</v>
      </c>
      <c r="J109" s="212" t="s">
        <v>245</v>
      </c>
      <c r="K109" s="211" t="s">
        <v>219</v>
      </c>
      <c r="L109" s="211" t="s">
        <v>293</v>
      </c>
    </row>
    <row r="110" spans="1:12" s="211" customFormat="1" x14ac:dyDescent="0.25">
      <c r="A110" s="211" t="s">
        <v>147</v>
      </c>
      <c r="B110" s="211">
        <v>1346</v>
      </c>
      <c r="C110" s="211" t="s">
        <v>194</v>
      </c>
      <c r="D110" s="211">
        <v>192032002</v>
      </c>
      <c r="E110" s="218">
        <v>1080</v>
      </c>
      <c r="F110" s="211">
        <v>1274</v>
      </c>
      <c r="G110" s="211">
        <v>1004</v>
      </c>
      <c r="H110" s="218" t="s">
        <v>217</v>
      </c>
      <c r="I110" s="211" t="s">
        <v>907</v>
      </c>
      <c r="J110" s="212" t="s">
        <v>245</v>
      </c>
      <c r="K110" s="211" t="s">
        <v>219</v>
      </c>
      <c r="L110" s="211" t="s">
        <v>293</v>
      </c>
    </row>
    <row r="111" spans="1:12" s="211" customFormat="1" x14ac:dyDescent="0.25">
      <c r="A111" s="211" t="s">
        <v>147</v>
      </c>
      <c r="B111" s="211">
        <v>1346</v>
      </c>
      <c r="C111" s="211" t="s">
        <v>194</v>
      </c>
      <c r="D111" s="211">
        <v>192036838</v>
      </c>
      <c r="E111" s="218">
        <v>1080</v>
      </c>
      <c r="F111" s="211">
        <v>1271</v>
      </c>
      <c r="G111" s="211">
        <v>1004</v>
      </c>
      <c r="H111" s="218" t="s">
        <v>217</v>
      </c>
      <c r="I111" s="211" t="s">
        <v>1001</v>
      </c>
      <c r="J111" s="212" t="s">
        <v>245</v>
      </c>
      <c r="K111" s="211" t="s">
        <v>219</v>
      </c>
      <c r="L111" s="211" t="s">
        <v>293</v>
      </c>
    </row>
    <row r="112" spans="1:12" s="211" customFormat="1" x14ac:dyDescent="0.25">
      <c r="A112" s="211" t="s">
        <v>147</v>
      </c>
      <c r="B112" s="211">
        <v>1346</v>
      </c>
      <c r="C112" s="211" t="s">
        <v>194</v>
      </c>
      <c r="D112" s="211">
        <v>192036839</v>
      </c>
      <c r="E112" s="218">
        <v>1080</v>
      </c>
      <c r="F112" s="211">
        <v>1274</v>
      </c>
      <c r="G112" s="211">
        <v>1004</v>
      </c>
      <c r="H112" s="218" t="s">
        <v>217</v>
      </c>
      <c r="I112" s="211" t="s">
        <v>1097</v>
      </c>
      <c r="J112" s="212" t="s">
        <v>245</v>
      </c>
      <c r="K112" s="211" t="s">
        <v>219</v>
      </c>
      <c r="L112" s="211" t="s">
        <v>293</v>
      </c>
    </row>
    <row r="113" spans="1:12" s="211" customFormat="1" x14ac:dyDescent="0.25">
      <c r="A113" s="211" t="s">
        <v>147</v>
      </c>
      <c r="B113" s="211">
        <v>1346</v>
      </c>
      <c r="C113" s="211" t="s">
        <v>194</v>
      </c>
      <c r="D113" s="211">
        <v>192036840</v>
      </c>
      <c r="E113" s="218">
        <v>1080</v>
      </c>
      <c r="F113" s="211">
        <v>1271</v>
      </c>
      <c r="G113" s="211">
        <v>1004</v>
      </c>
      <c r="H113" s="218" t="s">
        <v>217</v>
      </c>
      <c r="I113" s="211" t="s">
        <v>1016</v>
      </c>
      <c r="J113" s="212" t="s">
        <v>245</v>
      </c>
      <c r="K113" s="211" t="s">
        <v>219</v>
      </c>
      <c r="L113" s="211" t="s">
        <v>293</v>
      </c>
    </row>
    <row r="114" spans="1:12" s="211" customFormat="1" x14ac:dyDescent="0.25">
      <c r="A114" s="211" t="s">
        <v>147</v>
      </c>
      <c r="B114" s="211">
        <v>1346</v>
      </c>
      <c r="C114" s="211" t="s">
        <v>194</v>
      </c>
      <c r="D114" s="211">
        <v>192041654</v>
      </c>
      <c r="E114" s="218">
        <v>1080</v>
      </c>
      <c r="F114" s="211">
        <v>1252</v>
      </c>
      <c r="G114" s="211">
        <v>1004</v>
      </c>
      <c r="H114" s="218" t="s">
        <v>217</v>
      </c>
      <c r="I114" s="211" t="s">
        <v>1061</v>
      </c>
      <c r="J114" s="212" t="s">
        <v>245</v>
      </c>
      <c r="K114" s="211" t="s">
        <v>219</v>
      </c>
      <c r="L114" s="211" t="s">
        <v>293</v>
      </c>
    </row>
    <row r="115" spans="1:12" s="211" customFormat="1" x14ac:dyDescent="0.25">
      <c r="A115" s="211" t="s">
        <v>147</v>
      </c>
      <c r="B115" s="211">
        <v>1346</v>
      </c>
      <c r="C115" s="211" t="s">
        <v>194</v>
      </c>
      <c r="D115" s="211">
        <v>502239121</v>
      </c>
      <c r="E115" s="218">
        <v>1060</v>
      </c>
      <c r="F115" s="211">
        <v>1252</v>
      </c>
      <c r="G115" s="211">
        <v>1004</v>
      </c>
      <c r="H115" s="218" t="s">
        <v>290</v>
      </c>
      <c r="I115" s="211" t="s">
        <v>1062</v>
      </c>
      <c r="J115" s="212" t="s">
        <v>245</v>
      </c>
      <c r="K115" s="211" t="s">
        <v>219</v>
      </c>
      <c r="L115" s="211" t="s">
        <v>292</v>
      </c>
    </row>
    <row r="116" spans="1:12" s="211" customFormat="1" x14ac:dyDescent="0.25">
      <c r="A116" s="211" t="s">
        <v>147</v>
      </c>
      <c r="B116" s="211">
        <v>1347</v>
      </c>
      <c r="C116" s="211" t="s">
        <v>195</v>
      </c>
      <c r="D116" s="211">
        <v>191961394</v>
      </c>
      <c r="E116" s="218">
        <v>1060</v>
      </c>
      <c r="F116" s="211">
        <v>1274</v>
      </c>
      <c r="G116" s="211">
        <v>1004</v>
      </c>
      <c r="H116" s="218" t="s">
        <v>290</v>
      </c>
      <c r="I116" s="211" t="s">
        <v>309</v>
      </c>
      <c r="J116" s="212" t="s">
        <v>245</v>
      </c>
      <c r="K116" s="211" t="s">
        <v>219</v>
      </c>
      <c r="L116" s="211" t="s">
        <v>292</v>
      </c>
    </row>
    <row r="117" spans="1:12" s="211" customFormat="1" x14ac:dyDescent="0.25">
      <c r="A117" s="211" t="s">
        <v>147</v>
      </c>
      <c r="B117" s="211">
        <v>1347</v>
      </c>
      <c r="C117" s="211" t="s">
        <v>195</v>
      </c>
      <c r="D117" s="211">
        <v>192030994</v>
      </c>
      <c r="E117" s="218">
        <v>1080</v>
      </c>
      <c r="F117" s="211">
        <v>1274</v>
      </c>
      <c r="G117" s="211">
        <v>1004</v>
      </c>
      <c r="H117" s="218" t="s">
        <v>217</v>
      </c>
      <c r="I117" s="211" t="s">
        <v>922</v>
      </c>
      <c r="J117" s="212" t="s">
        <v>245</v>
      </c>
      <c r="K117" s="211" t="s">
        <v>219</v>
      </c>
      <c r="L117" s="211" t="s">
        <v>293</v>
      </c>
    </row>
    <row r="118" spans="1:12" s="211" customFormat="1" x14ac:dyDescent="0.25">
      <c r="A118" s="211" t="s">
        <v>147</v>
      </c>
      <c r="B118" s="211">
        <v>1347</v>
      </c>
      <c r="C118" s="211" t="s">
        <v>195</v>
      </c>
      <c r="D118" s="211">
        <v>504066432</v>
      </c>
      <c r="E118" s="218">
        <v>1060</v>
      </c>
      <c r="F118" s="211">
        <v>1242</v>
      </c>
      <c r="G118" s="211">
        <v>1004</v>
      </c>
      <c r="H118" s="218" t="s">
        <v>290</v>
      </c>
      <c r="I118" s="211" t="s">
        <v>1098</v>
      </c>
      <c r="J118" s="212" t="s">
        <v>245</v>
      </c>
      <c r="K118" s="211" t="s">
        <v>219</v>
      </c>
      <c r="L118" s="211" t="s">
        <v>292</v>
      </c>
    </row>
    <row r="119" spans="1:12" s="211" customFormat="1" x14ac:dyDescent="0.25">
      <c r="A119" s="211" t="s">
        <v>147</v>
      </c>
      <c r="B119" s="211">
        <v>1347</v>
      </c>
      <c r="C119" s="211" t="s">
        <v>195</v>
      </c>
      <c r="D119" s="211">
        <v>504066433</v>
      </c>
      <c r="E119" s="218">
        <v>1060</v>
      </c>
      <c r="F119" s="211">
        <v>1274</v>
      </c>
      <c r="G119" s="211">
        <v>1004</v>
      </c>
      <c r="H119" s="218" t="s">
        <v>290</v>
      </c>
      <c r="I119" s="211" t="s">
        <v>908</v>
      </c>
      <c r="J119" s="212" t="s">
        <v>245</v>
      </c>
      <c r="K119" s="211" t="s">
        <v>219</v>
      </c>
      <c r="L119" s="211" t="s">
        <v>292</v>
      </c>
    </row>
    <row r="120" spans="1:12" s="211" customFormat="1" x14ac:dyDescent="0.25">
      <c r="A120" s="211" t="s">
        <v>147</v>
      </c>
      <c r="B120" s="211">
        <v>1349</v>
      </c>
      <c r="C120" s="211" t="s">
        <v>197</v>
      </c>
      <c r="D120" s="211">
        <v>191740111</v>
      </c>
      <c r="E120" s="218">
        <v>1080</v>
      </c>
      <c r="F120" s="211">
        <v>1274</v>
      </c>
      <c r="G120" s="211">
        <v>1004</v>
      </c>
      <c r="H120" s="218" t="s">
        <v>217</v>
      </c>
      <c r="I120" s="211" t="s">
        <v>282</v>
      </c>
      <c r="J120" s="212" t="s">
        <v>245</v>
      </c>
      <c r="K120" s="211" t="s">
        <v>219</v>
      </c>
      <c r="L120" s="211" t="s">
        <v>293</v>
      </c>
    </row>
    <row r="121" spans="1:12" s="211" customFormat="1" x14ac:dyDescent="0.25">
      <c r="A121" s="211" t="s">
        <v>147</v>
      </c>
      <c r="B121" s="211">
        <v>1349</v>
      </c>
      <c r="C121" s="211" t="s">
        <v>197</v>
      </c>
      <c r="D121" s="211">
        <v>191740112</v>
      </c>
      <c r="E121" s="218">
        <v>1080</v>
      </c>
      <c r="F121" s="211">
        <v>1274</v>
      </c>
      <c r="G121" s="211">
        <v>1004</v>
      </c>
      <c r="H121" s="218" t="s">
        <v>217</v>
      </c>
      <c r="I121" s="211" t="s">
        <v>283</v>
      </c>
      <c r="J121" s="212" t="s">
        <v>245</v>
      </c>
      <c r="K121" s="211" t="s">
        <v>219</v>
      </c>
      <c r="L121" s="211" t="s">
        <v>293</v>
      </c>
    </row>
    <row r="122" spans="1:12" s="211" customFormat="1" x14ac:dyDescent="0.25">
      <c r="A122" s="211" t="s">
        <v>147</v>
      </c>
      <c r="B122" s="211">
        <v>1349</v>
      </c>
      <c r="C122" s="211" t="s">
        <v>197</v>
      </c>
      <c r="D122" s="211">
        <v>191881867</v>
      </c>
      <c r="E122" s="218">
        <v>1060</v>
      </c>
      <c r="F122" s="211">
        <v>1252</v>
      </c>
      <c r="G122" s="211">
        <v>1004</v>
      </c>
      <c r="H122" s="218" t="s">
        <v>290</v>
      </c>
      <c r="I122" s="211" t="s">
        <v>909</v>
      </c>
      <c r="J122" s="212" t="s">
        <v>245</v>
      </c>
      <c r="K122" s="211" t="s">
        <v>219</v>
      </c>
      <c r="L122" s="211" t="s">
        <v>917</v>
      </c>
    </row>
    <row r="123" spans="1:12" s="211" customFormat="1" x14ac:dyDescent="0.25">
      <c r="A123" s="211" t="s">
        <v>147</v>
      </c>
      <c r="B123" s="211">
        <v>1349</v>
      </c>
      <c r="C123" s="211" t="s">
        <v>197</v>
      </c>
      <c r="D123" s="211">
        <v>191988293</v>
      </c>
      <c r="E123" s="218">
        <v>1060</v>
      </c>
      <c r="F123" s="211">
        <v>1274</v>
      </c>
      <c r="G123" s="211">
        <v>1004</v>
      </c>
      <c r="H123" s="218" t="s">
        <v>290</v>
      </c>
      <c r="I123" s="211" t="s">
        <v>806</v>
      </c>
      <c r="J123" s="212" t="s">
        <v>245</v>
      </c>
      <c r="K123" s="211" t="s">
        <v>219</v>
      </c>
      <c r="L123" s="211" t="s">
        <v>292</v>
      </c>
    </row>
    <row r="124" spans="1:12" s="211" customFormat="1" x14ac:dyDescent="0.25">
      <c r="A124" s="211" t="s">
        <v>147</v>
      </c>
      <c r="B124" s="211">
        <v>1349</v>
      </c>
      <c r="C124" s="211" t="s">
        <v>197</v>
      </c>
      <c r="D124" s="211">
        <v>191988821</v>
      </c>
      <c r="E124" s="218">
        <v>1060</v>
      </c>
      <c r="F124" s="211">
        <v>1274</v>
      </c>
      <c r="G124" s="211">
        <v>1004</v>
      </c>
      <c r="H124" s="218" t="s">
        <v>290</v>
      </c>
      <c r="I124" s="211" t="s">
        <v>910</v>
      </c>
      <c r="J124" s="212" t="s">
        <v>245</v>
      </c>
      <c r="K124" s="211" t="s">
        <v>219</v>
      </c>
      <c r="L124" s="211" t="s">
        <v>292</v>
      </c>
    </row>
    <row r="125" spans="1:12" s="211" customFormat="1" x14ac:dyDescent="0.25">
      <c r="A125" s="211" t="s">
        <v>147</v>
      </c>
      <c r="B125" s="211">
        <v>1349</v>
      </c>
      <c r="C125" s="211" t="s">
        <v>197</v>
      </c>
      <c r="D125" s="211">
        <v>192031925</v>
      </c>
      <c r="E125" s="218">
        <v>1060</v>
      </c>
      <c r="F125" s="211">
        <v>1252</v>
      </c>
      <c r="G125" s="211">
        <v>1004</v>
      </c>
      <c r="H125" s="218" t="s">
        <v>290</v>
      </c>
      <c r="I125" s="211" t="s">
        <v>909</v>
      </c>
      <c r="J125" s="212" t="s">
        <v>245</v>
      </c>
      <c r="K125" s="211" t="s">
        <v>219</v>
      </c>
      <c r="L125" s="211" t="s">
        <v>918</v>
      </c>
    </row>
    <row r="126" spans="1:12" s="211" customFormat="1" x14ac:dyDescent="0.25">
      <c r="A126" s="211" t="s">
        <v>147</v>
      </c>
      <c r="B126" s="211">
        <v>1349</v>
      </c>
      <c r="C126" s="211" t="s">
        <v>197</v>
      </c>
      <c r="D126" s="211">
        <v>192039606</v>
      </c>
      <c r="E126" s="218">
        <v>1060</v>
      </c>
      <c r="F126" s="211">
        <v>1274</v>
      </c>
      <c r="G126" s="211">
        <v>1004</v>
      </c>
      <c r="H126" s="218" t="s">
        <v>290</v>
      </c>
      <c r="I126" s="211" t="s">
        <v>970</v>
      </c>
      <c r="J126" s="212" t="s">
        <v>245</v>
      </c>
      <c r="K126" s="211" t="s">
        <v>219</v>
      </c>
      <c r="L126" s="211" t="s">
        <v>292</v>
      </c>
    </row>
    <row r="127" spans="1:12" s="211" customFormat="1" x14ac:dyDescent="0.25">
      <c r="A127" s="211" t="s">
        <v>147</v>
      </c>
      <c r="B127" s="211">
        <v>1361</v>
      </c>
      <c r="C127" s="211" t="s">
        <v>198</v>
      </c>
      <c r="D127" s="211">
        <v>192005729</v>
      </c>
      <c r="E127" s="218">
        <v>1080</v>
      </c>
      <c r="F127" s="211">
        <v>1274</v>
      </c>
      <c r="G127" s="211">
        <v>1004</v>
      </c>
      <c r="H127" s="218" t="s">
        <v>217</v>
      </c>
      <c r="I127" s="211" t="s">
        <v>1219</v>
      </c>
      <c r="J127" s="212" t="s">
        <v>245</v>
      </c>
      <c r="K127" s="211" t="s">
        <v>219</v>
      </c>
      <c r="L127" s="211" t="s">
        <v>293</v>
      </c>
    </row>
    <row r="128" spans="1:12" s="211" customFormat="1" x14ac:dyDescent="0.25">
      <c r="A128" s="211" t="s">
        <v>147</v>
      </c>
      <c r="B128" s="211">
        <v>1362</v>
      </c>
      <c r="C128" s="211" t="s">
        <v>199</v>
      </c>
      <c r="D128" s="211">
        <v>256007</v>
      </c>
      <c r="E128" s="218">
        <v>1010</v>
      </c>
      <c r="G128" s="211">
        <v>1004</v>
      </c>
      <c r="H128" s="218" t="s">
        <v>217</v>
      </c>
      <c r="I128" s="211" t="s">
        <v>931</v>
      </c>
      <c r="J128" s="212" t="s">
        <v>245</v>
      </c>
      <c r="K128" s="211" t="s">
        <v>257</v>
      </c>
      <c r="L128" s="211" t="s">
        <v>938</v>
      </c>
    </row>
    <row r="129" spans="1:12" s="211" customFormat="1" x14ac:dyDescent="0.25">
      <c r="A129" s="211" t="s">
        <v>147</v>
      </c>
      <c r="B129" s="211">
        <v>1362</v>
      </c>
      <c r="C129" s="211" t="s">
        <v>199</v>
      </c>
      <c r="D129" s="211">
        <v>191765578</v>
      </c>
      <c r="E129" s="218">
        <v>1060</v>
      </c>
      <c r="F129" s="211">
        <v>1242</v>
      </c>
      <c r="G129" s="211">
        <v>1004</v>
      </c>
      <c r="H129" s="218" t="s">
        <v>290</v>
      </c>
      <c r="I129" s="211" t="s">
        <v>310</v>
      </c>
      <c r="J129" s="212" t="s">
        <v>245</v>
      </c>
      <c r="K129" s="211" t="s">
        <v>219</v>
      </c>
      <c r="L129" s="211" t="s">
        <v>292</v>
      </c>
    </row>
    <row r="130" spans="1:12" s="211" customFormat="1" x14ac:dyDescent="0.25">
      <c r="A130" s="211" t="s">
        <v>147</v>
      </c>
      <c r="B130" s="211">
        <v>1362</v>
      </c>
      <c r="C130" s="211" t="s">
        <v>199</v>
      </c>
      <c r="D130" s="211">
        <v>191832281</v>
      </c>
      <c r="E130" s="218">
        <v>1060</v>
      </c>
      <c r="F130" s="211">
        <v>1242</v>
      </c>
      <c r="G130" s="211">
        <v>1004</v>
      </c>
      <c r="H130" s="218" t="s">
        <v>290</v>
      </c>
      <c r="I130" s="211" t="s">
        <v>343</v>
      </c>
      <c r="J130" s="212" t="s">
        <v>245</v>
      </c>
      <c r="K130" s="211" t="s">
        <v>219</v>
      </c>
      <c r="L130" s="211" t="s">
        <v>292</v>
      </c>
    </row>
    <row r="131" spans="1:12" s="211" customFormat="1" x14ac:dyDescent="0.25">
      <c r="A131" s="211" t="s">
        <v>147</v>
      </c>
      <c r="B131" s="211">
        <v>1362</v>
      </c>
      <c r="C131" s="211" t="s">
        <v>199</v>
      </c>
      <c r="D131" s="211">
        <v>191964364</v>
      </c>
      <c r="E131" s="218">
        <v>1060</v>
      </c>
      <c r="F131" s="211">
        <v>1242</v>
      </c>
      <c r="G131" s="211">
        <v>1004</v>
      </c>
      <c r="H131" s="218" t="s">
        <v>290</v>
      </c>
      <c r="I131" s="211" t="s">
        <v>590</v>
      </c>
      <c r="J131" s="212" t="s">
        <v>245</v>
      </c>
      <c r="K131" s="211" t="s">
        <v>219</v>
      </c>
      <c r="L131" s="211" t="s">
        <v>292</v>
      </c>
    </row>
    <row r="132" spans="1:12" s="211" customFormat="1" x14ac:dyDescent="0.25">
      <c r="A132" s="211" t="s">
        <v>147</v>
      </c>
      <c r="B132" s="211">
        <v>1362</v>
      </c>
      <c r="C132" s="211" t="s">
        <v>199</v>
      </c>
      <c r="D132" s="211">
        <v>191980557</v>
      </c>
      <c r="E132" s="218">
        <v>1080</v>
      </c>
      <c r="F132" s="211">
        <v>1273</v>
      </c>
      <c r="G132" s="211">
        <v>1004</v>
      </c>
      <c r="H132" s="218" t="s">
        <v>217</v>
      </c>
      <c r="I132" s="211" t="s">
        <v>932</v>
      </c>
      <c r="J132" s="212" t="s">
        <v>245</v>
      </c>
      <c r="K132" s="211" t="s">
        <v>219</v>
      </c>
      <c r="L132" s="211" t="s">
        <v>293</v>
      </c>
    </row>
    <row r="133" spans="1:12" s="211" customFormat="1" x14ac:dyDescent="0.25">
      <c r="A133" s="211" t="s">
        <v>147</v>
      </c>
      <c r="B133" s="211">
        <v>1362</v>
      </c>
      <c r="C133" s="211" t="s">
        <v>199</v>
      </c>
      <c r="D133" s="211">
        <v>191981088</v>
      </c>
      <c r="E133" s="218">
        <v>1060</v>
      </c>
      <c r="F133" s="211">
        <v>1274</v>
      </c>
      <c r="G133" s="211">
        <v>1004</v>
      </c>
      <c r="H133" s="218" t="s">
        <v>290</v>
      </c>
      <c r="I133" s="211" t="s">
        <v>311</v>
      </c>
      <c r="J133" s="212" t="s">
        <v>245</v>
      </c>
      <c r="K133" s="211" t="s">
        <v>219</v>
      </c>
      <c r="L133" s="211" t="s">
        <v>292</v>
      </c>
    </row>
    <row r="134" spans="1:12" s="211" customFormat="1" x14ac:dyDescent="0.25">
      <c r="A134" s="211" t="s">
        <v>147</v>
      </c>
      <c r="B134" s="211">
        <v>1362</v>
      </c>
      <c r="C134" s="211" t="s">
        <v>199</v>
      </c>
      <c r="D134" s="211">
        <v>192003877</v>
      </c>
      <c r="E134" s="218">
        <v>1080</v>
      </c>
      <c r="G134" s="211">
        <v>1004</v>
      </c>
      <c r="H134" s="218" t="s">
        <v>217</v>
      </c>
      <c r="I134" s="211" t="s">
        <v>620</v>
      </c>
      <c r="J134" s="212" t="s">
        <v>245</v>
      </c>
      <c r="K134" s="211" t="s">
        <v>219</v>
      </c>
      <c r="L134" s="211" t="s">
        <v>293</v>
      </c>
    </row>
    <row r="135" spans="1:12" s="211" customFormat="1" x14ac:dyDescent="0.25">
      <c r="A135" s="211" t="s">
        <v>147</v>
      </c>
      <c r="B135" s="211">
        <v>1362</v>
      </c>
      <c r="C135" s="211" t="s">
        <v>199</v>
      </c>
      <c r="D135" s="211">
        <v>192003879</v>
      </c>
      <c r="E135" s="218">
        <v>1080</v>
      </c>
      <c r="F135" s="211">
        <v>1241</v>
      </c>
      <c r="G135" s="211">
        <v>1004</v>
      </c>
      <c r="H135" s="218" t="s">
        <v>217</v>
      </c>
      <c r="I135" s="211" t="s">
        <v>621</v>
      </c>
      <c r="J135" s="212" t="s">
        <v>245</v>
      </c>
      <c r="K135" s="211" t="s">
        <v>219</v>
      </c>
      <c r="L135" s="211" t="s">
        <v>293</v>
      </c>
    </row>
    <row r="136" spans="1:12" s="211" customFormat="1" x14ac:dyDescent="0.25">
      <c r="A136" s="211" t="s">
        <v>147</v>
      </c>
      <c r="B136" s="211">
        <v>1362</v>
      </c>
      <c r="C136" s="211" t="s">
        <v>199</v>
      </c>
      <c r="D136" s="211">
        <v>192003884</v>
      </c>
      <c r="E136" s="218">
        <v>1080</v>
      </c>
      <c r="F136" s="211">
        <v>1241</v>
      </c>
      <c r="G136" s="211">
        <v>1004</v>
      </c>
      <c r="H136" s="218" t="s">
        <v>217</v>
      </c>
      <c r="I136" s="211" t="s">
        <v>622</v>
      </c>
      <c r="J136" s="212" t="s">
        <v>245</v>
      </c>
      <c r="K136" s="211" t="s">
        <v>219</v>
      </c>
      <c r="L136" s="211" t="s">
        <v>293</v>
      </c>
    </row>
    <row r="137" spans="1:12" s="211" customFormat="1" x14ac:dyDescent="0.25">
      <c r="A137" s="211" t="s">
        <v>147</v>
      </c>
      <c r="B137" s="211">
        <v>1362</v>
      </c>
      <c r="C137" s="211" t="s">
        <v>199</v>
      </c>
      <c r="D137" s="211">
        <v>192045460</v>
      </c>
      <c r="E137" s="218">
        <v>1080</v>
      </c>
      <c r="F137" s="211">
        <v>1274</v>
      </c>
      <c r="G137" s="211">
        <v>1004</v>
      </c>
      <c r="H137" s="218" t="s">
        <v>217</v>
      </c>
      <c r="I137" s="211" t="s">
        <v>1099</v>
      </c>
      <c r="J137" s="212" t="s">
        <v>245</v>
      </c>
      <c r="K137" s="211" t="s">
        <v>219</v>
      </c>
      <c r="L137" s="211" t="s">
        <v>293</v>
      </c>
    </row>
    <row r="138" spans="1:12" s="211" customFormat="1" x14ac:dyDescent="0.25">
      <c r="A138" s="211" t="s">
        <v>147</v>
      </c>
      <c r="B138" s="211">
        <v>1362</v>
      </c>
      <c r="C138" s="211" t="s">
        <v>199</v>
      </c>
      <c r="D138" s="211">
        <v>502192941</v>
      </c>
      <c r="E138" s="218">
        <v>1060</v>
      </c>
      <c r="F138" s="211">
        <v>1274</v>
      </c>
      <c r="G138" s="211">
        <v>1004</v>
      </c>
      <c r="H138" s="218" t="s">
        <v>290</v>
      </c>
      <c r="I138" s="211" t="s">
        <v>885</v>
      </c>
      <c r="J138" s="212" t="s">
        <v>245</v>
      </c>
      <c r="K138" s="211" t="s">
        <v>219</v>
      </c>
      <c r="L138" s="211" t="s">
        <v>292</v>
      </c>
    </row>
    <row r="139" spans="1:12" s="211" customFormat="1" x14ac:dyDescent="0.25">
      <c r="A139" s="211" t="s">
        <v>147</v>
      </c>
      <c r="B139" s="211">
        <v>1362</v>
      </c>
      <c r="C139" s="211" t="s">
        <v>199</v>
      </c>
      <c r="D139" s="211">
        <v>502193218</v>
      </c>
      <c r="E139" s="218">
        <v>1080</v>
      </c>
      <c r="F139" s="211">
        <v>1273</v>
      </c>
      <c r="G139" s="211">
        <v>1004</v>
      </c>
      <c r="H139" s="218" t="s">
        <v>217</v>
      </c>
      <c r="I139" s="211" t="s">
        <v>933</v>
      </c>
      <c r="J139" s="212" t="s">
        <v>245</v>
      </c>
      <c r="K139" s="211" t="s">
        <v>219</v>
      </c>
      <c r="L139" s="211" t="s">
        <v>293</v>
      </c>
    </row>
    <row r="140" spans="1:12" s="211" customFormat="1" x14ac:dyDescent="0.25">
      <c r="A140" s="211" t="s">
        <v>147</v>
      </c>
      <c r="B140" s="211">
        <v>1363</v>
      </c>
      <c r="C140" s="211" t="s">
        <v>200</v>
      </c>
      <c r="D140" s="211">
        <v>192033238</v>
      </c>
      <c r="E140" s="218">
        <v>1080</v>
      </c>
      <c r="F140" s="211">
        <v>1274</v>
      </c>
      <c r="G140" s="211">
        <v>1004</v>
      </c>
      <c r="H140" s="218" t="s">
        <v>217</v>
      </c>
      <c r="I140" s="211" t="s">
        <v>886</v>
      </c>
      <c r="J140" s="212" t="s">
        <v>245</v>
      </c>
      <c r="K140" s="211" t="s">
        <v>219</v>
      </c>
      <c r="L140" s="211" t="s">
        <v>293</v>
      </c>
    </row>
    <row r="141" spans="1:12" s="211" customFormat="1" x14ac:dyDescent="0.25">
      <c r="A141" s="211" t="s">
        <v>147</v>
      </c>
      <c r="B141" s="211">
        <v>1364</v>
      </c>
      <c r="C141" s="211" t="s">
        <v>201</v>
      </c>
      <c r="D141" s="211">
        <v>190195535</v>
      </c>
      <c r="E141" s="218">
        <v>1060</v>
      </c>
      <c r="F141" s="211">
        <v>1274</v>
      </c>
      <c r="G141" s="211">
        <v>1004</v>
      </c>
      <c r="H141" s="218" t="s">
        <v>290</v>
      </c>
      <c r="I141" s="211" t="s">
        <v>1139</v>
      </c>
      <c r="J141" s="212" t="s">
        <v>245</v>
      </c>
      <c r="K141" s="211" t="s">
        <v>219</v>
      </c>
      <c r="L141" s="211" t="s">
        <v>1172</v>
      </c>
    </row>
    <row r="142" spans="1:12" s="211" customFormat="1" x14ac:dyDescent="0.25">
      <c r="A142" s="211" t="s">
        <v>147</v>
      </c>
      <c r="B142" s="211">
        <v>1364</v>
      </c>
      <c r="C142" s="211" t="s">
        <v>201</v>
      </c>
      <c r="D142" s="211">
        <v>190196506</v>
      </c>
      <c r="E142" s="218">
        <v>1010</v>
      </c>
      <c r="G142" s="211">
        <v>1004</v>
      </c>
      <c r="H142" s="218" t="s">
        <v>217</v>
      </c>
      <c r="I142" s="211" t="s">
        <v>1140</v>
      </c>
      <c r="J142" s="212" t="s">
        <v>245</v>
      </c>
      <c r="K142" s="211" t="s">
        <v>257</v>
      </c>
      <c r="L142" s="211" t="s">
        <v>307</v>
      </c>
    </row>
    <row r="143" spans="1:12" s="211" customFormat="1" x14ac:dyDescent="0.25">
      <c r="A143" s="211" t="s">
        <v>147</v>
      </c>
      <c r="B143" s="211">
        <v>1364</v>
      </c>
      <c r="C143" s="211" t="s">
        <v>201</v>
      </c>
      <c r="D143" s="211">
        <v>192008402</v>
      </c>
      <c r="E143" s="218">
        <v>1060</v>
      </c>
      <c r="F143" s="211">
        <v>1274</v>
      </c>
      <c r="G143" s="211">
        <v>1004</v>
      </c>
      <c r="H143" s="218" t="s">
        <v>290</v>
      </c>
      <c r="I143" s="211" t="s">
        <v>1141</v>
      </c>
      <c r="J143" s="212" t="s">
        <v>245</v>
      </c>
      <c r="K143" s="211" t="s">
        <v>219</v>
      </c>
      <c r="L143" s="211" t="s">
        <v>1173</v>
      </c>
    </row>
    <row r="144" spans="1:12" s="211" customFormat="1" x14ac:dyDescent="0.25">
      <c r="A144" s="211" t="s">
        <v>147</v>
      </c>
      <c r="B144" s="211">
        <v>1364</v>
      </c>
      <c r="C144" s="211" t="s">
        <v>201</v>
      </c>
      <c r="D144" s="211">
        <v>192008407</v>
      </c>
      <c r="E144" s="218">
        <v>1060</v>
      </c>
      <c r="F144" s="211">
        <v>1274</v>
      </c>
      <c r="G144" s="211">
        <v>1004</v>
      </c>
      <c r="H144" s="218" t="s">
        <v>290</v>
      </c>
      <c r="I144" s="211" t="s">
        <v>1142</v>
      </c>
      <c r="J144" s="212" t="s">
        <v>245</v>
      </c>
      <c r="K144" s="211" t="s">
        <v>219</v>
      </c>
      <c r="L144" s="211" t="s">
        <v>1174</v>
      </c>
    </row>
    <row r="145" spans="1:12" s="211" customFormat="1" x14ac:dyDescent="0.25">
      <c r="A145" s="211" t="s">
        <v>147</v>
      </c>
      <c r="B145" s="211">
        <v>1364</v>
      </c>
      <c r="C145" s="211" t="s">
        <v>201</v>
      </c>
      <c r="D145" s="211">
        <v>192008411</v>
      </c>
      <c r="E145" s="218">
        <v>1060</v>
      </c>
      <c r="F145" s="211">
        <v>1274</v>
      </c>
      <c r="G145" s="211">
        <v>1004</v>
      </c>
      <c r="H145" s="218" t="s">
        <v>290</v>
      </c>
      <c r="I145" s="211" t="s">
        <v>1143</v>
      </c>
      <c r="J145" s="212" t="s">
        <v>245</v>
      </c>
      <c r="K145" s="211" t="s">
        <v>219</v>
      </c>
      <c r="L145" s="211" t="s">
        <v>1175</v>
      </c>
    </row>
    <row r="146" spans="1:12" s="211" customFormat="1" x14ac:dyDescent="0.25">
      <c r="A146" s="211" t="s">
        <v>147</v>
      </c>
      <c r="B146" s="211">
        <v>1364</v>
      </c>
      <c r="C146" s="211" t="s">
        <v>201</v>
      </c>
      <c r="D146" s="211">
        <v>192008413</v>
      </c>
      <c r="E146" s="218">
        <v>1060</v>
      </c>
      <c r="F146" s="211">
        <v>1274</v>
      </c>
      <c r="G146" s="211">
        <v>1004</v>
      </c>
      <c r="H146" s="218" t="s">
        <v>290</v>
      </c>
      <c r="I146" s="211" t="s">
        <v>1144</v>
      </c>
      <c r="J146" s="212" t="s">
        <v>245</v>
      </c>
      <c r="K146" s="211" t="s">
        <v>219</v>
      </c>
      <c r="L146" s="211" t="s">
        <v>1176</v>
      </c>
    </row>
    <row r="147" spans="1:12" s="211" customFormat="1" x14ac:dyDescent="0.25">
      <c r="A147" s="211" t="s">
        <v>147</v>
      </c>
      <c r="B147" s="211">
        <v>1364</v>
      </c>
      <c r="C147" s="211" t="s">
        <v>201</v>
      </c>
      <c r="D147" s="211">
        <v>192008417</v>
      </c>
      <c r="E147" s="218">
        <v>1060</v>
      </c>
      <c r="F147" s="211">
        <v>1274</v>
      </c>
      <c r="G147" s="211">
        <v>1004</v>
      </c>
      <c r="H147" s="218" t="s">
        <v>290</v>
      </c>
      <c r="I147" s="211" t="s">
        <v>1145</v>
      </c>
      <c r="J147" s="212" t="s">
        <v>245</v>
      </c>
      <c r="K147" s="211" t="s">
        <v>219</v>
      </c>
      <c r="L147" s="211" t="s">
        <v>1177</v>
      </c>
    </row>
    <row r="148" spans="1:12" s="211" customFormat="1" x14ac:dyDescent="0.25">
      <c r="A148" s="211" t="s">
        <v>147</v>
      </c>
      <c r="B148" s="211">
        <v>1364</v>
      </c>
      <c r="C148" s="211" t="s">
        <v>201</v>
      </c>
      <c r="D148" s="211">
        <v>192008448</v>
      </c>
      <c r="E148" s="218">
        <v>1060</v>
      </c>
      <c r="F148" s="211">
        <v>1274</v>
      </c>
      <c r="G148" s="211">
        <v>1004</v>
      </c>
      <c r="H148" s="218" t="s">
        <v>290</v>
      </c>
      <c r="I148" s="211" t="s">
        <v>1146</v>
      </c>
      <c r="J148" s="212" t="s">
        <v>245</v>
      </c>
      <c r="K148" s="211" t="s">
        <v>219</v>
      </c>
      <c r="L148" s="211" t="s">
        <v>1178</v>
      </c>
    </row>
    <row r="149" spans="1:12" s="211" customFormat="1" x14ac:dyDescent="0.25">
      <c r="A149" s="211" t="s">
        <v>147</v>
      </c>
      <c r="B149" s="211">
        <v>1364</v>
      </c>
      <c r="C149" s="211" t="s">
        <v>201</v>
      </c>
      <c r="D149" s="211">
        <v>192008454</v>
      </c>
      <c r="E149" s="218">
        <v>1060</v>
      </c>
      <c r="F149" s="211">
        <v>1274</v>
      </c>
      <c r="G149" s="211">
        <v>1004</v>
      </c>
      <c r="H149" s="218" t="s">
        <v>290</v>
      </c>
      <c r="I149" s="211" t="s">
        <v>1147</v>
      </c>
      <c r="J149" s="212" t="s">
        <v>245</v>
      </c>
      <c r="K149" s="211" t="s">
        <v>219</v>
      </c>
      <c r="L149" s="211" t="s">
        <v>1179</v>
      </c>
    </row>
    <row r="150" spans="1:12" s="211" customFormat="1" x14ac:dyDescent="0.25">
      <c r="A150" s="211" t="s">
        <v>147</v>
      </c>
      <c r="B150" s="211">
        <v>1364</v>
      </c>
      <c r="C150" s="211" t="s">
        <v>201</v>
      </c>
      <c r="D150" s="211">
        <v>192008466</v>
      </c>
      <c r="E150" s="218">
        <v>1060</v>
      </c>
      <c r="F150" s="211">
        <v>1274</v>
      </c>
      <c r="G150" s="211">
        <v>1004</v>
      </c>
      <c r="H150" s="218" t="s">
        <v>290</v>
      </c>
      <c r="I150" s="211" t="s">
        <v>1148</v>
      </c>
      <c r="J150" s="212" t="s">
        <v>245</v>
      </c>
      <c r="K150" s="211" t="s">
        <v>219</v>
      </c>
      <c r="L150" s="211" t="s">
        <v>1180</v>
      </c>
    </row>
    <row r="151" spans="1:12" s="211" customFormat="1" x14ac:dyDescent="0.25">
      <c r="A151" s="211" t="s">
        <v>147</v>
      </c>
      <c r="B151" s="211">
        <v>1364</v>
      </c>
      <c r="C151" s="211" t="s">
        <v>201</v>
      </c>
      <c r="D151" s="211">
        <v>192008467</v>
      </c>
      <c r="E151" s="218">
        <v>1060</v>
      </c>
      <c r="F151" s="211">
        <v>1274</v>
      </c>
      <c r="G151" s="211">
        <v>1004</v>
      </c>
      <c r="H151" s="218" t="s">
        <v>290</v>
      </c>
      <c r="I151" s="211" t="s">
        <v>1148</v>
      </c>
      <c r="J151" s="212" t="s">
        <v>245</v>
      </c>
      <c r="K151" s="211" t="s">
        <v>219</v>
      </c>
      <c r="L151" s="211" t="s">
        <v>1181</v>
      </c>
    </row>
    <row r="152" spans="1:12" s="211" customFormat="1" x14ac:dyDescent="0.25">
      <c r="A152" s="211" t="s">
        <v>147</v>
      </c>
      <c r="B152" s="211">
        <v>1364</v>
      </c>
      <c r="C152" s="211" t="s">
        <v>201</v>
      </c>
      <c r="D152" s="211">
        <v>192008624</v>
      </c>
      <c r="E152" s="218">
        <v>1060</v>
      </c>
      <c r="F152" s="211">
        <v>1242</v>
      </c>
      <c r="G152" s="211">
        <v>1004</v>
      </c>
      <c r="H152" s="218" t="s">
        <v>290</v>
      </c>
      <c r="I152" s="211" t="s">
        <v>1149</v>
      </c>
      <c r="J152" s="212" t="s">
        <v>245</v>
      </c>
      <c r="K152" s="211" t="s">
        <v>219</v>
      </c>
      <c r="L152" s="211" t="s">
        <v>1182</v>
      </c>
    </row>
    <row r="153" spans="1:12" s="211" customFormat="1" x14ac:dyDescent="0.25">
      <c r="A153" s="211" t="s">
        <v>147</v>
      </c>
      <c r="B153" s="211">
        <v>1364</v>
      </c>
      <c r="C153" s="211" t="s">
        <v>201</v>
      </c>
      <c r="D153" s="211">
        <v>192008634</v>
      </c>
      <c r="E153" s="218">
        <v>1060</v>
      </c>
      <c r="F153" s="211">
        <v>1242</v>
      </c>
      <c r="G153" s="211">
        <v>1004</v>
      </c>
      <c r="H153" s="218" t="s">
        <v>290</v>
      </c>
      <c r="I153" s="211" t="s">
        <v>1150</v>
      </c>
      <c r="J153" s="212" t="s">
        <v>245</v>
      </c>
      <c r="K153" s="211" t="s">
        <v>219</v>
      </c>
      <c r="L153" s="211" t="s">
        <v>1183</v>
      </c>
    </row>
    <row r="154" spans="1:12" s="211" customFormat="1" x14ac:dyDescent="0.25">
      <c r="A154" s="211" t="s">
        <v>147</v>
      </c>
      <c r="B154" s="211">
        <v>1364</v>
      </c>
      <c r="C154" s="211" t="s">
        <v>201</v>
      </c>
      <c r="D154" s="211">
        <v>192010372</v>
      </c>
      <c r="E154" s="218">
        <v>1060</v>
      </c>
      <c r="F154" s="211">
        <v>1274</v>
      </c>
      <c r="G154" s="211">
        <v>1004</v>
      </c>
      <c r="H154" s="218" t="s">
        <v>290</v>
      </c>
      <c r="I154" s="211" t="s">
        <v>1143</v>
      </c>
      <c r="J154" s="212" t="s">
        <v>245</v>
      </c>
      <c r="K154" s="211" t="s">
        <v>219</v>
      </c>
      <c r="L154" s="211" t="s">
        <v>1184</v>
      </c>
    </row>
    <row r="155" spans="1:12" s="211" customFormat="1" x14ac:dyDescent="0.25">
      <c r="A155" s="211" t="s">
        <v>147</v>
      </c>
      <c r="B155" s="211">
        <v>1364</v>
      </c>
      <c r="C155" s="211" t="s">
        <v>201</v>
      </c>
      <c r="D155" s="211">
        <v>192010373</v>
      </c>
      <c r="E155" s="218">
        <v>1060</v>
      </c>
      <c r="F155" s="211">
        <v>1274</v>
      </c>
      <c r="G155" s="211">
        <v>1004</v>
      </c>
      <c r="H155" s="218" t="s">
        <v>290</v>
      </c>
      <c r="I155" s="211" t="s">
        <v>1151</v>
      </c>
      <c r="J155" s="212" t="s">
        <v>245</v>
      </c>
      <c r="K155" s="211" t="s">
        <v>219</v>
      </c>
      <c r="L155" s="211" t="s">
        <v>1185</v>
      </c>
    </row>
    <row r="156" spans="1:12" s="211" customFormat="1" x14ac:dyDescent="0.25">
      <c r="A156" s="211" t="s">
        <v>147</v>
      </c>
      <c r="B156" s="211">
        <v>1364</v>
      </c>
      <c r="C156" s="211" t="s">
        <v>201</v>
      </c>
      <c r="D156" s="211">
        <v>504127201</v>
      </c>
      <c r="E156" s="218">
        <v>1060</v>
      </c>
      <c r="F156" s="211">
        <v>1242</v>
      </c>
      <c r="G156" s="211">
        <v>1004</v>
      </c>
      <c r="H156" s="218" t="s">
        <v>290</v>
      </c>
      <c r="I156" s="211" t="s">
        <v>1152</v>
      </c>
      <c r="J156" s="212" t="s">
        <v>245</v>
      </c>
      <c r="K156" s="211" t="s">
        <v>219</v>
      </c>
      <c r="L156" s="211" t="s">
        <v>1186</v>
      </c>
    </row>
    <row r="157" spans="1:12" s="211" customFormat="1" x14ac:dyDescent="0.25">
      <c r="A157" s="211" t="s">
        <v>147</v>
      </c>
      <c r="B157" s="211">
        <v>1364</v>
      </c>
      <c r="C157" s="211" t="s">
        <v>201</v>
      </c>
      <c r="D157" s="211">
        <v>504127347</v>
      </c>
      <c r="E157" s="218">
        <v>1080</v>
      </c>
      <c r="F157" s="211">
        <v>1274</v>
      </c>
      <c r="G157" s="211">
        <v>1004</v>
      </c>
      <c r="H157" s="218" t="s">
        <v>217</v>
      </c>
      <c r="I157" s="211" t="s">
        <v>1153</v>
      </c>
      <c r="J157" s="212" t="s">
        <v>245</v>
      </c>
      <c r="K157" s="211" t="s">
        <v>219</v>
      </c>
      <c r="L157" s="211" t="s">
        <v>293</v>
      </c>
    </row>
    <row r="158" spans="1:12" s="211" customFormat="1" x14ac:dyDescent="0.25">
      <c r="A158" s="211" t="s">
        <v>147</v>
      </c>
      <c r="B158" s="211">
        <v>1364</v>
      </c>
      <c r="C158" s="211" t="s">
        <v>201</v>
      </c>
      <c r="D158" s="211">
        <v>504127372</v>
      </c>
      <c r="E158" s="218">
        <v>1060</v>
      </c>
      <c r="F158" s="211">
        <v>1242</v>
      </c>
      <c r="G158" s="211">
        <v>1004</v>
      </c>
      <c r="H158" s="218" t="s">
        <v>290</v>
      </c>
      <c r="I158" s="211" t="s">
        <v>1154</v>
      </c>
      <c r="J158" s="212" t="s">
        <v>245</v>
      </c>
      <c r="K158" s="211" t="s">
        <v>219</v>
      </c>
      <c r="L158" s="211" t="s">
        <v>1187</v>
      </c>
    </row>
    <row r="159" spans="1:12" s="211" customFormat="1" x14ac:dyDescent="0.25">
      <c r="A159" s="211" t="s">
        <v>147</v>
      </c>
      <c r="B159" s="211">
        <v>1364</v>
      </c>
      <c r="C159" s="211" t="s">
        <v>201</v>
      </c>
      <c r="D159" s="211">
        <v>504127635</v>
      </c>
      <c r="E159" s="218">
        <v>1060</v>
      </c>
      <c r="F159" s="211">
        <v>1274</v>
      </c>
      <c r="G159" s="211">
        <v>1004</v>
      </c>
      <c r="H159" s="218" t="s">
        <v>290</v>
      </c>
      <c r="I159" s="211" t="s">
        <v>1155</v>
      </c>
      <c r="J159" s="212" t="s">
        <v>245</v>
      </c>
      <c r="K159" s="211" t="s">
        <v>219</v>
      </c>
      <c r="L159" s="211" t="s">
        <v>1188</v>
      </c>
    </row>
    <row r="160" spans="1:12" s="211" customFormat="1" x14ac:dyDescent="0.25">
      <c r="A160" s="211" t="s">
        <v>147</v>
      </c>
      <c r="B160" s="211">
        <v>1364</v>
      </c>
      <c r="C160" s="211" t="s">
        <v>201</v>
      </c>
      <c r="D160" s="211">
        <v>504127662</v>
      </c>
      <c r="E160" s="218">
        <v>1060</v>
      </c>
      <c r="F160" s="211">
        <v>1274</v>
      </c>
      <c r="G160" s="211">
        <v>1004</v>
      </c>
      <c r="H160" s="218" t="s">
        <v>290</v>
      </c>
      <c r="I160" s="211" t="s">
        <v>1156</v>
      </c>
      <c r="J160" s="212" t="s">
        <v>245</v>
      </c>
      <c r="K160" s="211" t="s">
        <v>219</v>
      </c>
      <c r="L160" s="211" t="s">
        <v>1189</v>
      </c>
    </row>
    <row r="161" spans="1:12" s="211" customFormat="1" x14ac:dyDescent="0.25">
      <c r="A161" s="211" t="s">
        <v>147</v>
      </c>
      <c r="B161" s="211">
        <v>1364</v>
      </c>
      <c r="C161" s="211" t="s">
        <v>201</v>
      </c>
      <c r="D161" s="211">
        <v>504127701</v>
      </c>
      <c r="E161" s="218">
        <v>1060</v>
      </c>
      <c r="F161" s="211">
        <v>1242</v>
      </c>
      <c r="G161" s="211">
        <v>1004</v>
      </c>
      <c r="H161" s="218" t="s">
        <v>290</v>
      </c>
      <c r="I161" s="211" t="s">
        <v>1149</v>
      </c>
      <c r="J161" s="212" t="s">
        <v>245</v>
      </c>
      <c r="K161" s="211" t="s">
        <v>219</v>
      </c>
      <c r="L161" s="211" t="s">
        <v>1190</v>
      </c>
    </row>
    <row r="162" spans="1:12" s="211" customFormat="1" x14ac:dyDescent="0.25">
      <c r="A162" s="211" t="s">
        <v>147</v>
      </c>
      <c r="B162" s="211">
        <v>1364</v>
      </c>
      <c r="C162" s="211" t="s">
        <v>201</v>
      </c>
      <c r="D162" s="211">
        <v>504127703</v>
      </c>
      <c r="E162" s="218">
        <v>1060</v>
      </c>
      <c r="F162" s="211">
        <v>1242</v>
      </c>
      <c r="G162" s="211">
        <v>1004</v>
      </c>
      <c r="H162" s="218" t="s">
        <v>290</v>
      </c>
      <c r="I162" s="211" t="s">
        <v>1149</v>
      </c>
      <c r="J162" s="212" t="s">
        <v>245</v>
      </c>
      <c r="K162" s="211" t="s">
        <v>219</v>
      </c>
      <c r="L162" s="211" t="s">
        <v>1191</v>
      </c>
    </row>
    <row r="163" spans="1:12" s="211" customFormat="1" x14ac:dyDescent="0.25">
      <c r="A163" s="211" t="s">
        <v>147</v>
      </c>
      <c r="B163" s="211">
        <v>1364</v>
      </c>
      <c r="C163" s="211" t="s">
        <v>201</v>
      </c>
      <c r="D163" s="211">
        <v>504127721</v>
      </c>
      <c r="E163" s="218">
        <v>1060</v>
      </c>
      <c r="F163" s="211">
        <v>1274</v>
      </c>
      <c r="G163" s="211">
        <v>1004</v>
      </c>
      <c r="H163" s="218" t="s">
        <v>290</v>
      </c>
      <c r="I163" s="211" t="s">
        <v>1157</v>
      </c>
      <c r="J163" s="212" t="s">
        <v>245</v>
      </c>
      <c r="K163" s="211" t="s">
        <v>219</v>
      </c>
      <c r="L163" s="211" t="s">
        <v>1192</v>
      </c>
    </row>
    <row r="164" spans="1:12" s="211" customFormat="1" x14ac:dyDescent="0.25">
      <c r="A164" s="211" t="s">
        <v>147</v>
      </c>
      <c r="B164" s="211">
        <v>1367</v>
      </c>
      <c r="C164" s="211" t="s">
        <v>204</v>
      </c>
      <c r="D164" s="211">
        <v>192007330</v>
      </c>
      <c r="E164" s="218">
        <v>1060</v>
      </c>
      <c r="F164" s="211">
        <v>1274</v>
      </c>
      <c r="G164" s="211">
        <v>1004</v>
      </c>
      <c r="H164" s="218" t="s">
        <v>290</v>
      </c>
      <c r="I164" s="211" t="s">
        <v>647</v>
      </c>
      <c r="J164" s="212" t="s">
        <v>245</v>
      </c>
      <c r="K164" s="211" t="s">
        <v>219</v>
      </c>
      <c r="L164" s="211" t="s">
        <v>292</v>
      </c>
    </row>
    <row r="165" spans="1:12" s="211" customFormat="1" x14ac:dyDescent="0.25">
      <c r="A165" s="211" t="s">
        <v>147</v>
      </c>
      <c r="B165" s="211">
        <v>1367</v>
      </c>
      <c r="C165" s="211" t="s">
        <v>204</v>
      </c>
      <c r="D165" s="211">
        <v>192030184</v>
      </c>
      <c r="E165" s="218">
        <v>1080</v>
      </c>
      <c r="F165" s="211">
        <v>1242</v>
      </c>
      <c r="G165" s="211">
        <v>1004</v>
      </c>
      <c r="H165" s="218" t="s">
        <v>217</v>
      </c>
      <c r="I165" s="211" t="s">
        <v>971</v>
      </c>
      <c r="J165" s="212" t="s">
        <v>245</v>
      </c>
      <c r="K165" s="211" t="s">
        <v>219</v>
      </c>
      <c r="L165" s="211" t="s">
        <v>293</v>
      </c>
    </row>
    <row r="166" spans="1:12" s="211" customFormat="1" x14ac:dyDescent="0.25">
      <c r="A166" s="211" t="s">
        <v>147</v>
      </c>
      <c r="B166" s="211">
        <v>1367</v>
      </c>
      <c r="C166" s="211" t="s">
        <v>204</v>
      </c>
      <c r="D166" s="211">
        <v>192030630</v>
      </c>
      <c r="E166" s="218">
        <v>1080</v>
      </c>
      <c r="F166" s="211">
        <v>1271</v>
      </c>
      <c r="G166" s="211">
        <v>1004</v>
      </c>
      <c r="H166" s="218" t="s">
        <v>217</v>
      </c>
      <c r="I166" s="211" t="s">
        <v>972</v>
      </c>
      <c r="J166" s="212" t="s">
        <v>245</v>
      </c>
      <c r="K166" s="211" t="s">
        <v>219</v>
      </c>
      <c r="L166" s="211" t="s">
        <v>293</v>
      </c>
    </row>
    <row r="167" spans="1:12" s="211" customFormat="1" x14ac:dyDescent="0.25">
      <c r="A167" s="211" t="s">
        <v>147</v>
      </c>
      <c r="B167" s="211">
        <v>1367</v>
      </c>
      <c r="C167" s="211" t="s">
        <v>204</v>
      </c>
      <c r="D167" s="211">
        <v>192031481</v>
      </c>
      <c r="E167" s="218">
        <v>1080</v>
      </c>
      <c r="F167" s="211">
        <v>1271</v>
      </c>
      <c r="G167" s="211">
        <v>1004</v>
      </c>
      <c r="H167" s="218" t="s">
        <v>217</v>
      </c>
      <c r="I167" s="211" t="s">
        <v>973</v>
      </c>
      <c r="J167" s="212" t="s">
        <v>245</v>
      </c>
      <c r="K167" s="211" t="s">
        <v>219</v>
      </c>
      <c r="L167" s="211" t="s">
        <v>293</v>
      </c>
    </row>
    <row r="168" spans="1:12" s="211" customFormat="1" x14ac:dyDescent="0.25">
      <c r="A168" s="211" t="s">
        <v>147</v>
      </c>
      <c r="B168" s="211">
        <v>1367</v>
      </c>
      <c r="C168" s="211" t="s">
        <v>204</v>
      </c>
      <c r="D168" s="211">
        <v>192032019</v>
      </c>
      <c r="E168" s="218">
        <v>1080</v>
      </c>
      <c r="F168" s="211">
        <v>1271</v>
      </c>
      <c r="G168" s="211">
        <v>1004</v>
      </c>
      <c r="H168" s="218" t="s">
        <v>217</v>
      </c>
      <c r="I168" s="211" t="s">
        <v>974</v>
      </c>
      <c r="J168" s="212" t="s">
        <v>245</v>
      </c>
      <c r="K168" s="211" t="s">
        <v>219</v>
      </c>
      <c r="L168" s="211" t="s">
        <v>293</v>
      </c>
    </row>
    <row r="169" spans="1:12" s="211" customFormat="1" x14ac:dyDescent="0.25">
      <c r="A169" s="211" t="s">
        <v>147</v>
      </c>
      <c r="B169" s="211">
        <v>1367</v>
      </c>
      <c r="C169" s="211" t="s">
        <v>204</v>
      </c>
      <c r="D169" s="211">
        <v>192034404</v>
      </c>
      <c r="E169" s="218">
        <v>1080</v>
      </c>
      <c r="G169" s="211">
        <v>1004</v>
      </c>
      <c r="H169" s="218" t="s">
        <v>217</v>
      </c>
      <c r="I169" s="211" t="s">
        <v>1017</v>
      </c>
      <c r="J169" s="212" t="s">
        <v>245</v>
      </c>
      <c r="K169" s="211" t="s">
        <v>219</v>
      </c>
      <c r="L169" s="211" t="s">
        <v>293</v>
      </c>
    </row>
    <row r="170" spans="1:12" s="211" customFormat="1" x14ac:dyDescent="0.25">
      <c r="A170" s="211" t="s">
        <v>147</v>
      </c>
      <c r="B170" s="211">
        <v>1367</v>
      </c>
      <c r="C170" s="211" t="s">
        <v>204</v>
      </c>
      <c r="D170" s="211">
        <v>192034505</v>
      </c>
      <c r="E170" s="218">
        <v>1080</v>
      </c>
      <c r="F170" s="211">
        <v>1274</v>
      </c>
      <c r="G170" s="211">
        <v>1004</v>
      </c>
      <c r="H170" s="218" t="s">
        <v>217</v>
      </c>
      <c r="I170" s="211" t="s">
        <v>1018</v>
      </c>
      <c r="J170" s="212" t="s">
        <v>245</v>
      </c>
      <c r="K170" s="211" t="s">
        <v>219</v>
      </c>
      <c r="L170" s="211" t="s">
        <v>293</v>
      </c>
    </row>
    <row r="171" spans="1:12" s="211" customFormat="1" x14ac:dyDescent="0.25">
      <c r="A171" s="211" t="s">
        <v>147</v>
      </c>
      <c r="B171" s="211">
        <v>1367</v>
      </c>
      <c r="C171" s="211" t="s">
        <v>204</v>
      </c>
      <c r="D171" s="211">
        <v>192034711</v>
      </c>
      <c r="E171" s="218">
        <v>1080</v>
      </c>
      <c r="F171" s="211">
        <v>1274</v>
      </c>
      <c r="G171" s="211">
        <v>1004</v>
      </c>
      <c r="H171" s="218" t="s">
        <v>217</v>
      </c>
      <c r="I171" s="211" t="s">
        <v>1019</v>
      </c>
      <c r="J171" s="212" t="s">
        <v>245</v>
      </c>
      <c r="K171" s="211" t="s">
        <v>219</v>
      </c>
      <c r="L171" s="211" t="s">
        <v>293</v>
      </c>
    </row>
    <row r="172" spans="1:12" s="211" customFormat="1" x14ac:dyDescent="0.25">
      <c r="A172" s="211" t="s">
        <v>147</v>
      </c>
      <c r="B172" s="211">
        <v>1370</v>
      </c>
      <c r="C172" s="211" t="s">
        <v>207</v>
      </c>
      <c r="D172" s="211">
        <v>504116175</v>
      </c>
      <c r="E172" s="218">
        <v>1080</v>
      </c>
      <c r="F172" s="211">
        <v>1274</v>
      </c>
      <c r="G172" s="211">
        <v>1004</v>
      </c>
      <c r="H172" s="218" t="s">
        <v>217</v>
      </c>
      <c r="I172" s="211" t="s">
        <v>1014</v>
      </c>
      <c r="J172" s="212" t="s">
        <v>245</v>
      </c>
      <c r="K172" s="211" t="s">
        <v>219</v>
      </c>
      <c r="L172" s="211" t="s">
        <v>293</v>
      </c>
    </row>
    <row r="173" spans="1:12" s="211" customFormat="1" x14ac:dyDescent="0.25">
      <c r="A173" s="211" t="s">
        <v>147</v>
      </c>
      <c r="B173" s="211">
        <v>1371</v>
      </c>
      <c r="C173" s="211" t="s">
        <v>208</v>
      </c>
      <c r="D173" s="211">
        <v>190194311</v>
      </c>
      <c r="E173" s="218">
        <v>1060</v>
      </c>
      <c r="F173" s="211">
        <v>1274</v>
      </c>
      <c r="G173" s="211">
        <v>1004</v>
      </c>
      <c r="H173" s="218" t="s">
        <v>290</v>
      </c>
      <c r="I173" s="211" t="s">
        <v>284</v>
      </c>
      <c r="J173" s="212" t="s">
        <v>245</v>
      </c>
      <c r="K173" s="211" t="s">
        <v>219</v>
      </c>
      <c r="L173" s="211" t="s">
        <v>292</v>
      </c>
    </row>
    <row r="174" spans="1:12" s="211" customFormat="1" x14ac:dyDescent="0.25">
      <c r="A174" s="211" t="s">
        <v>147</v>
      </c>
      <c r="B174" s="211">
        <v>1371</v>
      </c>
      <c r="C174" s="211" t="s">
        <v>208</v>
      </c>
      <c r="D174" s="211">
        <v>192036459</v>
      </c>
      <c r="E174" s="218">
        <v>1060</v>
      </c>
      <c r="F174" s="211">
        <v>1242</v>
      </c>
      <c r="G174" s="211">
        <v>1004</v>
      </c>
      <c r="H174" s="218" t="s">
        <v>290</v>
      </c>
      <c r="I174" s="211" t="s">
        <v>923</v>
      </c>
      <c r="J174" s="212" t="s">
        <v>245</v>
      </c>
      <c r="K174" s="211" t="s">
        <v>219</v>
      </c>
      <c r="L174" s="211" t="s">
        <v>927</v>
      </c>
    </row>
    <row r="175" spans="1:12" s="211" customFormat="1" x14ac:dyDescent="0.25">
      <c r="A175" s="211" t="s">
        <v>147</v>
      </c>
      <c r="B175" s="211">
        <v>1371</v>
      </c>
      <c r="C175" s="211" t="s">
        <v>208</v>
      </c>
      <c r="D175" s="211">
        <v>192036460</v>
      </c>
      <c r="E175" s="218">
        <v>1060</v>
      </c>
      <c r="F175" s="211">
        <v>1242</v>
      </c>
      <c r="G175" s="211">
        <v>1004</v>
      </c>
      <c r="H175" s="218" t="s">
        <v>290</v>
      </c>
      <c r="I175" s="211" t="s">
        <v>923</v>
      </c>
      <c r="J175" s="212" t="s">
        <v>245</v>
      </c>
      <c r="K175" s="211" t="s">
        <v>219</v>
      </c>
      <c r="L175" s="211" t="s">
        <v>927</v>
      </c>
    </row>
    <row r="176" spans="1:12" s="211" customFormat="1" x14ac:dyDescent="0.25">
      <c r="A176" s="211" t="s">
        <v>147</v>
      </c>
      <c r="B176" s="211">
        <v>1372</v>
      </c>
      <c r="C176" s="211" t="s">
        <v>146</v>
      </c>
      <c r="D176" s="211">
        <v>190199957</v>
      </c>
      <c r="E176" s="218">
        <v>1060</v>
      </c>
      <c r="F176" s="211">
        <v>1252</v>
      </c>
      <c r="G176" s="211">
        <v>1004</v>
      </c>
      <c r="H176" s="218" t="s">
        <v>290</v>
      </c>
      <c r="I176" s="211" t="s">
        <v>299</v>
      </c>
      <c r="J176" s="212" t="s">
        <v>245</v>
      </c>
      <c r="K176" s="211" t="s">
        <v>219</v>
      </c>
      <c r="L176" s="211" t="s">
        <v>292</v>
      </c>
    </row>
    <row r="177" spans="1:12" s="211" customFormat="1" x14ac:dyDescent="0.25">
      <c r="A177" s="211" t="s">
        <v>147</v>
      </c>
      <c r="B177" s="211">
        <v>1372</v>
      </c>
      <c r="C177" s="211" t="s">
        <v>146</v>
      </c>
      <c r="D177" s="211">
        <v>190201481</v>
      </c>
      <c r="E177" s="218">
        <v>1060</v>
      </c>
      <c r="F177" s="211">
        <v>1251</v>
      </c>
      <c r="G177" s="211">
        <v>1004</v>
      </c>
      <c r="H177" s="218" t="s">
        <v>290</v>
      </c>
      <c r="I177" s="211" t="s">
        <v>285</v>
      </c>
      <c r="J177" s="212" t="s">
        <v>245</v>
      </c>
      <c r="K177" s="211" t="s">
        <v>219</v>
      </c>
      <c r="L177" s="211" t="s">
        <v>292</v>
      </c>
    </row>
    <row r="178" spans="1:12" s="211" customFormat="1" x14ac:dyDescent="0.25">
      <c r="A178" s="211" t="s">
        <v>147</v>
      </c>
      <c r="B178" s="211">
        <v>1372</v>
      </c>
      <c r="C178" s="211" t="s">
        <v>146</v>
      </c>
      <c r="D178" s="211">
        <v>191759797</v>
      </c>
      <c r="E178" s="218">
        <v>1060</v>
      </c>
      <c r="F178" s="211">
        <v>1271</v>
      </c>
      <c r="G178" s="211">
        <v>1004</v>
      </c>
      <c r="H178" s="218" t="s">
        <v>290</v>
      </c>
      <c r="I178" s="211" t="s">
        <v>286</v>
      </c>
      <c r="J178" s="212" t="s">
        <v>245</v>
      </c>
      <c r="K178" s="211" t="s">
        <v>219</v>
      </c>
      <c r="L178" s="211" t="s">
        <v>292</v>
      </c>
    </row>
    <row r="179" spans="1:12" s="211" customFormat="1" x14ac:dyDescent="0.25">
      <c r="A179" s="211" t="s">
        <v>147</v>
      </c>
      <c r="B179" s="211">
        <v>1372</v>
      </c>
      <c r="C179" s="211" t="s">
        <v>146</v>
      </c>
      <c r="D179" s="211">
        <v>191939828</v>
      </c>
      <c r="E179" s="218">
        <v>1020</v>
      </c>
      <c r="F179" s="211">
        <v>1110</v>
      </c>
      <c r="G179" s="211">
        <v>1004</v>
      </c>
      <c r="H179" s="218" t="s">
        <v>290</v>
      </c>
      <c r="I179" s="211" t="s">
        <v>842</v>
      </c>
      <c r="J179" s="212" t="s">
        <v>245</v>
      </c>
      <c r="K179" s="211" t="s">
        <v>219</v>
      </c>
      <c r="L179" s="211" t="s">
        <v>846</v>
      </c>
    </row>
    <row r="180" spans="1:12" s="211" customFormat="1" x14ac:dyDescent="0.25">
      <c r="A180" s="211" t="s">
        <v>147</v>
      </c>
      <c r="B180" s="211">
        <v>1372</v>
      </c>
      <c r="C180" s="211" t="s">
        <v>146</v>
      </c>
      <c r="D180" s="211">
        <v>191939830</v>
      </c>
      <c r="E180" s="218">
        <v>1020</v>
      </c>
      <c r="F180" s="211">
        <v>1110</v>
      </c>
      <c r="G180" s="211">
        <v>1004</v>
      </c>
      <c r="H180" s="218" t="s">
        <v>290</v>
      </c>
      <c r="I180" s="211" t="s">
        <v>842</v>
      </c>
      <c r="J180" s="212" t="s">
        <v>245</v>
      </c>
      <c r="K180" s="211" t="s">
        <v>219</v>
      </c>
      <c r="L180" s="211" t="s">
        <v>847</v>
      </c>
    </row>
    <row r="181" spans="1:12" s="211" customFormat="1" x14ac:dyDescent="0.25">
      <c r="A181" s="211" t="s">
        <v>147</v>
      </c>
      <c r="B181" s="211">
        <v>1372</v>
      </c>
      <c r="C181" s="211" t="s">
        <v>146</v>
      </c>
      <c r="D181" s="211">
        <v>191991235</v>
      </c>
      <c r="E181" s="218">
        <v>1060</v>
      </c>
      <c r="F181" s="211">
        <v>1271</v>
      </c>
      <c r="G181" s="211">
        <v>1004</v>
      </c>
      <c r="H181" s="218" t="s">
        <v>290</v>
      </c>
      <c r="I181" s="211" t="s">
        <v>1100</v>
      </c>
      <c r="J181" s="212" t="s">
        <v>245</v>
      </c>
      <c r="K181" s="211" t="s">
        <v>219</v>
      </c>
      <c r="L181" s="211" t="s">
        <v>292</v>
      </c>
    </row>
    <row r="182" spans="1:12" s="211" customFormat="1" x14ac:dyDescent="0.25">
      <c r="A182" s="211" t="s">
        <v>147</v>
      </c>
      <c r="B182" s="211">
        <v>1372</v>
      </c>
      <c r="C182" s="211" t="s">
        <v>146</v>
      </c>
      <c r="D182" s="211">
        <v>191993074</v>
      </c>
      <c r="E182" s="218">
        <v>1060</v>
      </c>
      <c r="F182" s="211">
        <v>1271</v>
      </c>
      <c r="G182" s="211">
        <v>1004</v>
      </c>
      <c r="H182" s="218" t="s">
        <v>290</v>
      </c>
      <c r="I182" s="211" t="s">
        <v>1239</v>
      </c>
      <c r="J182" s="212" t="s">
        <v>245</v>
      </c>
      <c r="K182" s="211" t="s">
        <v>219</v>
      </c>
      <c r="L182" s="211" t="s">
        <v>350</v>
      </c>
    </row>
    <row r="183" spans="1:12" s="211" customFormat="1" x14ac:dyDescent="0.25">
      <c r="A183" s="211" t="s">
        <v>147</v>
      </c>
      <c r="B183" s="211">
        <v>1372</v>
      </c>
      <c r="C183" s="211" t="s">
        <v>146</v>
      </c>
      <c r="D183" s="211">
        <v>192018474</v>
      </c>
      <c r="E183" s="218">
        <v>1060</v>
      </c>
      <c r="F183" s="211">
        <v>1242</v>
      </c>
      <c r="G183" s="211">
        <v>1004</v>
      </c>
      <c r="H183" s="218" t="s">
        <v>290</v>
      </c>
      <c r="I183" s="211" t="s">
        <v>842</v>
      </c>
      <c r="J183" s="212" t="s">
        <v>245</v>
      </c>
      <c r="K183" s="211" t="s">
        <v>219</v>
      </c>
      <c r="L183" s="211" t="s">
        <v>848</v>
      </c>
    </row>
    <row r="184" spans="1:12" s="211" customFormat="1" x14ac:dyDescent="0.25">
      <c r="A184" s="211" t="s">
        <v>147</v>
      </c>
      <c r="B184" s="211">
        <v>1372</v>
      </c>
      <c r="C184" s="211" t="s">
        <v>146</v>
      </c>
      <c r="D184" s="211">
        <v>192047068</v>
      </c>
      <c r="E184" s="218">
        <v>1060</v>
      </c>
      <c r="F184" s="211">
        <v>1220</v>
      </c>
      <c r="G184" s="211">
        <v>1004</v>
      </c>
      <c r="H184" s="218" t="s">
        <v>290</v>
      </c>
      <c r="I184" s="211" t="s">
        <v>1122</v>
      </c>
      <c r="J184" s="212" t="s">
        <v>245</v>
      </c>
      <c r="K184" s="211" t="s">
        <v>219</v>
      </c>
      <c r="L184" s="211" t="s">
        <v>1129</v>
      </c>
    </row>
    <row r="185" spans="1:12" s="211" customFormat="1" x14ac:dyDescent="0.25">
      <c r="A185" s="211" t="s">
        <v>147</v>
      </c>
      <c r="B185" s="211">
        <v>1373</v>
      </c>
      <c r="C185" s="211" t="s">
        <v>209</v>
      </c>
      <c r="D185" s="211">
        <v>262343</v>
      </c>
      <c r="E185" s="218">
        <v>1020</v>
      </c>
      <c r="F185" s="211">
        <v>1110</v>
      </c>
      <c r="G185" s="211">
        <v>1004</v>
      </c>
      <c r="H185" s="218" t="s">
        <v>290</v>
      </c>
      <c r="I185" s="211" t="s">
        <v>807</v>
      </c>
      <c r="J185" s="212" t="s">
        <v>245</v>
      </c>
      <c r="K185" s="211" t="s">
        <v>219</v>
      </c>
      <c r="L185" s="211" t="s">
        <v>575</v>
      </c>
    </row>
    <row r="186" spans="1:12" s="211" customFormat="1" x14ac:dyDescent="0.25">
      <c r="A186" s="211" t="s">
        <v>147</v>
      </c>
      <c r="B186" s="211">
        <v>1373</v>
      </c>
      <c r="C186" s="211" t="s">
        <v>209</v>
      </c>
      <c r="D186" s="211">
        <v>262344</v>
      </c>
      <c r="E186" s="218">
        <v>1020</v>
      </c>
      <c r="F186" s="211">
        <v>1110</v>
      </c>
      <c r="G186" s="211">
        <v>1004</v>
      </c>
      <c r="H186" s="218" t="s">
        <v>290</v>
      </c>
      <c r="I186" s="211" t="s">
        <v>807</v>
      </c>
      <c r="J186" s="212" t="s">
        <v>245</v>
      </c>
      <c r="K186" s="211" t="s">
        <v>219</v>
      </c>
      <c r="L186" s="211" t="s">
        <v>576</v>
      </c>
    </row>
    <row r="187" spans="1:12" s="211" customFormat="1" x14ac:dyDescent="0.25">
      <c r="A187" s="211" t="s">
        <v>147</v>
      </c>
      <c r="B187" s="211">
        <v>1373</v>
      </c>
      <c r="C187" s="211" t="s">
        <v>209</v>
      </c>
      <c r="D187" s="211">
        <v>262345</v>
      </c>
      <c r="E187" s="218">
        <v>1020</v>
      </c>
      <c r="F187" s="211">
        <v>1121</v>
      </c>
      <c r="G187" s="211">
        <v>1004</v>
      </c>
      <c r="H187" s="218" t="s">
        <v>290</v>
      </c>
      <c r="I187" s="211" t="s">
        <v>807</v>
      </c>
      <c r="J187" s="212" t="s">
        <v>245</v>
      </c>
      <c r="K187" s="211" t="s">
        <v>219</v>
      </c>
      <c r="L187" s="211" t="s">
        <v>577</v>
      </c>
    </row>
    <row r="188" spans="1:12" s="211" customFormat="1" x14ac:dyDescent="0.25">
      <c r="A188" s="211" t="s">
        <v>147</v>
      </c>
      <c r="B188" s="211">
        <v>1373</v>
      </c>
      <c r="C188" s="211" t="s">
        <v>209</v>
      </c>
      <c r="D188" s="211">
        <v>262346</v>
      </c>
      <c r="E188" s="218">
        <v>1020</v>
      </c>
      <c r="F188" s="211">
        <v>1110</v>
      </c>
      <c r="G188" s="211">
        <v>1004</v>
      </c>
      <c r="H188" s="218" t="s">
        <v>290</v>
      </c>
      <c r="I188" s="211" t="s">
        <v>807</v>
      </c>
      <c r="J188" s="212" t="s">
        <v>245</v>
      </c>
      <c r="K188" s="211" t="s">
        <v>219</v>
      </c>
      <c r="L188" s="211" t="s">
        <v>578</v>
      </c>
    </row>
    <row r="189" spans="1:12" s="211" customFormat="1" x14ac:dyDescent="0.25">
      <c r="A189" s="211" t="s">
        <v>147</v>
      </c>
      <c r="B189" s="211">
        <v>1373</v>
      </c>
      <c r="C189" s="211" t="s">
        <v>209</v>
      </c>
      <c r="D189" s="211">
        <v>262356</v>
      </c>
      <c r="E189" s="218">
        <v>1020</v>
      </c>
      <c r="F189" s="211">
        <v>1110</v>
      </c>
      <c r="G189" s="211">
        <v>1004</v>
      </c>
      <c r="H189" s="218" t="s">
        <v>290</v>
      </c>
      <c r="I189" s="211" t="s">
        <v>807</v>
      </c>
      <c r="J189" s="212" t="s">
        <v>245</v>
      </c>
      <c r="K189" s="211" t="s">
        <v>219</v>
      </c>
      <c r="L189" s="211" t="s">
        <v>579</v>
      </c>
    </row>
    <row r="190" spans="1:12" s="211" customFormat="1" x14ac:dyDescent="0.25">
      <c r="A190" s="211" t="s">
        <v>147</v>
      </c>
      <c r="B190" s="211">
        <v>1373</v>
      </c>
      <c r="C190" s="211" t="s">
        <v>209</v>
      </c>
      <c r="D190" s="211">
        <v>262364</v>
      </c>
      <c r="E190" s="218">
        <v>1020</v>
      </c>
      <c r="F190" s="211">
        <v>1110</v>
      </c>
      <c r="G190" s="211">
        <v>1004</v>
      </c>
      <c r="H190" s="218" t="s">
        <v>290</v>
      </c>
      <c r="I190" s="211" t="s">
        <v>807</v>
      </c>
      <c r="J190" s="212" t="s">
        <v>245</v>
      </c>
      <c r="K190" s="211" t="s">
        <v>219</v>
      </c>
      <c r="L190" s="211" t="s">
        <v>580</v>
      </c>
    </row>
    <row r="191" spans="1:12" s="211" customFormat="1" x14ac:dyDescent="0.25">
      <c r="A191" s="211" t="s">
        <v>147</v>
      </c>
      <c r="B191" s="211">
        <v>1373</v>
      </c>
      <c r="C191" s="211" t="s">
        <v>209</v>
      </c>
      <c r="D191" s="211">
        <v>192014991</v>
      </c>
      <c r="E191" s="218">
        <v>1080</v>
      </c>
      <c r="F191" s="211">
        <v>1242</v>
      </c>
      <c r="G191" s="211">
        <v>1004</v>
      </c>
      <c r="H191" s="218" t="s">
        <v>217</v>
      </c>
      <c r="I191" s="211" t="s">
        <v>879</v>
      </c>
      <c r="J191" s="212" t="s">
        <v>245</v>
      </c>
      <c r="K191" s="211" t="s">
        <v>219</v>
      </c>
      <c r="L191" s="211" t="s">
        <v>293</v>
      </c>
    </row>
    <row r="192" spans="1:12" s="211" customFormat="1" x14ac:dyDescent="0.25">
      <c r="A192" s="211" t="s">
        <v>147</v>
      </c>
      <c r="B192" s="211">
        <v>1373</v>
      </c>
      <c r="C192" s="211" t="s">
        <v>209</v>
      </c>
      <c r="D192" s="211">
        <v>192015011</v>
      </c>
      <c r="E192" s="218">
        <v>1080</v>
      </c>
      <c r="F192" s="211">
        <v>1242</v>
      </c>
      <c r="G192" s="211">
        <v>1004</v>
      </c>
      <c r="H192" s="218" t="s">
        <v>217</v>
      </c>
      <c r="I192" s="211" t="s">
        <v>880</v>
      </c>
      <c r="J192" s="212" t="s">
        <v>245</v>
      </c>
      <c r="K192" s="211" t="s">
        <v>219</v>
      </c>
      <c r="L192" s="211" t="s">
        <v>293</v>
      </c>
    </row>
    <row r="193" spans="1:12" s="211" customFormat="1" x14ac:dyDescent="0.25">
      <c r="A193" s="211" t="s">
        <v>147</v>
      </c>
      <c r="B193" s="211">
        <v>1373</v>
      </c>
      <c r="C193" s="211" t="s">
        <v>209</v>
      </c>
      <c r="D193" s="211">
        <v>192015013</v>
      </c>
      <c r="E193" s="218">
        <v>1080</v>
      </c>
      <c r="F193" s="211">
        <v>1242</v>
      </c>
      <c r="G193" s="211">
        <v>1004</v>
      </c>
      <c r="H193" s="218" t="s">
        <v>217</v>
      </c>
      <c r="I193" s="211" t="s">
        <v>881</v>
      </c>
      <c r="J193" s="212" t="s">
        <v>245</v>
      </c>
      <c r="K193" s="211" t="s">
        <v>219</v>
      </c>
      <c r="L193" s="211" t="s">
        <v>293</v>
      </c>
    </row>
    <row r="194" spans="1:12" s="211" customFormat="1" x14ac:dyDescent="0.25">
      <c r="A194" s="211" t="s">
        <v>147</v>
      </c>
      <c r="B194" s="211">
        <v>1373</v>
      </c>
      <c r="C194" s="211" t="s">
        <v>209</v>
      </c>
      <c r="D194" s="211">
        <v>192015025</v>
      </c>
      <c r="E194" s="218">
        <v>1080</v>
      </c>
      <c r="F194" s="211">
        <v>1271</v>
      </c>
      <c r="G194" s="211">
        <v>1004</v>
      </c>
      <c r="H194" s="218" t="s">
        <v>217</v>
      </c>
      <c r="I194" s="211" t="s">
        <v>791</v>
      </c>
      <c r="J194" s="212" t="s">
        <v>245</v>
      </c>
      <c r="K194" s="211" t="s">
        <v>219</v>
      </c>
      <c r="L194" s="211" t="s">
        <v>293</v>
      </c>
    </row>
    <row r="195" spans="1:12" s="211" customFormat="1" x14ac:dyDescent="0.25">
      <c r="A195" s="211" t="s">
        <v>147</v>
      </c>
      <c r="B195" s="211">
        <v>1373</v>
      </c>
      <c r="C195" s="211" t="s">
        <v>209</v>
      </c>
      <c r="D195" s="211">
        <v>192020331</v>
      </c>
      <c r="E195" s="218">
        <v>1080</v>
      </c>
      <c r="F195" s="211">
        <v>1242</v>
      </c>
      <c r="G195" s="211">
        <v>1004</v>
      </c>
      <c r="H195" s="218" t="s">
        <v>217</v>
      </c>
      <c r="I195" s="211" t="s">
        <v>1039</v>
      </c>
      <c r="J195" s="212" t="s">
        <v>245</v>
      </c>
      <c r="K195" s="211" t="s">
        <v>219</v>
      </c>
      <c r="L195" s="211" t="s">
        <v>293</v>
      </c>
    </row>
    <row r="196" spans="1:12" s="211" customFormat="1" x14ac:dyDescent="0.25">
      <c r="A196" s="211" t="s">
        <v>147</v>
      </c>
      <c r="B196" s="211">
        <v>1373</v>
      </c>
      <c r="C196" s="211" t="s">
        <v>209</v>
      </c>
      <c r="D196" s="211">
        <v>192020344</v>
      </c>
      <c r="E196" s="218">
        <v>1080</v>
      </c>
      <c r="F196" s="211">
        <v>1242</v>
      </c>
      <c r="G196" s="211">
        <v>1004</v>
      </c>
      <c r="H196" s="218" t="s">
        <v>217</v>
      </c>
      <c r="I196" s="211" t="s">
        <v>811</v>
      </c>
      <c r="J196" s="212" t="s">
        <v>245</v>
      </c>
      <c r="K196" s="211" t="s">
        <v>219</v>
      </c>
      <c r="L196" s="211" t="s">
        <v>293</v>
      </c>
    </row>
    <row r="197" spans="1:12" s="211" customFormat="1" x14ac:dyDescent="0.25">
      <c r="A197" s="211" t="s">
        <v>147</v>
      </c>
      <c r="B197" s="211">
        <v>1374</v>
      </c>
      <c r="C197" s="211" t="s">
        <v>210</v>
      </c>
      <c r="D197" s="211">
        <v>191954931</v>
      </c>
      <c r="E197" s="218">
        <v>1060</v>
      </c>
      <c r="F197" s="211">
        <v>1242</v>
      </c>
      <c r="G197" s="211">
        <v>1004</v>
      </c>
      <c r="H197" s="218" t="s">
        <v>290</v>
      </c>
      <c r="I197" s="211" t="s">
        <v>308</v>
      </c>
      <c r="J197" s="212" t="s">
        <v>245</v>
      </c>
      <c r="K197" s="211" t="s">
        <v>219</v>
      </c>
      <c r="L197" s="211" t="s">
        <v>292</v>
      </c>
    </row>
    <row r="198" spans="1:12" s="211" customFormat="1" x14ac:dyDescent="0.25">
      <c r="A198" s="211" t="s">
        <v>147</v>
      </c>
      <c r="B198" s="211">
        <v>1374</v>
      </c>
      <c r="C198" s="211" t="s">
        <v>210</v>
      </c>
      <c r="D198" s="211">
        <v>192036249</v>
      </c>
      <c r="E198" s="218">
        <v>1080</v>
      </c>
      <c r="F198" s="211">
        <v>1274</v>
      </c>
      <c r="G198" s="211">
        <v>1004</v>
      </c>
      <c r="H198" s="218" t="s">
        <v>217</v>
      </c>
      <c r="I198" s="211" t="s">
        <v>924</v>
      </c>
      <c r="J198" s="212" t="s">
        <v>245</v>
      </c>
      <c r="K198" s="211" t="s">
        <v>219</v>
      </c>
      <c r="L198" s="211" t="s">
        <v>293</v>
      </c>
    </row>
    <row r="199" spans="1:12" s="211" customFormat="1" x14ac:dyDescent="0.25">
      <c r="A199" s="211" t="s">
        <v>147</v>
      </c>
      <c r="B199" s="211">
        <v>1374</v>
      </c>
      <c r="C199" s="211" t="s">
        <v>210</v>
      </c>
      <c r="D199" s="211">
        <v>192037043</v>
      </c>
      <c r="E199" s="218">
        <v>1080</v>
      </c>
      <c r="G199" s="211">
        <v>1004</v>
      </c>
      <c r="H199" s="218" t="s">
        <v>217</v>
      </c>
      <c r="I199" s="211" t="s">
        <v>934</v>
      </c>
      <c r="J199" s="212" t="s">
        <v>245</v>
      </c>
      <c r="K199" s="211" t="s">
        <v>219</v>
      </c>
      <c r="L199" s="211" t="s">
        <v>293</v>
      </c>
    </row>
    <row r="200" spans="1:12" s="211" customFormat="1" x14ac:dyDescent="0.25">
      <c r="A200" s="211" t="s">
        <v>147</v>
      </c>
      <c r="B200" s="211">
        <v>1375</v>
      </c>
      <c r="C200" s="211" t="s">
        <v>211</v>
      </c>
      <c r="D200" s="211">
        <v>191763286</v>
      </c>
      <c r="E200" s="218">
        <v>1080</v>
      </c>
      <c r="F200" s="211">
        <v>1274</v>
      </c>
      <c r="G200" s="211">
        <v>1003</v>
      </c>
      <c r="H200" s="218" t="s">
        <v>217</v>
      </c>
      <c r="I200" s="211" t="s">
        <v>852</v>
      </c>
      <c r="J200" s="212" t="s">
        <v>245</v>
      </c>
      <c r="K200" s="211" t="s">
        <v>219</v>
      </c>
      <c r="L200" s="211" t="s">
        <v>293</v>
      </c>
    </row>
    <row r="201" spans="1:12" s="211" customFormat="1" x14ac:dyDescent="0.25">
      <c r="A201" s="211" t="s">
        <v>147</v>
      </c>
      <c r="B201" s="211">
        <v>1375</v>
      </c>
      <c r="C201" s="211" t="s">
        <v>211</v>
      </c>
      <c r="D201" s="211">
        <v>191963199</v>
      </c>
      <c r="E201" s="218">
        <v>1060</v>
      </c>
      <c r="F201" s="211">
        <v>1242</v>
      </c>
      <c r="G201" s="211">
        <v>1004</v>
      </c>
      <c r="H201" s="218" t="s">
        <v>290</v>
      </c>
      <c r="I201" s="211" t="s">
        <v>664</v>
      </c>
      <c r="J201" s="212" t="s">
        <v>245</v>
      </c>
      <c r="K201" s="211" t="s">
        <v>219</v>
      </c>
      <c r="L201" s="211" t="s">
        <v>292</v>
      </c>
    </row>
  </sheetData>
  <autoFilter ref="A5:L5" xr:uid="{00000000-0009-0000-0000-000008000000}"/>
  <mergeCells count="3">
    <mergeCell ref="D3:H3"/>
    <mergeCell ref="I3:L3"/>
    <mergeCell ref="A2:L2"/>
  </mergeCells>
  <hyperlinks>
    <hyperlink ref="D3" r:id="rId1" display="Siehe Anleitung" xr:uid="{00000000-0004-0000-0800-000000000000}"/>
    <hyperlink ref="D3:F3" r:id="rId2" display="Anleitung" xr:uid="{00000000-0004-0000-0800-000001000000}"/>
    <hyperlink ref="I3" r:id="rId3" location="GKAT" xr:uid="{00000000-0004-0000-0800-000002000000}"/>
    <hyperlink ref="J6" r:id="rId4" xr:uid="{D148A9B6-CD6D-49CF-98F4-8A49EDAE23A2}"/>
    <hyperlink ref="J7" r:id="rId5" xr:uid="{049740B4-44C4-429A-85A9-12FD52ED4819}"/>
    <hyperlink ref="J8" r:id="rId6" xr:uid="{CD3215E6-5405-40F4-B098-60E0BF283FA7}"/>
    <hyperlink ref="J9" r:id="rId7" xr:uid="{AD75406E-2E61-4FDA-B8C4-60339A9FED6F}"/>
    <hyperlink ref="J10" r:id="rId8" xr:uid="{ACBD0A12-D429-40B2-9EBF-CD8A11060E21}"/>
    <hyperlink ref="J11" r:id="rId9" xr:uid="{0DCC0DA2-18AC-4BDB-BA73-252ADBE6FCFE}"/>
    <hyperlink ref="J12" r:id="rId10" xr:uid="{B087A60D-4852-4F28-B4D1-A0795AD19321}"/>
    <hyperlink ref="J13" r:id="rId11" xr:uid="{4EC5022C-5AFB-4842-A8AF-568546A690BE}"/>
    <hyperlink ref="J14" r:id="rId12" xr:uid="{36652F22-02E8-4BE9-965B-0A3056A0E0CB}"/>
    <hyperlink ref="J15" r:id="rId13" xr:uid="{46D9884F-97B4-4ECF-B011-7C480BB48F60}"/>
    <hyperlink ref="J16" r:id="rId14" xr:uid="{901BA15A-83B6-46C0-9A7C-61F9FBDCD89D}"/>
    <hyperlink ref="J17" r:id="rId15" xr:uid="{B285927D-F063-4599-9CD5-E807E1A4E8E9}"/>
    <hyperlink ref="J18" r:id="rId16" xr:uid="{2376B736-B042-4510-906F-AA5A25EC14CF}"/>
    <hyperlink ref="J19" r:id="rId17" xr:uid="{20FAE1A4-B7FC-4BAB-AD77-BCA159F11433}"/>
    <hyperlink ref="J20" r:id="rId18" xr:uid="{6DB9CDB0-DA81-46EE-80FE-9082F13718AE}"/>
    <hyperlink ref="J21" r:id="rId19" xr:uid="{BB6F3EEE-5B39-40BE-9FB7-B693BDBB8DB5}"/>
    <hyperlink ref="J22" r:id="rId20" xr:uid="{9EDC54D1-F70E-4628-8076-263E0136B162}"/>
    <hyperlink ref="J23" r:id="rId21" xr:uid="{D1E22C2C-E62C-40CF-84C8-EBF07FB4B7A7}"/>
    <hyperlink ref="J24" r:id="rId22" xr:uid="{BC2AFD37-9B05-48BC-8A60-FA28E2986837}"/>
    <hyperlink ref="J25" r:id="rId23" xr:uid="{9A9E0C22-BB5A-4126-BBF2-10BF04B0FC8E}"/>
    <hyperlink ref="J26" r:id="rId24" xr:uid="{A8BB6220-2D2E-4087-9724-3AE1F00501A1}"/>
    <hyperlink ref="J27" r:id="rId25" xr:uid="{DFAE9531-4BCC-4A5E-AEF0-C9751270BEBA}"/>
    <hyperlink ref="J28" r:id="rId26" xr:uid="{232919D9-74CB-45DB-9657-81F11967A130}"/>
    <hyperlink ref="J29" r:id="rId27" xr:uid="{14B9C0B5-25C4-4A2E-AAAB-149F806E5863}"/>
    <hyperlink ref="J30" r:id="rId28" xr:uid="{B53A44EC-AE94-4657-A92C-4089AD2E2357}"/>
    <hyperlink ref="J31" r:id="rId29" xr:uid="{F463AAE5-B6B9-4016-B7F6-FF5B6A959E4B}"/>
    <hyperlink ref="J32" r:id="rId30" xr:uid="{DD949553-6E12-435B-A22F-27B1B7C00496}"/>
    <hyperlink ref="J33" r:id="rId31" xr:uid="{BADAB318-1EDF-4285-82AA-6FD3ABAE0ACD}"/>
    <hyperlink ref="J34" r:id="rId32" xr:uid="{F5FD55F9-DFC7-4FC7-8C96-79EDC77B9F66}"/>
    <hyperlink ref="J35" r:id="rId33" xr:uid="{FDE64533-45AD-4E78-9B3B-91A0BF3691EB}"/>
    <hyperlink ref="J36" r:id="rId34" xr:uid="{850CEF20-A466-49F6-86CD-B43E62C284A3}"/>
    <hyperlink ref="J37" r:id="rId35" xr:uid="{CD85EC8C-7948-42BB-9E46-F009D50DBA10}"/>
    <hyperlink ref="J38" r:id="rId36" xr:uid="{0EF8446A-B2DE-467D-9358-B1AE74E4994B}"/>
    <hyperlink ref="J39" r:id="rId37" xr:uid="{142F48B1-4D64-4F8E-B367-DDE44F1E857B}"/>
    <hyperlink ref="J40" r:id="rId38" xr:uid="{75090663-88DA-4B11-83DC-8B05E07BD0C9}"/>
    <hyperlink ref="J41" r:id="rId39" xr:uid="{BEBE7F93-B8FB-402C-8F73-A28A9B277152}"/>
    <hyperlink ref="J42" r:id="rId40" xr:uid="{0D08EDBC-9AE2-4D32-A80B-9223580F8471}"/>
    <hyperlink ref="J43" r:id="rId41" xr:uid="{6CA338F0-D633-4888-BEAE-F6A2097A92C3}"/>
    <hyperlink ref="J44" r:id="rId42" xr:uid="{25F5334D-AADF-4332-BDD3-9A482EC4C241}"/>
    <hyperlink ref="J45" r:id="rId43" xr:uid="{F83A00BB-71EB-432D-A95F-5F0D2886AC8E}"/>
    <hyperlink ref="J46" r:id="rId44" xr:uid="{7BBE2317-7EC2-44FE-A991-CE29CC87E160}"/>
    <hyperlink ref="J47" r:id="rId45" xr:uid="{F65B4E36-86C0-4145-9F3A-97A48486B906}"/>
    <hyperlink ref="J48" r:id="rId46" xr:uid="{941F71D4-AEC0-4861-81A9-CDBD2FFEF251}"/>
    <hyperlink ref="J49" r:id="rId47" xr:uid="{BB599453-AF08-41C5-B188-76098153C63B}"/>
    <hyperlink ref="J50" r:id="rId48" xr:uid="{73A1BA86-1DBE-4CEA-BF2E-3F830EF8C625}"/>
    <hyperlink ref="J51" r:id="rId49" xr:uid="{EA6C5844-C50D-4D41-9FB8-275977F63255}"/>
    <hyperlink ref="J52" r:id="rId50" xr:uid="{0BDBBC00-D6FF-470F-8046-C6FF59F15CC3}"/>
    <hyperlink ref="J53" r:id="rId51" xr:uid="{F9AAF4EA-B026-4A1D-A96F-64FF824CECFC}"/>
    <hyperlink ref="J54" r:id="rId52" xr:uid="{F1AC22DA-E132-4CB1-A8EF-E44CF5019172}"/>
    <hyperlink ref="J55" r:id="rId53" xr:uid="{3091115D-F721-4562-AF8C-7769F11EFA37}"/>
    <hyperlink ref="J56" r:id="rId54" xr:uid="{2D03A3FA-4DB1-42E6-B344-F9E7EB845C0B}"/>
    <hyperlink ref="J57" r:id="rId55" xr:uid="{8B3B004E-A994-4890-B3E1-CDC020887DF4}"/>
    <hyperlink ref="J58" r:id="rId56" xr:uid="{4650E5CE-8394-43AC-A9B6-A17D196F7F69}"/>
    <hyperlink ref="J59" r:id="rId57" xr:uid="{2FDABE1C-7251-40EE-82EF-0C7E4E70899F}"/>
    <hyperlink ref="J60" r:id="rId58" xr:uid="{37721CBE-9BD9-46A2-B99B-EA0739126A48}"/>
    <hyperlink ref="J61" r:id="rId59" xr:uid="{CC72B4FA-CCAA-4EC6-8A6A-FEB32BC2D7B0}"/>
    <hyperlink ref="J62" r:id="rId60" xr:uid="{3ED7758E-FEE5-4953-A3CD-3DDDF73366CB}"/>
    <hyperlink ref="J63" r:id="rId61" xr:uid="{7B615755-A099-40D8-98A9-0A25C95D0012}"/>
    <hyperlink ref="J64" r:id="rId62" xr:uid="{A91FC554-A4E4-417B-98D6-F097CC0A3A0F}"/>
    <hyperlink ref="J65" r:id="rId63" xr:uid="{39ACD5BF-2380-4B94-AAE4-71FCDCFA0C00}"/>
    <hyperlink ref="J66" r:id="rId64" xr:uid="{EB1D90ED-8ED6-4A43-BE58-15501169B21A}"/>
    <hyperlink ref="J67" r:id="rId65" xr:uid="{D20FC447-4703-4D03-84E7-09A3A1C0DB28}"/>
    <hyperlink ref="J68" r:id="rId66" xr:uid="{BA23601E-42AC-4730-A903-7E15819C4CAF}"/>
    <hyperlink ref="J69" r:id="rId67" xr:uid="{F474FDE3-D989-4C6F-9A18-3B9C9EB30A30}"/>
    <hyperlink ref="J70" r:id="rId68" xr:uid="{2D3BBA05-23F3-4D39-9A63-EB93CEF5500D}"/>
    <hyperlink ref="J71" r:id="rId69" xr:uid="{7BB12900-A9CD-4226-9A79-08FB0BC0E0C8}"/>
    <hyperlink ref="J72" r:id="rId70" xr:uid="{243504C6-6C91-441D-86E7-FD70D0F07E53}"/>
    <hyperlink ref="J73" r:id="rId71" xr:uid="{ED8FCF65-FDD7-4C22-9201-04D6C1F4FE35}"/>
    <hyperlink ref="J74" r:id="rId72" xr:uid="{5B9C98F2-E9BB-405E-A993-30266151ABB6}"/>
    <hyperlink ref="J75" r:id="rId73" xr:uid="{4F1B9E7F-2346-4150-8728-155CCA153023}"/>
    <hyperlink ref="J76" r:id="rId74" xr:uid="{B9C6426A-373E-49E1-84BD-05A785D273A2}"/>
    <hyperlink ref="J77" r:id="rId75" xr:uid="{9E0532AB-A07D-4529-A3A0-B722D8F00E04}"/>
    <hyperlink ref="J78" r:id="rId76" xr:uid="{620452F7-1DC8-452D-BF53-7F79678CC2AE}"/>
    <hyperlink ref="J79" r:id="rId77" xr:uid="{0AAE80F6-135E-4C3D-A37F-7A757B7325E8}"/>
    <hyperlink ref="J80" r:id="rId78" xr:uid="{D5C51EDD-6E79-4797-A910-F8DD0234C2BB}"/>
    <hyperlink ref="J81" r:id="rId79" xr:uid="{80AC7FAC-8001-47F1-B9D6-16F107A40AF5}"/>
    <hyperlink ref="J82" r:id="rId80" xr:uid="{311A46DE-CA2D-4E70-BDF7-EA0030597FE8}"/>
    <hyperlink ref="J83" r:id="rId81" xr:uid="{0BD1B012-3063-4E32-ACB8-5434B37FD95B}"/>
    <hyperlink ref="J84" r:id="rId82" xr:uid="{EA9EE6B2-FE90-475F-9EBD-ACCFF5D0C5C5}"/>
    <hyperlink ref="J85" r:id="rId83" xr:uid="{FB74E9C7-2002-4328-8E2B-231FBBF426BE}"/>
    <hyperlink ref="J86" r:id="rId84" xr:uid="{7C2E3D04-F960-4BF6-B5AF-F2D9875E4AFA}"/>
    <hyperlink ref="J87" r:id="rId85" xr:uid="{7D2C562A-CF6E-44C7-BA9C-AE8818EE1AE7}"/>
    <hyperlink ref="J88" r:id="rId86" xr:uid="{7E3A56B0-65AA-4865-A3A7-AD391F33A40E}"/>
    <hyperlink ref="J89" r:id="rId87" xr:uid="{E6E31796-914D-4076-9675-A58B572FC117}"/>
    <hyperlink ref="J90" r:id="rId88" xr:uid="{E8A64C70-7E6C-457D-A2D1-243AF625272F}"/>
    <hyperlink ref="J91" r:id="rId89" xr:uid="{130921A9-13A8-4625-8908-4FE2904041E5}"/>
    <hyperlink ref="J92" r:id="rId90" xr:uid="{5103800A-E16F-4CCB-9E89-3A34DAC41E2A}"/>
    <hyperlink ref="J93" r:id="rId91" xr:uid="{A9F9D27C-44B3-4EF0-A220-8289B043D82F}"/>
    <hyperlink ref="J94" r:id="rId92" xr:uid="{03AEEC9B-4AAC-4227-BF9A-8D1F2292E132}"/>
    <hyperlink ref="J95" r:id="rId93" xr:uid="{ABAD009D-3304-475A-B91C-A114A4161E19}"/>
    <hyperlink ref="J96" r:id="rId94" xr:uid="{03215242-B9F3-49E5-A367-780F157303C1}"/>
    <hyperlink ref="J97" r:id="rId95" xr:uid="{1157537F-8495-4DE2-9E1D-B9E88652009F}"/>
    <hyperlink ref="J98" r:id="rId96" xr:uid="{78082C1D-B2CC-4D1E-B0CE-97FAC52C2EFD}"/>
    <hyperlink ref="J99" r:id="rId97" xr:uid="{B765BDBD-38E8-4EA1-B599-F3BBEEDEB5A0}"/>
    <hyperlink ref="J100" r:id="rId98" xr:uid="{1E96A71C-7497-46ED-A64F-B4CBC969E087}"/>
    <hyperlink ref="J101" r:id="rId99" xr:uid="{98ED965F-FD85-442B-82FC-61FB5E599064}"/>
    <hyperlink ref="J102" r:id="rId100" xr:uid="{C0E11951-F7A2-4673-A275-5FDBE1FA1F20}"/>
    <hyperlink ref="J103" r:id="rId101" xr:uid="{B42C9F32-5645-4B8E-886C-695B0C54F4AB}"/>
    <hyperlink ref="J104" r:id="rId102" xr:uid="{05EE1AC6-F9A5-4E17-AA5F-4690ECFFC0EE}"/>
    <hyperlink ref="J105" r:id="rId103" xr:uid="{58F79E7C-CE81-434D-8F65-9FC8F6C3C97A}"/>
    <hyperlink ref="J106" r:id="rId104" xr:uid="{06BC3F5B-3FE4-4272-A32F-A6F2C6DF2486}"/>
    <hyperlink ref="J107" r:id="rId105" xr:uid="{3F0B30C7-E64A-4359-9996-4B5A34B08D82}"/>
    <hyperlink ref="J108" r:id="rId106" xr:uid="{AC062062-1055-4CDE-B0A5-BD934B20CC32}"/>
    <hyperlink ref="J109" r:id="rId107" xr:uid="{F8E3767F-67DF-4FB1-9300-6ABCA834AEFE}"/>
    <hyperlink ref="J110" r:id="rId108" xr:uid="{139F216E-9E02-4654-865E-F35A0776A5F5}"/>
    <hyperlink ref="J111" r:id="rId109" xr:uid="{A0619F2F-4550-42CA-83E4-9ABD7959C615}"/>
    <hyperlink ref="J112" r:id="rId110" xr:uid="{3C76405A-7CC1-49DE-BB9A-08D3D958D145}"/>
    <hyperlink ref="J113" r:id="rId111" xr:uid="{749DD642-FEB3-429F-9923-DD19DC8C5383}"/>
    <hyperlink ref="J114" r:id="rId112" xr:uid="{B2379AE7-C439-4F98-AECA-9ABE6F99CE2A}"/>
    <hyperlink ref="J115" r:id="rId113" xr:uid="{6BB643D6-482B-4322-869A-C3C66830C680}"/>
    <hyperlink ref="J116" r:id="rId114" xr:uid="{100F1743-1BED-4D59-8A91-6331522D73F3}"/>
    <hyperlink ref="J117" r:id="rId115" xr:uid="{0C07D0E2-BA0C-46F0-ADF6-59295F2F0080}"/>
    <hyperlink ref="J118" r:id="rId116" xr:uid="{4D83CB6F-5A60-4178-A8D6-B3E6CE099A82}"/>
    <hyperlink ref="J119" r:id="rId117" xr:uid="{4A53672F-2EAE-4B4E-A0D6-4BDC3F1306A6}"/>
    <hyperlink ref="J120" r:id="rId118" xr:uid="{67EB51AB-D669-44E1-9D77-A1DD7E160645}"/>
    <hyperlink ref="J121" r:id="rId119" xr:uid="{DE65B46B-EAD3-4E0D-BBAD-EDD2980F1DF2}"/>
    <hyperlink ref="J122" r:id="rId120" xr:uid="{57E1DF87-7971-4C38-B42F-ABFCDAB6EF32}"/>
    <hyperlink ref="J123" r:id="rId121" xr:uid="{02595988-5EAD-484C-834B-13BA52DC63A8}"/>
    <hyperlink ref="J124" r:id="rId122" xr:uid="{F38E3330-052B-4039-BC8B-46B8D4E18A7C}"/>
    <hyperlink ref="J125" r:id="rId123" xr:uid="{0A48A6FF-9996-40C4-B772-7216CB3BC187}"/>
    <hyperlink ref="J126" r:id="rId124" xr:uid="{C7F83AC0-5868-4254-A90B-5DCB93AC5F87}"/>
    <hyperlink ref="J127" r:id="rId125" xr:uid="{14BC6566-DB75-430D-9788-3FFD9800B631}"/>
    <hyperlink ref="J128" r:id="rId126" xr:uid="{062A1C4B-AE15-430F-AEC8-159D6F2BD742}"/>
    <hyperlink ref="J129" r:id="rId127" xr:uid="{9990C3CD-E440-40F1-BB89-F0D9DBDA166C}"/>
    <hyperlink ref="J130" r:id="rId128" xr:uid="{89CB30BE-D384-48A0-A245-DA8F5AC54421}"/>
    <hyperlink ref="J131" r:id="rId129" xr:uid="{66ABEBFE-F20E-4660-B0A0-A22BFE869ED6}"/>
    <hyperlink ref="J132" r:id="rId130" xr:uid="{6D4FA4FB-665A-4BE1-AADA-D13D4AA9B3DE}"/>
    <hyperlink ref="J133" r:id="rId131" xr:uid="{39B5E3EF-9C75-4B5F-8C51-212A1EFC7B6C}"/>
    <hyperlink ref="J134" r:id="rId132" xr:uid="{6A5938FA-4009-4141-AC7C-A67076F0CDC8}"/>
    <hyperlink ref="J135" r:id="rId133" xr:uid="{79FE98AD-611B-4529-9B40-A0BF5A6E1818}"/>
    <hyperlink ref="J136" r:id="rId134" xr:uid="{AE3949CE-9648-4751-B450-4FC47D659F8B}"/>
    <hyperlink ref="J137" r:id="rId135" xr:uid="{CB61CBCD-0742-44FB-9B43-030F060D2AD3}"/>
    <hyperlink ref="J138" r:id="rId136" xr:uid="{5D749AC8-937C-4AE6-88C6-BCF5DB0E004D}"/>
    <hyperlink ref="J139" r:id="rId137" xr:uid="{1A4AACC6-ACAA-452F-97D0-B9A76FD9E4EE}"/>
    <hyperlink ref="J140" r:id="rId138" xr:uid="{153131BF-01B5-4331-A00D-3769730F7D3D}"/>
    <hyperlink ref="J141" r:id="rId139" xr:uid="{4F833848-EA38-4A0B-BE7E-7080C0E874E6}"/>
    <hyperlink ref="J142" r:id="rId140" xr:uid="{203559A4-99FD-4ED7-B4B6-04FF38128F25}"/>
    <hyperlink ref="J143" r:id="rId141" xr:uid="{17BEDBED-CA1A-4D27-92E4-9D374D9CC690}"/>
    <hyperlink ref="J144" r:id="rId142" xr:uid="{447ACB74-16E4-493A-A9C9-4446CD593D51}"/>
    <hyperlink ref="J145" r:id="rId143" xr:uid="{A77669B7-2AD2-4C97-B2B6-57D92112359A}"/>
    <hyperlink ref="J146" r:id="rId144" xr:uid="{DE1EBDC1-8DB3-482A-B2AE-9299089F7AB3}"/>
    <hyperlink ref="J147" r:id="rId145" xr:uid="{141678F3-4528-4719-AF1E-3DD5933062C9}"/>
    <hyperlink ref="J148" r:id="rId146" xr:uid="{0DA95426-8B1A-4AFE-8701-EBC277B9C416}"/>
    <hyperlink ref="J149" r:id="rId147" xr:uid="{5B4FAFA7-DE47-4F60-B891-E6872E5FD88F}"/>
    <hyperlink ref="J150" r:id="rId148" xr:uid="{8958E582-3DA4-4131-874F-1608B29EC0AA}"/>
    <hyperlink ref="J151" r:id="rId149" xr:uid="{7DD04F2B-BECC-445A-A6B0-47D33D608BE5}"/>
    <hyperlink ref="J152" r:id="rId150" xr:uid="{D96605A4-C6B8-4E34-B17E-6BF3926E5455}"/>
    <hyperlink ref="J153" r:id="rId151" xr:uid="{2730620D-1E6D-4FFE-B980-83D7013168E8}"/>
    <hyperlink ref="J154" r:id="rId152" xr:uid="{9C83FFBB-7F51-4809-B5D3-FFC6955CD748}"/>
    <hyperlink ref="J155" r:id="rId153" xr:uid="{4134EE97-BC61-4F10-8D63-3CADE8A298C4}"/>
    <hyperlink ref="J156" r:id="rId154" xr:uid="{F632BB00-8256-449E-A9E2-C15C1AF2719C}"/>
    <hyperlink ref="J157" r:id="rId155" xr:uid="{EC5A64A0-BBD4-4625-A031-A2190ADF6365}"/>
    <hyperlink ref="J158" r:id="rId156" xr:uid="{20988209-4708-4EA0-A9DA-6A7B8C86E097}"/>
    <hyperlink ref="J159" r:id="rId157" xr:uid="{AA3EFB4A-5252-4B75-857E-4E81AAD56237}"/>
    <hyperlink ref="J160" r:id="rId158" xr:uid="{6F9A0E17-A2BC-490A-AEAB-F67200A4CB22}"/>
    <hyperlink ref="J161" r:id="rId159" xr:uid="{3FA44864-9B83-4C75-A733-85D0F5F07CBA}"/>
    <hyperlink ref="J162" r:id="rId160" xr:uid="{38349FA4-92A5-496F-B006-9CFCD9096D05}"/>
    <hyperlink ref="J163" r:id="rId161" xr:uid="{2DBE7F6B-F65A-4D9A-BEA8-AB2564E7E835}"/>
    <hyperlink ref="J164" r:id="rId162" xr:uid="{986928EC-4C92-472F-B69F-F6AE0BA326BD}"/>
    <hyperlink ref="J165" r:id="rId163" xr:uid="{83B67AEE-9238-4FFC-8E36-8BB77B7543AE}"/>
    <hyperlink ref="J166" r:id="rId164" xr:uid="{CEC769D0-1E0E-4461-9D4D-070BA330E1BF}"/>
    <hyperlink ref="J167" r:id="rId165" xr:uid="{756F4291-4DB8-41B7-8C55-B64AF0874D38}"/>
    <hyperlink ref="J168" r:id="rId166" xr:uid="{462DC8A7-B8F1-452F-B5D9-B7705E40E27A}"/>
    <hyperlink ref="J169" r:id="rId167" xr:uid="{ADFD920E-6327-463A-A6F6-12B195C2C0FA}"/>
    <hyperlink ref="J170" r:id="rId168" xr:uid="{120E43DF-559C-48C2-A928-1BAC442F8304}"/>
    <hyperlink ref="J171" r:id="rId169" xr:uid="{7F3343C9-8E1C-45E8-9321-ABC4229300A6}"/>
    <hyperlink ref="J172" r:id="rId170" xr:uid="{FF14CE7E-F6D1-4C48-9542-23269484BE06}"/>
    <hyperlink ref="J173" r:id="rId171" xr:uid="{67A8BA5E-E4FA-44F0-A7A0-9B24B61BB928}"/>
    <hyperlink ref="J174" r:id="rId172" xr:uid="{7CAA4E79-99E1-471B-AFB8-E750E8EAA2AA}"/>
    <hyperlink ref="J175" r:id="rId173" xr:uid="{D69B96BB-6B17-4B18-9FF4-2E1A588E1A5B}"/>
    <hyperlink ref="J176" r:id="rId174" xr:uid="{4716B654-7F29-407A-939D-54FB2A35C181}"/>
    <hyperlink ref="J177" r:id="rId175" xr:uid="{3472DA18-F762-412A-864D-59E3F6F0121C}"/>
    <hyperlink ref="J178" r:id="rId176" xr:uid="{F5A1EBC7-C794-4C8B-B904-94558889A1CB}"/>
    <hyperlink ref="J179" r:id="rId177" xr:uid="{9E77B6DD-ACC1-4D12-BAC5-A9DFE49F08FE}"/>
    <hyperlink ref="J180" r:id="rId178" xr:uid="{11619809-0D8F-444B-AC59-C6231B3D89B4}"/>
    <hyperlink ref="J181" r:id="rId179" xr:uid="{BF266020-6C02-4430-A47A-8E81E495BBB3}"/>
    <hyperlink ref="J182" r:id="rId180" xr:uid="{D98978BF-66AA-4033-90AE-1F2BA2256AD6}"/>
    <hyperlink ref="J183" r:id="rId181" xr:uid="{9F5297AA-5A9E-41F3-A7EF-B04838636977}"/>
    <hyperlink ref="J184" r:id="rId182" xr:uid="{37902A5B-5F0F-43C3-A93F-1A480E7BE74D}"/>
    <hyperlink ref="J185" r:id="rId183" xr:uid="{C8432DF3-9D41-4FDA-91DF-1FEF50612620}"/>
    <hyperlink ref="J186" r:id="rId184" xr:uid="{1FD9B072-889A-4326-B1E4-60A882841A18}"/>
    <hyperlink ref="J187" r:id="rId185" xr:uid="{363AC6D9-75F6-49CC-B712-72464C7FB3EB}"/>
    <hyperlink ref="J188" r:id="rId186" xr:uid="{EE808DAF-7F06-4F5E-A864-7588C9D76ADC}"/>
    <hyperlink ref="J189" r:id="rId187" xr:uid="{8834D960-B728-4E6F-8FA5-90B2C4CA4F3B}"/>
    <hyperlink ref="J190" r:id="rId188" xr:uid="{98FC0834-CC7F-46AD-B5ED-86A5678AC790}"/>
    <hyperlink ref="J191" r:id="rId189" xr:uid="{6F70AF17-0141-43C5-83D3-7C41331AE6BB}"/>
    <hyperlink ref="J192" r:id="rId190" xr:uid="{158C2C0D-680C-4F8D-BF2E-3B3755D4C740}"/>
    <hyperlink ref="J193" r:id="rId191" xr:uid="{8F9761E0-1ECC-4FF4-A463-4D6C6ABE1D3A}"/>
    <hyperlink ref="J194" r:id="rId192" xr:uid="{54FA7860-80B1-44AC-9A9B-2042847AD9E4}"/>
    <hyperlink ref="J195" r:id="rId193" xr:uid="{7436863E-684F-4455-99F0-9781472A29D7}"/>
    <hyperlink ref="J196" r:id="rId194" xr:uid="{02BE09CC-4249-46FC-ABBA-C8D6F36A612B}"/>
    <hyperlink ref="J197" r:id="rId195" xr:uid="{6E7C5A54-E0ED-45CB-92EE-C5CA8BB9734A}"/>
    <hyperlink ref="J198" r:id="rId196" xr:uid="{D288F735-F6E6-4686-B0FF-D478C36E8B15}"/>
    <hyperlink ref="J199" r:id="rId197" xr:uid="{7DEC04AE-DFE9-40A1-A762-CA5DADDC2F27}"/>
    <hyperlink ref="J200" r:id="rId198" xr:uid="{CAD78FD6-2AC0-47CD-9A3F-F9DE62EF5F62}"/>
    <hyperlink ref="J201" r:id="rId199" xr:uid="{ECEAEFA0-0D7A-474F-8F45-D4F69AA6C1FB}"/>
  </hyperlinks>
  <pageMargins left="0.7" right="0.7" top="0.75" bottom="0.75" header="0.3" footer="0.3"/>
  <drawing r:id="rId2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Merkmale</vt:lpstr>
      <vt:lpstr>Kantone</vt:lpstr>
      <vt:lpstr>Gemeinden</vt:lpstr>
      <vt:lpstr>Liste 1</vt:lpstr>
      <vt:lpstr>Liste 2</vt:lpstr>
      <vt:lpstr>Liste 3</vt:lpstr>
      <vt:lpstr>Liste 4</vt:lpstr>
      <vt:lpstr>Liste 5</vt:lpstr>
      <vt:lpstr>Liste 6</vt:lpstr>
      <vt:lpstr>'Liste 5'!_FilterDatabase</vt:lpstr>
      <vt:lpstr>'Liste 6'!_FilterDatabase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Vieille David BFS</dc:creator>
  <cp:lastModifiedBy>Ahles Gérald BFS</cp:lastModifiedBy>
  <dcterms:created xsi:type="dcterms:W3CDTF">2022-02-14T05:31:51Z</dcterms:created>
  <dcterms:modified xsi:type="dcterms:W3CDTF">2024-03-25T07:11:35Z</dcterms:modified>
</cp:coreProperties>
</file>