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\\adb.intra.admin.ch\BFS$\Archive\IOR\GEWO\242_GWR\2_Revision-Weiterentwicklung\22_Projekte\06_Extension\08_Monitoring\Files_housing_stat_extension\Listes_cantons\"/>
    </mc:Choice>
  </mc:AlternateContent>
  <xr:revisionPtr revIDLastSave="0" documentId="13_ncr:1_{C2371739-FCF8-4039-80C3-BCB579E13A0F}" xr6:coauthVersionLast="47" xr6:coauthVersionMax="47" xr10:uidLastSave="{00000000-0000-0000-0000-000000000000}"/>
  <bookViews>
    <workbookView xWindow="28680" yWindow="-120" windowWidth="29040" windowHeight="15720" activeTab="1" xr2:uid="{00000000-000D-0000-FFFF-FFFF00000000}"/>
  </bookViews>
  <sheets>
    <sheet name="Merkmale" sheetId="2" r:id="rId1"/>
    <sheet name="Kantone" sheetId="3" r:id="rId2"/>
    <sheet name="Gemeinden" sheetId="4" r:id="rId3"/>
    <sheet name="Liste 1" sheetId="5" r:id="rId4"/>
    <sheet name="Liste 2" sheetId="6" r:id="rId5"/>
    <sheet name="Liste 3" sheetId="7" r:id="rId6"/>
    <sheet name="Liste 4" sheetId="8" r:id="rId7"/>
    <sheet name="Liste 5" sheetId="9" r:id="rId8"/>
    <sheet name="Liste 6" sheetId="10" r:id="rId9"/>
  </sheets>
  <definedNames>
    <definedName name="_xlnm._FilterDatabase" localSheetId="2" hidden="1">Gemeinden!$A$5:$BC$5</definedName>
    <definedName name="_xlnm._FilterDatabase" localSheetId="3" hidden="1">'Liste 1'!$A$5:$T$5</definedName>
    <definedName name="_xlnm._FilterDatabase" localSheetId="4" hidden="1">'Liste 2'!$A$6:$Q$6</definedName>
    <definedName name="_xlnm._FilterDatabase" localSheetId="5" hidden="1">'Liste 3'!$A$5:$Y$5</definedName>
    <definedName name="_xlnm._FilterDatabase" localSheetId="6" hidden="1">'Liste 4'!$A$5:$X$5</definedName>
    <definedName name="_xlnm._FilterDatabase" localSheetId="7">'Liste 5'!$A$5:$L$5</definedName>
    <definedName name="_xlnm._FilterDatabase" localSheetId="8">'Liste 6'!$A$5:$L$5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4" l="1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</calcChain>
</file>

<file path=xl/sharedStrings.xml><?xml version="1.0" encoding="utf-8"?>
<sst xmlns="http://schemas.openxmlformats.org/spreadsheetml/2006/main" count="17192" uniqueCount="4638">
  <si>
    <t>Liste</t>
  </si>
  <si>
    <t>Name</t>
  </si>
  <si>
    <t>Beschreibung</t>
  </si>
  <si>
    <t>Liste 1</t>
  </si>
  <si>
    <t>Gebäude ohne Koordinaten</t>
  </si>
  <si>
    <t>Bestehende Gebäude im GWR ohne Gebäudekoordinaten (ohne provisorische Unterkünfte)</t>
  </si>
  <si>
    <t>Liste 2</t>
  </si>
  <si>
    <t>Koordinaten ausserhalb der Gemeinde</t>
  </si>
  <si>
    <t>Gebäude, deren Koordinaten ausserhalb der angegebenen Gemeinde liegen</t>
  </si>
  <si>
    <t>Liste 3</t>
  </si>
  <si>
    <t>Abweichungen PLZ</t>
  </si>
  <si>
    <t>Inkohärenzen den PLZ aus dem GWR verglichen mit dem amtlichen Ortschaftenverzeichnis (PLZO_CH) der AV</t>
  </si>
  <si>
    <t>Liste 4</t>
  </si>
  <si>
    <t>Adressduplikate</t>
  </si>
  <si>
    <t>Eingänge von bestehenden Gebäuden im GWR mit nicht eindeutigen Adressen (ohne provisorische Unterkünfte)</t>
  </si>
  <si>
    <t>Liste 5</t>
  </si>
  <si>
    <t>Gebäudedefinition</t>
  </si>
  <si>
    <t>Inkohärenzen in der Gebäudedefinition zwischen der AV und dem GWR</t>
  </si>
  <si>
    <t>Liste 6</t>
  </si>
  <si>
    <t>Gebäudekategorie</t>
  </si>
  <si>
    <t>Inkohärenzen zwischen der Gebäudekategorie (GKAT) im GWR und der AV-Informationsebene</t>
  </si>
  <si>
    <t>Merkmal</t>
  </si>
  <si>
    <t>KT</t>
  </si>
  <si>
    <t>Kanton</t>
  </si>
  <si>
    <t>GDENR</t>
  </si>
  <si>
    <t>BFS-Nummer der Gemeinde</t>
  </si>
  <si>
    <t>GDENAME</t>
  </si>
  <si>
    <t>Gemeindename</t>
  </si>
  <si>
    <t>EGID</t>
  </si>
  <si>
    <t>Eidgenössischer Gebäudeidentifikator</t>
  </si>
  <si>
    <t>EDID</t>
  </si>
  <si>
    <t>Eidgenössischer Eingangsidentifikator</t>
  </si>
  <si>
    <t>GKAT</t>
  </si>
  <si>
    <t>GKLAS</t>
  </si>
  <si>
    <t>Gebäudeklasse</t>
  </si>
  <si>
    <t>GBAUJ</t>
  </si>
  <si>
    <t>Baujahr des Gebäudes</t>
  </si>
  <si>
    <t>GPLAUS</t>
  </si>
  <si>
    <t>Plausibilitätsstatus</t>
  </si>
  <si>
    <t>GSTAT</t>
  </si>
  <si>
    <t>Gebäudestatus</t>
  </si>
  <si>
    <t>ESTRID</t>
  </si>
  <si>
    <t>Eidgenössischer Strassenidentifikator</t>
  </si>
  <si>
    <t>STRNAME</t>
  </si>
  <si>
    <t>Strassenbezeichnung</t>
  </si>
  <si>
    <t>DEINR</t>
  </si>
  <si>
    <t>Eingangsnummer Gebäude</t>
  </si>
  <si>
    <t>PLZ4</t>
  </si>
  <si>
    <t>Postleitzahl</t>
  </si>
  <si>
    <t>PLZZ</t>
  </si>
  <si>
    <t>PLZ-Zusatzziffer</t>
  </si>
  <si>
    <t>PLZNAME</t>
  </si>
  <si>
    <t>Ortschaft</t>
  </si>
  <si>
    <t>PLZ6</t>
  </si>
  <si>
    <t>Postleitzahl (inkl. Zusatzziffer)</t>
  </si>
  <si>
    <t>DKODE</t>
  </si>
  <si>
    <t>E-Eingangskoordinate</t>
  </si>
  <si>
    <t>DKODN</t>
  </si>
  <si>
    <t>N-Eingangskoordinate</t>
  </si>
  <si>
    <t>DPLAUS</t>
  </si>
  <si>
    <t>GBEZ</t>
  </si>
  <si>
    <t>Name des Gebäudes</t>
  </si>
  <si>
    <t>GKODE</t>
  </si>
  <si>
    <t>E-Gebäudekoordinate</t>
  </si>
  <si>
    <t>GKODN</t>
  </si>
  <si>
    <t>N-Gebäudekoordinate</t>
  </si>
  <si>
    <t>GKSCE</t>
  </si>
  <si>
    <t>Koordinatenherkunft</t>
  </si>
  <si>
    <t>GEBNR</t>
  </si>
  <si>
    <t>Amtliche Gebäudenummer</t>
  </si>
  <si>
    <t>GPARZ</t>
  </si>
  <si>
    <t>Parzellennummer</t>
  </si>
  <si>
    <t>GGBKR</t>
  </si>
  <si>
    <t>Grundbuchkreisnummer</t>
  </si>
  <si>
    <t>GEGRID</t>
  </si>
  <si>
    <t>Eidg. Grundstücksidentifikator</t>
  </si>
  <si>
    <t>PLZ4_AV</t>
  </si>
  <si>
    <t>Postleitzahl AV</t>
  </si>
  <si>
    <t>PLZNAME_AV</t>
  </si>
  <si>
    <t>Ortschaft AV</t>
  </si>
  <si>
    <t>PLZ6_AV</t>
  </si>
  <si>
    <t>Postleitzahl (inkl. Zusatzziffer) AV</t>
  </si>
  <si>
    <t>BUR / REE</t>
  </si>
  <si>
    <t>Der EGID-EDID ist im Betriebs- und Unternehmensregister (BUR) registriert</t>
  </si>
  <si>
    <t>Kanton, in welchem sich die Koordinate befindet</t>
  </si>
  <si>
    <t>BFSNr</t>
  </si>
  <si>
    <t>BFS-Nummer der Gemeinde, in welcher sich die Koordinate befindet</t>
  </si>
  <si>
    <t>Gemeindename, in welchem sich die Koordinate befindet</t>
  </si>
  <si>
    <t>AV_SOURCE</t>
  </si>
  <si>
    <t>Informationsebene der AV</t>
  </si>
  <si>
    <t>ISSUE_CATEGORY</t>
  </si>
  <si>
    <t>Kategorie des Fehlertyps gemäss des Tools "Abgleich der Gebäude" von swisstopo</t>
  </si>
  <si>
    <t>ISSUES</t>
  </si>
  <si>
    <t>Fehlermeldung gemäss des Tools "Abgleich der Gebäude" von swisstopo</t>
  </si>
  <si>
    <t>Gebäude ohne Wohnnutzung (GKAT 1060) im GWR</t>
  </si>
  <si>
    <t>Alle Gebäude</t>
  </si>
  <si>
    <t>Gebäude mit GAREA &gt; 30</t>
  </si>
  <si>
    <t>Gebäude*</t>
  </si>
  <si>
    <t>Eingänge*</t>
  </si>
  <si>
    <t>Liste 1 - Gebäude ohne Koordinaten</t>
  </si>
  <si>
    <t>Liste 2 - Koordinaten ausserhalb der Gemeinde</t>
  </si>
  <si>
    <t>Liste 3 - Abweichungen PLZ</t>
  </si>
  <si>
    <t>Liste 4 - Adressduplikate</t>
  </si>
  <si>
    <t>Liste 5 - Gebäudedefinition</t>
  </si>
  <si>
    <t>Liste 6 - Gebäudekategorie</t>
  </si>
  <si>
    <r>
      <t>Erweiterung GWR</t>
    </r>
    <r>
      <rPr>
        <sz val="10"/>
        <color theme="1"/>
        <rFont val="Calibri"/>
        <family val="2"/>
        <scheme val="minor"/>
      </rPr>
      <t xml:space="preserve">
(Validierten Gemeinden)</t>
    </r>
  </si>
  <si>
    <t>Fehlende Gebäude*</t>
  </si>
  <si>
    <t>Anzahl</t>
  </si>
  <si>
    <t>Mit GKLAS</t>
  </si>
  <si>
    <t>Mit GBAUP</t>
  </si>
  <si>
    <t>Aargau</t>
  </si>
  <si>
    <t>AG</t>
  </si>
  <si>
    <t>Appenzell Innerrhoden</t>
  </si>
  <si>
    <t>AI</t>
  </si>
  <si>
    <t>Appenzell Ausserrhoden</t>
  </si>
  <si>
    <t>AR</t>
  </si>
  <si>
    <t>Bern</t>
  </si>
  <si>
    <t>BE</t>
  </si>
  <si>
    <t>Basel-Landschaft</t>
  </si>
  <si>
    <t>BL</t>
  </si>
  <si>
    <t>Basel-Stadt</t>
  </si>
  <si>
    <t>BS</t>
  </si>
  <si>
    <t>Freiburg</t>
  </si>
  <si>
    <t>FR</t>
  </si>
  <si>
    <t>Genf</t>
  </si>
  <si>
    <t>GE</t>
  </si>
  <si>
    <t>Glarus</t>
  </si>
  <si>
    <t>GL</t>
  </si>
  <si>
    <t>Graubünden</t>
  </si>
  <si>
    <t>GR</t>
  </si>
  <si>
    <t>Jura</t>
  </si>
  <si>
    <t>JU</t>
  </si>
  <si>
    <t>Luzern</t>
  </si>
  <si>
    <t>LU</t>
  </si>
  <si>
    <t>Neuenburg</t>
  </si>
  <si>
    <t>NE</t>
  </si>
  <si>
    <t>Nidwalden</t>
  </si>
  <si>
    <t>NW</t>
  </si>
  <si>
    <t>Obwalden</t>
  </si>
  <si>
    <t>OW</t>
  </si>
  <si>
    <t>St. Gallen</t>
  </si>
  <si>
    <t>SG</t>
  </si>
  <si>
    <t>Schaffhausen</t>
  </si>
  <si>
    <t>SH</t>
  </si>
  <si>
    <t>Solothurn</t>
  </si>
  <si>
    <t>SO</t>
  </si>
  <si>
    <t>Schwyz</t>
  </si>
  <si>
    <t>SZ</t>
  </si>
  <si>
    <t>Thurgau</t>
  </si>
  <si>
    <t>TG</t>
  </si>
  <si>
    <t>Tessin</t>
  </si>
  <si>
    <t>TI</t>
  </si>
  <si>
    <t>Uri</t>
  </si>
  <si>
    <t>UR</t>
  </si>
  <si>
    <t>Waadt</t>
  </si>
  <si>
    <t>VD</t>
  </si>
  <si>
    <t>Wallis</t>
  </si>
  <si>
    <t>VS</t>
  </si>
  <si>
    <t>Zug</t>
  </si>
  <si>
    <t>ZG</t>
  </si>
  <si>
    <t>Zürich</t>
  </si>
  <si>
    <t>ZH</t>
  </si>
  <si>
    <t>Schweiz</t>
  </si>
  <si>
    <t>* Anzahl "issue 22", gemäss swisstopo-Tool</t>
  </si>
  <si>
    <t>* ohne provisorische Unterkünfte</t>
  </si>
  <si>
    <t>Umsetzungskonzept BFS</t>
  </si>
  <si>
    <t>Erläuterungen zur Bereinigung der Inkohärenzen</t>
  </si>
  <si>
    <t>Gemeinden, wo die Erweiterung GWR abgeschlossen ist</t>
  </si>
  <si>
    <t>Gebäude ohne Wohnnutzung (GKAT 1060)</t>
  </si>
  <si>
    <t>BFS-Nr</t>
  </si>
  <si>
    <t>Gemeinde</t>
  </si>
  <si>
    <t>Gebäude</t>
  </si>
  <si>
    <t>Eingänge</t>
  </si>
  <si>
    <t>KML building</t>
  </si>
  <si>
    <t>Fehlende Gebäude (issue 22)</t>
  </si>
  <si>
    <t>Total
Listen 1-6</t>
  </si>
  <si>
    <t>Numero</t>
  </si>
  <si>
    <t>mit GKLAS</t>
  </si>
  <si>
    <t>mit GKLAS
[%]</t>
  </si>
  <si>
    <t>mit GBAUP</t>
  </si>
  <si>
    <t>mit GBAUP
[%]</t>
  </si>
  <si>
    <t>mit GKLAS + GBAUP</t>
  </si>
  <si>
    <t>mit GKLAS + GBAUP [%]</t>
  </si>
  <si>
    <t>Gächlingen</t>
  </si>
  <si>
    <t>Löhningen</t>
  </si>
  <si>
    <t>Neunkirch</t>
  </si>
  <si>
    <t>Büttenhardt</t>
  </si>
  <si>
    <t>Dörflingen</t>
  </si>
  <si>
    <t>Lohn (SH)</t>
  </si>
  <si>
    <t>Stetten (SH)</t>
  </si>
  <si>
    <t>Thayngen</t>
  </si>
  <si>
    <t>Bargen (SH)</t>
  </si>
  <si>
    <t>Beringen</t>
  </si>
  <si>
    <t>Buchberg</t>
  </si>
  <si>
    <t>Merishausen</t>
  </si>
  <si>
    <t>Neuhausen am Rheinfall</t>
  </si>
  <si>
    <t>Rüdlingen</t>
  </si>
  <si>
    <t>Beggingen</t>
  </si>
  <si>
    <t>Schleitheim</t>
  </si>
  <si>
    <t>Siblingen</t>
  </si>
  <si>
    <t>Buch (SH)</t>
  </si>
  <si>
    <t>Hemishofen</t>
  </si>
  <si>
    <t>Ramsen</t>
  </si>
  <si>
    <t>Stein am Rhein</t>
  </si>
  <si>
    <t>Hallau</t>
  </si>
  <si>
    <t>Oberhallau</t>
  </si>
  <si>
    <t>Trasadingen</t>
  </si>
  <si>
    <t>Wilchingen</t>
  </si>
  <si>
    <t>22</t>
  </si>
  <si>
    <t>3.1</t>
  </si>
  <si>
    <t>2958</t>
  </si>
  <si>
    <t>Adresse</t>
  </si>
  <si>
    <t>nein / non</t>
  </si>
  <si>
    <t>3106</t>
  </si>
  <si>
    <t>Hauptstrasse</t>
  </si>
  <si>
    <t>EGRID</t>
  </si>
  <si>
    <t>Bachstrasse</t>
  </si>
  <si>
    <t>GKODE-N</t>
  </si>
  <si>
    <t>LINK</t>
  </si>
  <si>
    <t>Only in GWR, with coordinates</t>
  </si>
  <si>
    <t>Bodenbedeckung</t>
  </si>
  <si>
    <t>Several possible GWR buildings for one AV footprint</t>
  </si>
  <si>
    <t>Linked, category mismatches</t>
  </si>
  <si>
    <t>PLZ-Inkohärenzen auf dem Geoportal visualisieren</t>
  </si>
  <si>
    <t>GWR-Daten</t>
  </si>
  <si>
    <t>Geographische Lage</t>
  </si>
  <si>
    <t>Daten AV</t>
  </si>
  <si>
    <t>Inkohärenzen in der Gebäudedefinition zwischen AV und GWR</t>
  </si>
  <si>
    <t>Inkohärenzen in der Gebäudekategorie zwischen AV und GWR</t>
  </si>
  <si>
    <t>Merkmal GKAT (Gebäudekategorie) im Merkmalskatalog</t>
  </si>
  <si>
    <t>Grafenbuckstrasse</t>
  </si>
  <si>
    <t>Schweizersbildstrasse</t>
  </si>
  <si>
    <t>Hauentalstrasse</t>
  </si>
  <si>
    <t>Hemmental</t>
  </si>
  <si>
    <t>7.1</t>
  </si>
  <si>
    <t>Gartenhaus</t>
  </si>
  <si>
    <t>Rotackerstrasse</t>
  </si>
  <si>
    <t>26.4</t>
  </si>
  <si>
    <t>Stetten SH</t>
  </si>
  <si>
    <t>Pferdestall</t>
  </si>
  <si>
    <t>CH567208541858</t>
  </si>
  <si>
    <t>947</t>
  </si>
  <si>
    <t>82D</t>
  </si>
  <si>
    <t>82c</t>
  </si>
  <si>
    <t>7</t>
  </si>
  <si>
    <t>Steigstrasse</t>
  </si>
  <si>
    <t>12.1</t>
  </si>
  <si>
    <t>25.1</t>
  </si>
  <si>
    <t>13</t>
  </si>
  <si>
    <t>Schopf</t>
  </si>
  <si>
    <t>1508</t>
  </si>
  <si>
    <t>1517</t>
  </si>
  <si>
    <t>ja / oui</t>
  </si>
  <si>
    <t>Schwärziweg</t>
  </si>
  <si>
    <t>24.1</t>
  </si>
  <si>
    <t>CH675477260896</t>
  </si>
  <si>
    <t>1908</t>
  </si>
  <si>
    <t>b445a</t>
  </si>
  <si>
    <t>33.1</t>
  </si>
  <si>
    <t>1.2</t>
  </si>
  <si>
    <t>343</t>
  </si>
  <si>
    <t>Velounterstand</t>
  </si>
  <si>
    <t>Garage</t>
  </si>
  <si>
    <t>3085</t>
  </si>
  <si>
    <t>Industrieplatz</t>
  </si>
  <si>
    <t>CH215451087863</t>
  </si>
  <si>
    <t>744</t>
  </si>
  <si>
    <t>1535</t>
  </si>
  <si>
    <t>650</t>
  </si>
  <si>
    <t>2090</t>
  </si>
  <si>
    <t>Rosenbergstrasse</t>
  </si>
  <si>
    <t>Schützenstrasse</t>
  </si>
  <si>
    <t>53.1</t>
  </si>
  <si>
    <t>Einstellhalle PILE UP</t>
  </si>
  <si>
    <t>CH227311085447</t>
  </si>
  <si>
    <t>3605</t>
  </si>
  <si>
    <t>2337</t>
  </si>
  <si>
    <t>Rhenania Einstellhalle</t>
  </si>
  <si>
    <t>3604</t>
  </si>
  <si>
    <t>2295</t>
  </si>
  <si>
    <t>10.1</t>
  </si>
  <si>
    <t>105</t>
  </si>
  <si>
    <t>1275</t>
  </si>
  <si>
    <t>Scheune</t>
  </si>
  <si>
    <t>107</t>
  </si>
  <si>
    <t>930</t>
  </si>
  <si>
    <t>Steinenkreuzstrasse</t>
  </si>
  <si>
    <t>2.1</t>
  </si>
  <si>
    <t>Steinenkreuzstrasse 2.1</t>
  </si>
  <si>
    <t>CH990877215473</t>
  </si>
  <si>
    <t>91.1</t>
  </si>
  <si>
    <t>CH927374085418</t>
  </si>
  <si>
    <t>341</t>
  </si>
  <si>
    <t>122</t>
  </si>
  <si>
    <t>Ackerstrasse</t>
  </si>
  <si>
    <t>Geräte</t>
  </si>
  <si>
    <t>6289</t>
  </si>
  <si>
    <t>6495a</t>
  </si>
  <si>
    <t>6312</t>
  </si>
  <si>
    <t>6286a</t>
  </si>
  <si>
    <t>Adlerstrasse</t>
  </si>
  <si>
    <t>Finsterwaldturm, Wehrgang + Stadtmauer</t>
  </si>
  <si>
    <t>CH256308705412</t>
  </si>
  <si>
    <t>12473</t>
  </si>
  <si>
    <t>272</t>
  </si>
  <si>
    <t>Schwabentor-Turm</t>
  </si>
  <si>
    <t>CH782408547795</t>
  </si>
  <si>
    <t>34</t>
  </si>
  <si>
    <t>685</t>
  </si>
  <si>
    <t>Autoeinstellhalle</t>
  </si>
  <si>
    <t>Garagen</t>
  </si>
  <si>
    <t>Nebenbaute</t>
  </si>
  <si>
    <t>18.1</t>
  </si>
  <si>
    <t>2416</t>
  </si>
  <si>
    <t>Alpenstrasse</t>
  </si>
  <si>
    <t>Bushalt Alpenstrasse</t>
  </si>
  <si>
    <t>6040</t>
  </si>
  <si>
    <t>4796</t>
  </si>
  <si>
    <t>Bushäuschen</t>
  </si>
  <si>
    <t>2627</t>
  </si>
  <si>
    <t>1118</t>
  </si>
  <si>
    <t>6734</t>
  </si>
  <si>
    <t>6695a</t>
  </si>
  <si>
    <t>6074</t>
  </si>
  <si>
    <t>6214a</t>
  </si>
  <si>
    <t>6746</t>
  </si>
  <si>
    <t>6365a</t>
  </si>
  <si>
    <t>Garagengebäude</t>
  </si>
  <si>
    <t>8170</t>
  </si>
  <si>
    <t>6776a</t>
  </si>
  <si>
    <t>6091</t>
  </si>
  <si>
    <t>6259a</t>
  </si>
  <si>
    <t>Gewerbegebäude</t>
  </si>
  <si>
    <t>6152</t>
  </si>
  <si>
    <t>6372</t>
  </si>
  <si>
    <t>Lagerhalle</t>
  </si>
  <si>
    <t>6175</t>
  </si>
  <si>
    <t>6231b</t>
  </si>
  <si>
    <t>Maschineneinstellhalle, Anbau südlich</t>
  </si>
  <si>
    <t>6230</t>
  </si>
  <si>
    <t>6139b</t>
  </si>
  <si>
    <t>Nebengebäude</t>
  </si>
  <si>
    <t>6387</t>
  </si>
  <si>
    <t>6112a</t>
  </si>
  <si>
    <t>3949</t>
  </si>
  <si>
    <t>1301d</t>
  </si>
  <si>
    <t>Produktionshalle</t>
  </si>
  <si>
    <t>6231a</t>
  </si>
  <si>
    <t>1301e</t>
  </si>
  <si>
    <t>Schopf, Garage, Unterstand</t>
  </si>
  <si>
    <t>6139a</t>
  </si>
  <si>
    <t>Tiefgarage</t>
  </si>
  <si>
    <t>6563</t>
  </si>
  <si>
    <t>Tiefgarage.</t>
  </si>
  <si>
    <t>8356</t>
  </si>
  <si>
    <t>6808</t>
  </si>
  <si>
    <t>Tiefgaragenplätze</t>
  </si>
  <si>
    <t>8169</t>
  </si>
  <si>
    <t>6788a</t>
  </si>
  <si>
    <t>Turnhalle unterirdisch</t>
  </si>
  <si>
    <t>CH967408547109</t>
  </si>
  <si>
    <t>6371</t>
  </si>
  <si>
    <t>6322B</t>
  </si>
  <si>
    <t>6244</t>
  </si>
  <si>
    <t>6179a</t>
  </si>
  <si>
    <t>6273</t>
  </si>
  <si>
    <t>6245a</t>
  </si>
  <si>
    <t>6089</t>
  </si>
  <si>
    <t>6284a</t>
  </si>
  <si>
    <t>6271</t>
  </si>
  <si>
    <t>6234a</t>
  </si>
  <si>
    <t>6092</t>
  </si>
  <si>
    <t>6388a</t>
  </si>
  <si>
    <t>8468</t>
  </si>
  <si>
    <t>6817</t>
  </si>
  <si>
    <t>Alte Gasse</t>
  </si>
  <si>
    <t>CH375478980870</t>
  </si>
  <si>
    <t>9829</t>
  </si>
  <si>
    <t>6906A</t>
  </si>
  <si>
    <t>8541</t>
  </si>
  <si>
    <t>6827a</t>
  </si>
  <si>
    <t>9828</t>
  </si>
  <si>
    <t>6863a</t>
  </si>
  <si>
    <t>8785</t>
  </si>
  <si>
    <t>6859a</t>
  </si>
  <si>
    <t>6859d</t>
  </si>
  <si>
    <t>6859b</t>
  </si>
  <si>
    <t>6859c</t>
  </si>
  <si>
    <t>6863b</t>
  </si>
  <si>
    <t>Amsler-Laffon-Strasse</t>
  </si>
  <si>
    <t>Betriebsgebäude</t>
  </si>
  <si>
    <t>3109</t>
  </si>
  <si>
    <t>5016</t>
  </si>
  <si>
    <t>Fabrikgebäude MFA</t>
  </si>
  <si>
    <t>3110</t>
  </si>
  <si>
    <t>3483</t>
  </si>
  <si>
    <t>3484</t>
  </si>
  <si>
    <t>Fabrikgebäude MFA, westlich</t>
  </si>
  <si>
    <t>3488</t>
  </si>
  <si>
    <t>3485</t>
  </si>
  <si>
    <t>3486</t>
  </si>
  <si>
    <t>Heizzentrale DT / MFA</t>
  </si>
  <si>
    <t>3492a</t>
  </si>
  <si>
    <t>Lager- und Spedition</t>
  </si>
  <si>
    <t>5013</t>
  </si>
  <si>
    <t>Lehrwerkstatt MFA</t>
  </si>
  <si>
    <t>3491</t>
  </si>
  <si>
    <t>Montagehalle MFA, südlich</t>
  </si>
  <si>
    <t>3482</t>
  </si>
  <si>
    <t>Tankkeller</t>
  </si>
  <si>
    <t>3492b</t>
  </si>
  <si>
    <t>Trainingscenter MFA</t>
  </si>
  <si>
    <t>3493</t>
  </si>
  <si>
    <t>Unterstand</t>
  </si>
  <si>
    <t>3498</t>
  </si>
  <si>
    <t>2. Bürogebäude MFA, südlich</t>
  </si>
  <si>
    <t>3487</t>
  </si>
  <si>
    <t>3489</t>
  </si>
  <si>
    <t>5014</t>
  </si>
  <si>
    <t>10942</t>
  </si>
  <si>
    <t>5604</t>
  </si>
  <si>
    <t>3492</t>
  </si>
  <si>
    <t>3107</t>
  </si>
  <si>
    <t>3470</t>
  </si>
  <si>
    <t>Artilleriestrasse</t>
  </si>
  <si>
    <t>11160</t>
  </si>
  <si>
    <t>5612</t>
  </si>
  <si>
    <t>Toilettengebäude</t>
  </si>
  <si>
    <t>6023</t>
  </si>
  <si>
    <t>6861</t>
  </si>
  <si>
    <t>unterirdisches Gebäude</t>
  </si>
  <si>
    <t>6003</t>
  </si>
  <si>
    <t>6597b</t>
  </si>
  <si>
    <t>6008</t>
  </si>
  <si>
    <t>6264a</t>
  </si>
  <si>
    <t>6007</t>
  </si>
  <si>
    <t>6282a</t>
  </si>
  <si>
    <t>6012</t>
  </si>
  <si>
    <t>6263a</t>
  </si>
  <si>
    <t>6010</t>
  </si>
  <si>
    <t>6368a</t>
  </si>
  <si>
    <t>6282b</t>
  </si>
  <si>
    <t>4.1</t>
  </si>
  <si>
    <t>CH215414087808</t>
  </si>
  <si>
    <t>804</t>
  </si>
  <si>
    <t>80B</t>
  </si>
  <si>
    <t>Gallusserhaus</t>
  </si>
  <si>
    <t>924</t>
  </si>
  <si>
    <t>1437</t>
  </si>
  <si>
    <t>Technik / WC usw.</t>
  </si>
  <si>
    <t>859</t>
  </si>
  <si>
    <t>2923</t>
  </si>
  <si>
    <t>171</t>
  </si>
  <si>
    <t>6</t>
  </si>
  <si>
    <t>1077a</t>
  </si>
  <si>
    <t>Bachtelstrasse</t>
  </si>
  <si>
    <t>15.1</t>
  </si>
  <si>
    <t>CH245408789577</t>
  </si>
  <si>
    <t>4387</t>
  </si>
  <si>
    <t>2092A</t>
  </si>
  <si>
    <t>1091</t>
  </si>
  <si>
    <t>1064</t>
  </si>
  <si>
    <t>Bahnhofstrasse</t>
  </si>
  <si>
    <t>Busstation</t>
  </si>
  <si>
    <t>338</t>
  </si>
  <si>
    <t>4767</t>
  </si>
  <si>
    <t>Busunterstand</t>
  </si>
  <si>
    <t>4766</t>
  </si>
  <si>
    <t>4768</t>
  </si>
  <si>
    <t>Busunterstand Bahnhofstrasse</t>
  </si>
  <si>
    <t>4769</t>
  </si>
  <si>
    <t>Lokomotiv-Remise</t>
  </si>
  <si>
    <t>3124</t>
  </si>
  <si>
    <t>5418</t>
  </si>
  <si>
    <t>Perrondach SBB/DB</t>
  </si>
  <si>
    <t>CH427891085494</t>
  </si>
  <si>
    <t>1934</t>
  </si>
  <si>
    <t>5408</t>
  </si>
  <si>
    <t>5409</t>
  </si>
  <si>
    <t>Personenunterführung Süd</t>
  </si>
  <si>
    <t>5405</t>
  </si>
  <si>
    <t>SBB Dienstgebäude</t>
  </si>
  <si>
    <t>5407</t>
  </si>
  <si>
    <t>SBB Nebengebäude</t>
  </si>
  <si>
    <t>5406</t>
  </si>
  <si>
    <t>SBB Werkstatt</t>
  </si>
  <si>
    <t>5403</t>
  </si>
  <si>
    <t>SBB/DB Unterführung Löwengässli</t>
  </si>
  <si>
    <t>241</t>
  </si>
  <si>
    <t>Trasse + Unterführung Nord</t>
  </si>
  <si>
    <t>5411</t>
  </si>
  <si>
    <t>Überdachung mit Alberto</t>
  </si>
  <si>
    <t>5404</t>
  </si>
  <si>
    <t>Unterkunftsgebäude</t>
  </si>
  <si>
    <t>5414</t>
  </si>
  <si>
    <t>Wartehäusschen</t>
  </si>
  <si>
    <t>CH790878065480</t>
  </si>
  <si>
    <t>4823</t>
  </si>
  <si>
    <t>Zollgebäude auf Perron 3</t>
  </si>
  <si>
    <t>5410</t>
  </si>
  <si>
    <t>Baumgartenstrasse</t>
  </si>
  <si>
    <t>869</t>
  </si>
  <si>
    <t>Neubau Ost</t>
  </si>
  <si>
    <t>872</t>
  </si>
  <si>
    <t>5565</t>
  </si>
  <si>
    <t>neues IWC-Fabrikgebäude West</t>
  </si>
  <si>
    <t>5707</t>
  </si>
  <si>
    <t>Baumschulstrasse</t>
  </si>
  <si>
    <t>11043</t>
  </si>
  <si>
    <t>5692a</t>
  </si>
  <si>
    <t>5695a</t>
  </si>
  <si>
    <t>5693a</t>
  </si>
  <si>
    <t>5694a</t>
  </si>
  <si>
    <t>2391</t>
  </si>
  <si>
    <t>5216</t>
  </si>
  <si>
    <t>Beckengässchen</t>
  </si>
  <si>
    <t>CH715434087351</t>
  </si>
  <si>
    <t>10232</t>
  </si>
  <si>
    <t>2543A</t>
  </si>
  <si>
    <t>Belairstrasse</t>
  </si>
  <si>
    <t>4157</t>
  </si>
  <si>
    <t>2954</t>
  </si>
  <si>
    <t>5391</t>
  </si>
  <si>
    <t>5243a</t>
  </si>
  <si>
    <t>Berghaldenweg</t>
  </si>
  <si>
    <t>Kleinbaute</t>
  </si>
  <si>
    <t>20055</t>
  </si>
  <si>
    <t>7098</t>
  </si>
  <si>
    <t>21338</t>
  </si>
  <si>
    <t>20060</t>
  </si>
  <si>
    <t>7195a</t>
  </si>
  <si>
    <t>20058</t>
  </si>
  <si>
    <t>7166b</t>
  </si>
  <si>
    <t>Bergstrasse</t>
  </si>
  <si>
    <t>9016</t>
  </si>
  <si>
    <t>5084</t>
  </si>
  <si>
    <t>5298</t>
  </si>
  <si>
    <t>5082</t>
  </si>
  <si>
    <t>Birchweg</t>
  </si>
  <si>
    <t>Birch</t>
  </si>
  <si>
    <t>CH180608547115</t>
  </si>
  <si>
    <t>1897</t>
  </si>
  <si>
    <t>1500A</t>
  </si>
  <si>
    <t>Chli Buechberg</t>
  </si>
  <si>
    <t>3845</t>
  </si>
  <si>
    <t>1472a</t>
  </si>
  <si>
    <t>4999</t>
  </si>
  <si>
    <t>5684</t>
  </si>
  <si>
    <t>Schiessstand Birch</t>
  </si>
  <si>
    <t>1500</t>
  </si>
  <si>
    <t>5532</t>
  </si>
  <si>
    <t>5290</t>
  </si>
  <si>
    <t>5495</t>
  </si>
  <si>
    <t>5278a</t>
  </si>
  <si>
    <t>1500c</t>
  </si>
  <si>
    <t>1500b</t>
  </si>
  <si>
    <t>Bläsihofstrasse</t>
  </si>
  <si>
    <t>4457</t>
  </si>
  <si>
    <t>5857</t>
  </si>
  <si>
    <t>2085</t>
  </si>
  <si>
    <t>5758</t>
  </si>
  <si>
    <t>Blumenaustrasse</t>
  </si>
  <si>
    <t>22.1</t>
  </si>
  <si>
    <t>CH345408780437</t>
  </si>
  <si>
    <t>1422</t>
  </si>
  <si>
    <t>1925A</t>
  </si>
  <si>
    <t>Schulhaus Breite</t>
  </si>
  <si>
    <t>1514</t>
  </si>
  <si>
    <t>Bocksrietstrasse</t>
  </si>
  <si>
    <t>4181</t>
  </si>
  <si>
    <t>Velo- und Rollerunterstand</t>
  </si>
  <si>
    <t>4182</t>
  </si>
  <si>
    <t>5836</t>
  </si>
  <si>
    <t>2142</t>
  </si>
  <si>
    <t>8640</t>
  </si>
  <si>
    <t>5456a</t>
  </si>
  <si>
    <t>8641</t>
  </si>
  <si>
    <t>5459a</t>
  </si>
  <si>
    <t>3075</t>
  </si>
  <si>
    <t>2145</t>
  </si>
  <si>
    <t>5094</t>
  </si>
  <si>
    <t>Brauereistrasse</t>
  </si>
  <si>
    <t>Reservoir</t>
  </si>
  <si>
    <t>3052</t>
  </si>
  <si>
    <t>3435</t>
  </si>
  <si>
    <t>Schaltstation Brauereistrasse</t>
  </si>
  <si>
    <t>3165</t>
  </si>
  <si>
    <t>5175</t>
  </si>
  <si>
    <t>Schreinerei</t>
  </si>
  <si>
    <t>3421</t>
  </si>
  <si>
    <t>SR Anlage KSS</t>
  </si>
  <si>
    <t>1523</t>
  </si>
  <si>
    <t>5198</t>
  </si>
  <si>
    <t>Tunnel</t>
  </si>
  <si>
    <t>3429</t>
  </si>
  <si>
    <t>3431</t>
  </si>
  <si>
    <t>3430</t>
  </si>
  <si>
    <t>3420</t>
  </si>
  <si>
    <t>3436</t>
  </si>
  <si>
    <t>3418</t>
  </si>
  <si>
    <t>3423</t>
  </si>
  <si>
    <t>3426</t>
  </si>
  <si>
    <t>3415</t>
  </si>
  <si>
    <t>3434</t>
  </si>
  <si>
    <t>3425</t>
  </si>
  <si>
    <t>3413</t>
  </si>
  <si>
    <t>Breitenaustrasse</t>
  </si>
  <si>
    <t>auf dem Dach von BK 5230</t>
  </si>
  <si>
    <t>1554</t>
  </si>
  <si>
    <t>5230b</t>
  </si>
  <si>
    <t>IWC Arena / Eissporthalle / Curling</t>
  </si>
  <si>
    <t>5195</t>
  </si>
  <si>
    <t>Kieser Training</t>
  </si>
  <si>
    <t>5340</t>
  </si>
  <si>
    <t>5188</t>
  </si>
  <si>
    <t>Leitungskanal</t>
  </si>
  <si>
    <t>5199d</t>
  </si>
  <si>
    <t>1609</t>
  </si>
  <si>
    <t>5230a</t>
  </si>
  <si>
    <t>7669</t>
  </si>
  <si>
    <t>4810b</t>
  </si>
  <si>
    <t>7659</t>
  </si>
  <si>
    <t>4812a</t>
  </si>
  <si>
    <t>7666</t>
  </si>
  <si>
    <t>4810a</t>
  </si>
  <si>
    <t>7661</t>
  </si>
  <si>
    <t>4809a</t>
  </si>
  <si>
    <t>5196</t>
  </si>
  <si>
    <t>5189</t>
  </si>
  <si>
    <t>1567</t>
  </si>
  <si>
    <t>4631a</t>
  </si>
  <si>
    <t>7667</t>
  </si>
  <si>
    <t>4810c</t>
  </si>
  <si>
    <t>7662</t>
  </si>
  <si>
    <t>4809b</t>
  </si>
  <si>
    <t>7660</t>
  </si>
  <si>
    <t>4808a</t>
  </si>
  <si>
    <t>1593</t>
  </si>
  <si>
    <t>5190</t>
  </si>
  <si>
    <t>7654</t>
  </si>
  <si>
    <t>4811b</t>
  </si>
  <si>
    <t>7658</t>
  </si>
  <si>
    <t>4807c</t>
  </si>
  <si>
    <t>7656</t>
  </si>
  <si>
    <t>4807a</t>
  </si>
  <si>
    <t>7668</t>
  </si>
  <si>
    <t>4810d</t>
  </si>
  <si>
    <t>7657</t>
  </si>
  <si>
    <t>4807b</t>
  </si>
  <si>
    <t>5191</t>
  </si>
  <si>
    <t>7655</t>
  </si>
  <si>
    <t>4811a</t>
  </si>
  <si>
    <t>5197</t>
  </si>
  <si>
    <t>Bruderhöflistrasse</t>
  </si>
  <si>
    <t>6712</t>
  </si>
  <si>
    <t>6447a</t>
  </si>
  <si>
    <t>6708</t>
  </si>
  <si>
    <t>6443a</t>
  </si>
  <si>
    <t>Bruggwiesen</t>
  </si>
  <si>
    <t>Carport</t>
  </si>
  <si>
    <t>CH707454910804</t>
  </si>
  <si>
    <t>5420</t>
  </si>
  <si>
    <t>300A</t>
  </si>
  <si>
    <t>Brünigstrasse</t>
  </si>
  <si>
    <t>6069</t>
  </si>
  <si>
    <t>6306a</t>
  </si>
  <si>
    <t>6056</t>
  </si>
  <si>
    <t>6328a</t>
  </si>
  <si>
    <t>Buchthalerstrasse</t>
  </si>
  <si>
    <t>29.1</t>
  </si>
  <si>
    <t>CH867808540204</t>
  </si>
  <si>
    <t>2856</t>
  </si>
  <si>
    <t>2461A</t>
  </si>
  <si>
    <t>alte Trotte</t>
  </si>
  <si>
    <t>3375</t>
  </si>
  <si>
    <t>Bushalt</t>
  </si>
  <si>
    <t>6335</t>
  </si>
  <si>
    <t>4839</t>
  </si>
  <si>
    <t>Bushalt Bruderhöfli</t>
  </si>
  <si>
    <t>6515</t>
  </si>
  <si>
    <t>4834</t>
  </si>
  <si>
    <t>Doppelgarage</t>
  </si>
  <si>
    <t>8453</t>
  </si>
  <si>
    <t>4960a</t>
  </si>
  <si>
    <t>Garage 1</t>
  </si>
  <si>
    <t>6956</t>
  </si>
  <si>
    <t>6920a</t>
  </si>
  <si>
    <t>Garage 2</t>
  </si>
  <si>
    <t>6922a</t>
  </si>
  <si>
    <t>Garage 3</t>
  </si>
  <si>
    <t>6920b</t>
  </si>
  <si>
    <t>Garage 4</t>
  </si>
  <si>
    <t>6922b</t>
  </si>
  <si>
    <t>Garage 5</t>
  </si>
  <si>
    <t>6923b</t>
  </si>
  <si>
    <t>Garage 6</t>
  </si>
  <si>
    <t>6921b</t>
  </si>
  <si>
    <t>Garage 7</t>
  </si>
  <si>
    <t>6923a</t>
  </si>
  <si>
    <t>Garage 8</t>
  </si>
  <si>
    <t>6921a</t>
  </si>
  <si>
    <t>6661</t>
  </si>
  <si>
    <t>6438</t>
  </si>
  <si>
    <t>6511</t>
  </si>
  <si>
    <t>6002c</t>
  </si>
  <si>
    <t>Keller</t>
  </si>
  <si>
    <t>2913</t>
  </si>
  <si>
    <t>1067b</t>
  </si>
  <si>
    <t>Sonderbau</t>
  </si>
  <si>
    <t>6002b</t>
  </si>
  <si>
    <t>6337</t>
  </si>
  <si>
    <t>6857</t>
  </si>
  <si>
    <t>6512</t>
  </si>
  <si>
    <t>6105a</t>
  </si>
  <si>
    <t>6518</t>
  </si>
  <si>
    <t>6137a</t>
  </si>
  <si>
    <t>4840</t>
  </si>
  <si>
    <t>7579</t>
  </si>
  <si>
    <t>6727a</t>
  </si>
  <si>
    <t>7568</t>
  </si>
  <si>
    <t>6824</t>
  </si>
  <si>
    <t>6336</t>
  </si>
  <si>
    <t>6594</t>
  </si>
  <si>
    <t>CH186508547270</t>
  </si>
  <si>
    <t>7562</t>
  </si>
  <si>
    <t>6739A</t>
  </si>
  <si>
    <t>7571</t>
  </si>
  <si>
    <t>6825</t>
  </si>
  <si>
    <t>6401</t>
  </si>
  <si>
    <t>6026b</t>
  </si>
  <si>
    <t>7569</t>
  </si>
  <si>
    <t>6741a</t>
  </si>
  <si>
    <t>6331</t>
  </si>
  <si>
    <t>6277a</t>
  </si>
  <si>
    <t>7574</t>
  </si>
  <si>
    <t>6728a</t>
  </si>
  <si>
    <t>6519</t>
  </si>
  <si>
    <t>6417a</t>
  </si>
  <si>
    <t>7580</t>
  </si>
  <si>
    <t>6735a</t>
  </si>
  <si>
    <t>7573</t>
  </si>
  <si>
    <t>6733a</t>
  </si>
  <si>
    <t>7575</t>
  </si>
  <si>
    <t>6730a</t>
  </si>
  <si>
    <t>CH930878549819</t>
  </si>
  <si>
    <t>6524</t>
  </si>
  <si>
    <t>6171A</t>
  </si>
  <si>
    <t>7570</t>
  </si>
  <si>
    <t>6740a</t>
  </si>
  <si>
    <t>7566</t>
  </si>
  <si>
    <t>6742a</t>
  </si>
  <si>
    <t>7577</t>
  </si>
  <si>
    <t>6732a</t>
  </si>
  <si>
    <t>7572</t>
  </si>
  <si>
    <t>6737a</t>
  </si>
  <si>
    <t>6990</t>
  </si>
  <si>
    <t>6851</t>
  </si>
  <si>
    <t>6137c</t>
  </si>
  <si>
    <t>7576</t>
  </si>
  <si>
    <t>6729a</t>
  </si>
  <si>
    <t>6171B</t>
  </si>
  <si>
    <t>7581</t>
  </si>
  <si>
    <t>6734a</t>
  </si>
  <si>
    <t>7585</t>
  </si>
  <si>
    <t>6826</t>
  </si>
  <si>
    <t>6137b</t>
  </si>
  <si>
    <t>7578</t>
  </si>
  <si>
    <t>6736a</t>
  </si>
  <si>
    <t>Bühlstrasse</t>
  </si>
  <si>
    <t>CH259608715488</t>
  </si>
  <si>
    <t>1288</t>
  </si>
  <si>
    <t>3044</t>
  </si>
  <si>
    <t>8439</t>
  </si>
  <si>
    <t>4923</t>
  </si>
  <si>
    <t>4920a</t>
  </si>
  <si>
    <t>Whg. siehe 4920!</t>
  </si>
  <si>
    <t>4921</t>
  </si>
  <si>
    <t>Whg. siehe 4920 !</t>
  </si>
  <si>
    <t>4922</t>
  </si>
  <si>
    <t>ZS-Anlage Breite / Bühlstrasse</t>
  </si>
  <si>
    <t>1297</t>
  </si>
  <si>
    <t>1515</t>
  </si>
  <si>
    <t>1287</t>
  </si>
  <si>
    <t>1030a</t>
  </si>
  <si>
    <t>4921a</t>
  </si>
  <si>
    <t>Burggütliweg</t>
  </si>
  <si>
    <t>Parkplatz</t>
  </si>
  <si>
    <t>10164</t>
  </si>
  <si>
    <t>4229</t>
  </si>
  <si>
    <t>9369</t>
  </si>
  <si>
    <t>4968a</t>
  </si>
  <si>
    <t>8533</t>
  </si>
  <si>
    <t>4967a</t>
  </si>
  <si>
    <t>Büsingerstrasse</t>
  </si>
  <si>
    <t>Hof</t>
  </si>
  <si>
    <t>31102</t>
  </si>
  <si>
    <t>6612a</t>
  </si>
  <si>
    <t>Lagerschuppen</t>
  </si>
  <si>
    <t>30085</t>
  </si>
  <si>
    <t>6392</t>
  </si>
  <si>
    <t>Pfadihütte Buchthalen</t>
  </si>
  <si>
    <t>31767</t>
  </si>
  <si>
    <t>6199</t>
  </si>
  <si>
    <t>Pferdestallungen</t>
  </si>
  <si>
    <t>CH615403087175</t>
  </si>
  <si>
    <t>30130</t>
  </si>
  <si>
    <t>6054B</t>
  </si>
  <si>
    <t>Pumpwerk Warthau</t>
  </si>
  <si>
    <t>5000</t>
  </si>
  <si>
    <t>6912</t>
  </si>
  <si>
    <t>Scheibenstand Buchthalen</t>
  </si>
  <si>
    <t>6560</t>
  </si>
  <si>
    <t>Schützenhaus Buchthalen</t>
  </si>
  <si>
    <t>31052</t>
  </si>
  <si>
    <t>6178</t>
  </si>
  <si>
    <t>WC-Anlage</t>
  </si>
  <si>
    <t>6738</t>
  </si>
  <si>
    <t>6078</t>
  </si>
  <si>
    <t>6629</t>
  </si>
  <si>
    <t>6057</t>
  </si>
  <si>
    <t>6612b</t>
  </si>
  <si>
    <t>6631</t>
  </si>
  <si>
    <t>6056a</t>
  </si>
  <si>
    <t>6612d</t>
  </si>
  <si>
    <t>6464</t>
  </si>
  <si>
    <t>6058a</t>
  </si>
  <si>
    <t>9206</t>
  </si>
  <si>
    <t>6062a</t>
  </si>
  <si>
    <t>6612c</t>
  </si>
  <si>
    <t>6628</t>
  </si>
  <si>
    <t>6059</t>
  </si>
  <si>
    <t>6630</t>
  </si>
  <si>
    <t>6398a</t>
  </si>
  <si>
    <t>30079</t>
  </si>
  <si>
    <t>6127</t>
  </si>
  <si>
    <t>6465</t>
  </si>
  <si>
    <t>6055a</t>
  </si>
  <si>
    <t>Chileweg</t>
  </si>
  <si>
    <t>Archivgebäude</t>
  </si>
  <si>
    <t>20194</t>
  </si>
  <si>
    <t>7029</t>
  </si>
  <si>
    <t>Kirche Herblingen</t>
  </si>
  <si>
    <t>20765</t>
  </si>
  <si>
    <t>7025</t>
  </si>
  <si>
    <t>Chrottenhalde</t>
  </si>
  <si>
    <t>5286</t>
  </si>
  <si>
    <t>5110</t>
  </si>
  <si>
    <t>5287</t>
  </si>
  <si>
    <t>5111</t>
  </si>
  <si>
    <t>5288</t>
  </si>
  <si>
    <t>5112</t>
  </si>
  <si>
    <t>Dreispitz</t>
  </si>
  <si>
    <t>Clubhaus TC Herblingen</t>
  </si>
  <si>
    <t>21187</t>
  </si>
  <si>
    <t>7445</t>
  </si>
  <si>
    <t>20923</t>
  </si>
  <si>
    <t>7494</t>
  </si>
  <si>
    <t>Durachweg</t>
  </si>
  <si>
    <t>Autounterstand/Parkhaus</t>
  </si>
  <si>
    <t>1694</t>
  </si>
  <si>
    <t>897</t>
  </si>
  <si>
    <t>12326</t>
  </si>
  <si>
    <t>5883a</t>
  </si>
  <si>
    <t>5883b</t>
  </si>
  <si>
    <t>Dützebüelstrasse</t>
  </si>
  <si>
    <t>20869</t>
  </si>
  <si>
    <t>7283a</t>
  </si>
  <si>
    <t>20908</t>
  </si>
  <si>
    <t>7332a</t>
  </si>
  <si>
    <t>Ebnatring</t>
  </si>
  <si>
    <t>Auto-Unterstand</t>
  </si>
  <si>
    <t>3985</t>
  </si>
  <si>
    <t>5832</t>
  </si>
  <si>
    <t>4774</t>
  </si>
  <si>
    <t>5057</t>
  </si>
  <si>
    <t>3842</t>
  </si>
  <si>
    <t>3103</t>
  </si>
  <si>
    <t>4358a</t>
  </si>
  <si>
    <t>Unterwerk Schlachthofstrasse</t>
  </si>
  <si>
    <t>5019</t>
  </si>
  <si>
    <t>3081</t>
  </si>
  <si>
    <t>Ebnatstrasse</t>
  </si>
  <si>
    <t>Autounterstand</t>
  </si>
  <si>
    <t>3455a</t>
  </si>
  <si>
    <t>4820</t>
  </si>
  <si>
    <t>Bushalt Ebatstrasse</t>
  </si>
  <si>
    <t>4837</t>
  </si>
  <si>
    <t>Bushalt Ebnatstrasse</t>
  </si>
  <si>
    <t>CH927198085450</t>
  </si>
  <si>
    <t>21125</t>
  </si>
  <si>
    <t>4819</t>
  </si>
  <si>
    <t>Fasslager HTW</t>
  </si>
  <si>
    <t>4705A</t>
  </si>
  <si>
    <t>Glissa</t>
  </si>
  <si>
    <t>3118</t>
  </si>
  <si>
    <t>1690</t>
  </si>
  <si>
    <t>Industrie Gebäude</t>
  </si>
  <si>
    <t>3121</t>
  </si>
  <si>
    <t>2448</t>
  </si>
  <si>
    <t>Industriegebäude</t>
  </si>
  <si>
    <t>3467</t>
  </si>
  <si>
    <t>Kleingebäude</t>
  </si>
  <si>
    <t>4205</t>
  </si>
  <si>
    <t>2043</t>
  </si>
  <si>
    <t>Portierhaus bei DZS</t>
  </si>
  <si>
    <t>CH307154140864</t>
  </si>
  <si>
    <t>4358C</t>
  </si>
  <si>
    <t>Schutzräume HTW</t>
  </si>
  <si>
    <t>4703</t>
  </si>
  <si>
    <t>Tankanlage HTW</t>
  </si>
  <si>
    <t>4704</t>
  </si>
  <si>
    <t>Tankstellenüberdachung</t>
  </si>
  <si>
    <t>8455</t>
  </si>
  <si>
    <t>4306</t>
  </si>
  <si>
    <t>Trafostation Rheinhard</t>
  </si>
  <si>
    <t>3051</t>
  </si>
  <si>
    <t>2786</t>
  </si>
  <si>
    <t>Zweiradeinstellhalle</t>
  </si>
  <si>
    <t>2415</t>
  </si>
  <si>
    <t>4622a</t>
  </si>
  <si>
    <t>4060</t>
  </si>
  <si>
    <t>5074b</t>
  </si>
  <si>
    <t>5074a</t>
  </si>
  <si>
    <t>2448a</t>
  </si>
  <si>
    <t>Eichenstrasse</t>
  </si>
  <si>
    <t>Trafostation Niklausen</t>
  </si>
  <si>
    <t>4248</t>
  </si>
  <si>
    <t>ZS-Anlage Niklausen</t>
  </si>
  <si>
    <t>2055g</t>
  </si>
  <si>
    <t>11744</t>
  </si>
  <si>
    <t>4515</t>
  </si>
  <si>
    <t>Eichhalde</t>
  </si>
  <si>
    <t>Geräteschopf</t>
  </si>
  <si>
    <t>2882</t>
  </si>
  <si>
    <t>220a</t>
  </si>
  <si>
    <t>220</t>
  </si>
  <si>
    <t>Eisenräderhalde</t>
  </si>
  <si>
    <t>165.1</t>
  </si>
  <si>
    <t>CH867908545818</t>
  </si>
  <si>
    <t>1354</t>
  </si>
  <si>
    <t>165A</t>
  </si>
  <si>
    <t>Emmersbergstrasse</t>
  </si>
  <si>
    <t>39.1</t>
  </si>
  <si>
    <t>CH227119085429</t>
  </si>
  <si>
    <t>2279</t>
  </si>
  <si>
    <t>1464A</t>
  </si>
  <si>
    <t>Dienstgebäude</t>
  </si>
  <si>
    <t>5889</t>
  </si>
  <si>
    <t>5428</t>
  </si>
  <si>
    <t>Dienstgebäude / Beschaurampe</t>
  </si>
  <si>
    <t>5430</t>
  </si>
  <si>
    <t>Dienstgebäude / Stw RB</t>
  </si>
  <si>
    <t>5429</t>
  </si>
  <si>
    <t>Dienstgebäude bei Lokremise</t>
  </si>
  <si>
    <t>5419</t>
  </si>
  <si>
    <t>Lokgebäude</t>
  </si>
  <si>
    <t>5419a</t>
  </si>
  <si>
    <t>Speditionshalle + Büros</t>
  </si>
  <si>
    <t>5424</t>
  </si>
  <si>
    <t>WC beim Sportplatz</t>
  </si>
  <si>
    <t>2721</t>
  </si>
  <si>
    <t>1111q</t>
  </si>
  <si>
    <t>Ernst Müller-Strasse</t>
  </si>
  <si>
    <t>21651</t>
  </si>
  <si>
    <t>8064</t>
  </si>
  <si>
    <t>Etzelstrasse</t>
  </si>
  <si>
    <t>5469</t>
  </si>
  <si>
    <t>5251</t>
  </si>
  <si>
    <t>CH383508547137</t>
  </si>
  <si>
    <t>10362</t>
  </si>
  <si>
    <t>1503</t>
  </si>
  <si>
    <t>5470</t>
  </si>
  <si>
    <t>5252</t>
  </si>
  <si>
    <t>5468</t>
  </si>
  <si>
    <t>5250</t>
  </si>
  <si>
    <t>Fäsenstaubstrasse</t>
  </si>
  <si>
    <t>Nebengebäude beim Sh. Blankenstein</t>
  </si>
  <si>
    <t>CH545408712071</t>
  </si>
  <si>
    <t>1133</t>
  </si>
  <si>
    <t>828A</t>
  </si>
  <si>
    <t>Felsenaustrasse</t>
  </si>
  <si>
    <t>11.1</t>
  </si>
  <si>
    <t>AEH</t>
  </si>
  <si>
    <t>CH145408789118</t>
  </si>
  <si>
    <t>1870</t>
  </si>
  <si>
    <t>5890</t>
  </si>
  <si>
    <t>9370</t>
  </si>
  <si>
    <t>4654a</t>
  </si>
  <si>
    <t>8473</t>
  </si>
  <si>
    <t>4947</t>
  </si>
  <si>
    <t>CH415498087857</t>
  </si>
  <si>
    <t>9994</t>
  </si>
  <si>
    <t>4948A</t>
  </si>
  <si>
    <t>8669</t>
  </si>
  <si>
    <t>4941a</t>
  </si>
  <si>
    <t>Felsenstieg</t>
  </si>
  <si>
    <t>1821</t>
  </si>
  <si>
    <t>4551a</t>
  </si>
  <si>
    <t>1823</t>
  </si>
  <si>
    <t>4549a</t>
  </si>
  <si>
    <t>Felsgasse</t>
  </si>
  <si>
    <t>3432</t>
  </si>
  <si>
    <t>1494</t>
  </si>
  <si>
    <t>Rebhaus</t>
  </si>
  <si>
    <t>2962</t>
  </si>
  <si>
    <t>1469</t>
  </si>
  <si>
    <t>2945</t>
  </si>
  <si>
    <t>1095</t>
  </si>
  <si>
    <t>2944</t>
  </si>
  <si>
    <t>3099</t>
  </si>
  <si>
    <t>2942</t>
  </si>
  <si>
    <t>1935</t>
  </si>
  <si>
    <t>5236</t>
  </si>
  <si>
    <t>Fernsichtstrasse</t>
  </si>
  <si>
    <t>1587</t>
  </si>
  <si>
    <t>984a</t>
  </si>
  <si>
    <t>8754</t>
  </si>
  <si>
    <t>4962a</t>
  </si>
  <si>
    <t>5353</t>
  </si>
  <si>
    <t>5247a</t>
  </si>
  <si>
    <t>2014</t>
  </si>
  <si>
    <t>5034b</t>
  </si>
  <si>
    <t>Finsterwaldstrasse</t>
  </si>
  <si>
    <t>Bushalt Geisshof</t>
  </si>
  <si>
    <t>2131</t>
  </si>
  <si>
    <t>4791</t>
  </si>
  <si>
    <t>Bushaltestelle</t>
  </si>
  <si>
    <t>Trafostation Finsterwald</t>
  </si>
  <si>
    <t>3252</t>
  </si>
  <si>
    <t>1974</t>
  </si>
  <si>
    <t>Fischerhäuserstrasse</t>
  </si>
  <si>
    <t>MFH</t>
  </si>
  <si>
    <t>Anteil der Häuser 5-9</t>
  </si>
  <si>
    <t>11569</t>
  </si>
  <si>
    <t>5677</t>
  </si>
  <si>
    <t>Anteil zu Haus Nr. 11</t>
  </si>
  <si>
    <t>2867</t>
  </si>
  <si>
    <t>5708</t>
  </si>
  <si>
    <t>Nebenbaute an Stadtmauer</t>
  </si>
  <si>
    <t>928</t>
  </si>
  <si>
    <t>2050</t>
  </si>
  <si>
    <t>Salzstadel</t>
  </si>
  <si>
    <t>1003</t>
  </si>
  <si>
    <t>777</t>
  </si>
  <si>
    <t>CH867808541687</t>
  </si>
  <si>
    <t>977</t>
  </si>
  <si>
    <t>770A</t>
  </si>
  <si>
    <t>Floraweg</t>
  </si>
  <si>
    <t>1807</t>
  </si>
  <si>
    <t>5900</t>
  </si>
  <si>
    <t>5901</t>
  </si>
  <si>
    <t>1804</t>
  </si>
  <si>
    <t>2493</t>
  </si>
  <si>
    <t>Freier Platz</t>
  </si>
  <si>
    <t>929</t>
  </si>
  <si>
    <t>1066a</t>
  </si>
  <si>
    <t>Trafostation Schifflände</t>
  </si>
  <si>
    <t>841</t>
  </si>
  <si>
    <t>Wartehäuschen</t>
  </si>
  <si>
    <t>894</t>
  </si>
  <si>
    <t>4781</t>
  </si>
  <si>
    <t>Wartehäuschen Unterstadt</t>
  </si>
  <si>
    <t>4780</t>
  </si>
  <si>
    <t>Freudental</t>
  </si>
  <si>
    <t>CH207854270864</t>
  </si>
  <si>
    <t>3812</t>
  </si>
  <si>
    <t>1196K</t>
  </si>
  <si>
    <t>CH630872540673</t>
  </si>
  <si>
    <t>10817</t>
  </si>
  <si>
    <t>1197A</t>
  </si>
  <si>
    <t>Freudentalstrasse</t>
  </si>
  <si>
    <t>Landwirtschafts Gebäude</t>
  </si>
  <si>
    <t>5780</t>
  </si>
  <si>
    <t>3086</t>
  </si>
  <si>
    <t>Trafostation + Feuerwehrmagazin</t>
  </si>
  <si>
    <t>5777</t>
  </si>
  <si>
    <t>Friedbergstrasse</t>
  </si>
  <si>
    <t>1223</t>
  </si>
  <si>
    <t>878a</t>
  </si>
  <si>
    <t>Werkstattgebäude Stadtgärtnerei</t>
  </si>
  <si>
    <t>878</t>
  </si>
  <si>
    <t>Frohbergstrasse</t>
  </si>
  <si>
    <t>14.1</t>
  </si>
  <si>
    <t>CH345408789345</t>
  </si>
  <si>
    <t>2729</t>
  </si>
  <si>
    <t>1106A</t>
  </si>
  <si>
    <t>1106E</t>
  </si>
  <si>
    <t>Fulachstrasse</t>
  </si>
  <si>
    <t>bei Fulachstrasse 229</t>
  </si>
  <si>
    <t>4579</t>
  </si>
  <si>
    <t>3082</t>
  </si>
  <si>
    <t>3446</t>
  </si>
  <si>
    <t>4799</t>
  </si>
  <si>
    <t>Bushalt Fulach</t>
  </si>
  <si>
    <t>4844</t>
  </si>
  <si>
    <t>Bushalt Fulachbrücke</t>
  </si>
  <si>
    <t>4771</t>
  </si>
  <si>
    <t>Bushalt Sennerei</t>
  </si>
  <si>
    <t>4600</t>
  </si>
  <si>
    <t>4792</t>
  </si>
  <si>
    <t>Dienstgebäude + Zollrampe</t>
  </si>
  <si>
    <t>5427</t>
  </si>
  <si>
    <t>Güterhalle</t>
  </si>
  <si>
    <t>5422</t>
  </si>
  <si>
    <t>Güterhalle + PTT Paketausgabe</t>
  </si>
  <si>
    <t>5423</t>
  </si>
  <si>
    <t>Kombi-Rampe</t>
  </si>
  <si>
    <t>5426</t>
  </si>
  <si>
    <t>offene Halle</t>
  </si>
  <si>
    <t>5425</t>
  </si>
  <si>
    <t>3097</t>
  </si>
  <si>
    <t>4598a</t>
  </si>
  <si>
    <t>Verwaltungsgebäude SBB</t>
  </si>
  <si>
    <t>5421</t>
  </si>
  <si>
    <t>2149</t>
  </si>
  <si>
    <t>5012</t>
  </si>
  <si>
    <t>4598b</t>
  </si>
  <si>
    <t>Furkastieg</t>
  </si>
  <si>
    <t>6325</t>
  </si>
  <si>
    <t>6265c</t>
  </si>
  <si>
    <t>6265b</t>
  </si>
  <si>
    <t>6265a</t>
  </si>
  <si>
    <t>Furkastrasse</t>
  </si>
  <si>
    <t>6514</t>
  </si>
  <si>
    <t>6691</t>
  </si>
  <si>
    <t>6401A</t>
  </si>
  <si>
    <t>6818</t>
  </si>
  <si>
    <t>6665</t>
  </si>
  <si>
    <t>6400A</t>
  </si>
  <si>
    <t>6695</t>
  </si>
  <si>
    <t>6477A</t>
  </si>
  <si>
    <t>Gehrenhalde</t>
  </si>
  <si>
    <t>727</t>
  </si>
  <si>
    <t>155</t>
  </si>
  <si>
    <t>5261</t>
  </si>
  <si>
    <t>257</t>
  </si>
  <si>
    <t>Geissbergstrasse</t>
  </si>
  <si>
    <t>3843</t>
  </si>
  <si>
    <t>5539</t>
  </si>
  <si>
    <t>5315</t>
  </si>
  <si>
    <t>5050</t>
  </si>
  <si>
    <t>3810a</t>
  </si>
  <si>
    <t>3200</t>
  </si>
  <si>
    <t>5097a</t>
  </si>
  <si>
    <t>5095a</t>
  </si>
  <si>
    <t>5096a</t>
  </si>
  <si>
    <t>Gemsgasse</t>
  </si>
  <si>
    <t>5351</t>
  </si>
  <si>
    <t>5236a</t>
  </si>
  <si>
    <t>5395</t>
  </si>
  <si>
    <t>5241a</t>
  </si>
  <si>
    <t>5241b</t>
  </si>
  <si>
    <t>Gennersbrunn</t>
  </si>
  <si>
    <t>Feuerwehrmagazin</t>
  </si>
  <si>
    <t>20726</t>
  </si>
  <si>
    <t>7111</t>
  </si>
  <si>
    <t>Garage/Werkstatt</t>
  </si>
  <si>
    <t>7101d</t>
  </si>
  <si>
    <t>Hühnerstall</t>
  </si>
  <si>
    <t>20737</t>
  </si>
  <si>
    <t>7101g</t>
  </si>
  <si>
    <t>Landwirtschaft</t>
  </si>
  <si>
    <t>7101f</t>
  </si>
  <si>
    <t>Landwirtschaftsgebäude</t>
  </si>
  <si>
    <t>21272</t>
  </si>
  <si>
    <t>7739</t>
  </si>
  <si>
    <t>Oekonomie-Werkstattgebäude</t>
  </si>
  <si>
    <t>20731</t>
  </si>
  <si>
    <t>7100c</t>
  </si>
  <si>
    <t>7101b</t>
  </si>
  <si>
    <t>Stufenpumpwerk</t>
  </si>
  <si>
    <t>20755</t>
  </si>
  <si>
    <t>8162</t>
  </si>
  <si>
    <t>Türmli mit Uhr (Heizung Restaurant)</t>
  </si>
  <si>
    <t>21273</t>
  </si>
  <si>
    <t>7737</t>
  </si>
  <si>
    <t>21274</t>
  </si>
  <si>
    <t>7336b</t>
  </si>
  <si>
    <t>20730</t>
  </si>
  <si>
    <t>7102b</t>
  </si>
  <si>
    <t>7739a</t>
  </si>
  <si>
    <t>20710</t>
  </si>
  <si>
    <t>7738c</t>
  </si>
  <si>
    <t>CH475473630889</t>
  </si>
  <si>
    <t>7738B</t>
  </si>
  <si>
    <t>7101e</t>
  </si>
  <si>
    <t>7101c</t>
  </si>
  <si>
    <t>7738</t>
  </si>
  <si>
    <t>7102a</t>
  </si>
  <si>
    <t>20733</t>
  </si>
  <si>
    <t>7100b</t>
  </si>
  <si>
    <t>7738d</t>
  </si>
  <si>
    <t>7739b</t>
  </si>
  <si>
    <t>7738a</t>
  </si>
  <si>
    <t>Gennersbrunnerstrasse</t>
  </si>
  <si>
    <t>Abfüllerei</t>
  </si>
  <si>
    <t>21145</t>
  </si>
  <si>
    <t>7352</t>
  </si>
  <si>
    <t>Bienenhaus</t>
  </si>
  <si>
    <t>3930</t>
  </si>
  <si>
    <t>2953</t>
  </si>
  <si>
    <t>DB Station Herblingen</t>
  </si>
  <si>
    <t>21140</t>
  </si>
  <si>
    <t>7176a</t>
  </si>
  <si>
    <t>7176</t>
  </si>
  <si>
    <t>Druckreduzierstation</t>
  </si>
  <si>
    <t>21122</t>
  </si>
  <si>
    <t>7379</t>
  </si>
  <si>
    <t>Gastank</t>
  </si>
  <si>
    <t>21281</t>
  </si>
  <si>
    <t>7492</t>
  </si>
  <si>
    <t>Gebäude Öffentlich</t>
  </si>
  <si>
    <t>21015</t>
  </si>
  <si>
    <t>7368</t>
  </si>
  <si>
    <t>GWW Betriebsgebäude</t>
  </si>
  <si>
    <t>21502</t>
  </si>
  <si>
    <t>7634</t>
  </si>
  <si>
    <t>Mehrzwecklager</t>
  </si>
  <si>
    <t>21144</t>
  </si>
  <si>
    <t>7334l</t>
  </si>
  <si>
    <t>Reservoir Gennersbrunn</t>
  </si>
  <si>
    <t>20725</t>
  </si>
  <si>
    <t>7340</t>
  </si>
  <si>
    <t>20746</t>
  </si>
  <si>
    <t>7740</t>
  </si>
  <si>
    <t>Silo</t>
  </si>
  <si>
    <t>7334m</t>
  </si>
  <si>
    <t>Solenberg-Waldhütte</t>
  </si>
  <si>
    <t>5308</t>
  </si>
  <si>
    <t>7352a</t>
  </si>
  <si>
    <t>20126</t>
  </si>
  <si>
    <t>7192a</t>
  </si>
  <si>
    <t>7334d</t>
  </si>
  <si>
    <t>7334n</t>
  </si>
  <si>
    <t>7334f</t>
  </si>
  <si>
    <t>7334a</t>
  </si>
  <si>
    <t>10646</t>
  </si>
  <si>
    <t>5138b</t>
  </si>
  <si>
    <t>7192b</t>
  </si>
  <si>
    <t>5203</t>
  </si>
  <si>
    <t>3996</t>
  </si>
  <si>
    <t>Grabenstrasse</t>
  </si>
  <si>
    <t>Diebsturm</t>
  </si>
  <si>
    <t>523</t>
  </si>
  <si>
    <t>591</t>
  </si>
  <si>
    <t>917</t>
  </si>
  <si>
    <t>3839a</t>
  </si>
  <si>
    <t>3918</t>
  </si>
  <si>
    <t>Behandlungstrakt A</t>
  </si>
  <si>
    <t>3907</t>
  </si>
  <si>
    <t>Behandlungstrakt B2 alt</t>
  </si>
  <si>
    <t>3902</t>
  </si>
  <si>
    <t>Behandlungstrakt B3</t>
  </si>
  <si>
    <t>3924</t>
  </si>
  <si>
    <t>4865</t>
  </si>
  <si>
    <t>5500</t>
  </si>
  <si>
    <t>GOPS, Rettungsdienstgebäude</t>
  </si>
  <si>
    <t>3907a</t>
  </si>
  <si>
    <t>Küche / Wäscherei</t>
  </si>
  <si>
    <t>3904</t>
  </si>
  <si>
    <t>Patiententrakt P2 West</t>
  </si>
  <si>
    <t>3903</t>
  </si>
  <si>
    <t>Trafostation Rundbuck</t>
  </si>
  <si>
    <t>5231</t>
  </si>
  <si>
    <t>3900c</t>
  </si>
  <si>
    <t>UW Geissberg</t>
  </si>
  <si>
    <t>3900</t>
  </si>
  <si>
    <t>UW Geissberg (Filtergebäude)</t>
  </si>
  <si>
    <t>3900a</t>
  </si>
  <si>
    <t>UW Geissberg (Verteilkabine)</t>
  </si>
  <si>
    <t>3900b</t>
  </si>
  <si>
    <t>CH267808542786</t>
  </si>
  <si>
    <t>3916</t>
  </si>
  <si>
    <t>5501</t>
  </si>
  <si>
    <t>5502</t>
  </si>
  <si>
    <t>Grenzstrasse</t>
  </si>
  <si>
    <t>4773</t>
  </si>
  <si>
    <t>6257</t>
  </si>
  <si>
    <t>6003a</t>
  </si>
  <si>
    <t>2677</t>
  </si>
  <si>
    <t>3694</t>
  </si>
  <si>
    <t>Griesbacherhof</t>
  </si>
  <si>
    <t>1.1</t>
  </si>
  <si>
    <t>Griesbach</t>
  </si>
  <si>
    <t>CH790878945410</t>
  </si>
  <si>
    <t>3962</t>
  </si>
  <si>
    <t>1016A</t>
  </si>
  <si>
    <t>1016G</t>
  </si>
  <si>
    <t>1016B</t>
  </si>
  <si>
    <t>3961</t>
  </si>
  <si>
    <t>2474</t>
  </si>
  <si>
    <t>2282</t>
  </si>
  <si>
    <t>CH807354110843</t>
  </si>
  <si>
    <t>10364</t>
  </si>
  <si>
    <t>2959</t>
  </si>
  <si>
    <t>2959A</t>
  </si>
  <si>
    <t>Grubenstrasse</t>
  </si>
  <si>
    <t>Bushalt Gruben</t>
  </si>
  <si>
    <t>6107</t>
  </si>
  <si>
    <t>4847</t>
  </si>
  <si>
    <t>Bushalt Grubenstieg</t>
  </si>
  <si>
    <t>4234</t>
  </si>
  <si>
    <t>4827</t>
  </si>
  <si>
    <t>5281</t>
  </si>
  <si>
    <t>5143a</t>
  </si>
  <si>
    <t>Heizzentrale Siedlung Gruben</t>
  </si>
  <si>
    <t>4331</t>
  </si>
  <si>
    <t>5380</t>
  </si>
  <si>
    <t>2422</t>
  </si>
  <si>
    <t>5786</t>
  </si>
  <si>
    <t>6118</t>
  </si>
  <si>
    <t>6238a</t>
  </si>
  <si>
    <t>6138</t>
  </si>
  <si>
    <t>6239c</t>
  </si>
  <si>
    <t>3947</t>
  </si>
  <si>
    <t>1309a</t>
  </si>
  <si>
    <t>7601</t>
  </si>
  <si>
    <t>6239d</t>
  </si>
  <si>
    <t>Haldenwiesli</t>
  </si>
  <si>
    <t>20782</t>
  </si>
  <si>
    <t>7230a</t>
  </si>
  <si>
    <t>20959</t>
  </si>
  <si>
    <t>7337a</t>
  </si>
  <si>
    <t>20910</t>
  </si>
  <si>
    <t>7224a</t>
  </si>
  <si>
    <t>Hanfpünt</t>
  </si>
  <si>
    <t>21240</t>
  </si>
  <si>
    <t>21516</t>
  </si>
  <si>
    <t>7648</t>
  </si>
  <si>
    <t>21517</t>
  </si>
  <si>
    <t>7647</t>
  </si>
  <si>
    <t>260.1</t>
  </si>
  <si>
    <t>CH245408712967</t>
  </si>
  <si>
    <t>3526</t>
  </si>
  <si>
    <t>CH327129085402</t>
  </si>
  <si>
    <t>3611</t>
  </si>
  <si>
    <t>1205E</t>
  </si>
  <si>
    <t>260.2</t>
  </si>
  <si>
    <t>1205F</t>
  </si>
  <si>
    <t>CH407354500862</t>
  </si>
  <si>
    <t>3527</t>
  </si>
  <si>
    <t>3511</t>
  </si>
  <si>
    <t>5201</t>
  </si>
  <si>
    <t>Bushalt Heuberg</t>
  </si>
  <si>
    <t>4848</t>
  </si>
  <si>
    <t>Bushalt Neubrunn</t>
  </si>
  <si>
    <t>1859</t>
  </si>
  <si>
    <t>2046</t>
  </si>
  <si>
    <t>Bushalt Plattenhalde</t>
  </si>
  <si>
    <t>4143</t>
  </si>
  <si>
    <t>4795</t>
  </si>
  <si>
    <t>Bushalt Sommerwies</t>
  </si>
  <si>
    <t>3643</t>
  </si>
  <si>
    <t>4828</t>
  </si>
  <si>
    <t>7653</t>
  </si>
  <si>
    <t>4815a</t>
  </si>
  <si>
    <t>4817a</t>
  </si>
  <si>
    <t>4816a</t>
  </si>
  <si>
    <t>4814a</t>
  </si>
  <si>
    <t>9374</t>
  </si>
  <si>
    <t>5484</t>
  </si>
  <si>
    <t>Gerätehalle</t>
  </si>
  <si>
    <t>CH252008735497</t>
  </si>
  <si>
    <t>5417</t>
  </si>
  <si>
    <t>337</t>
  </si>
  <si>
    <t>Hühnermaststall "im Stifelwisli"</t>
  </si>
  <si>
    <t>CH407154290882</t>
  </si>
  <si>
    <t>3621</t>
  </si>
  <si>
    <t>5554</t>
  </si>
  <si>
    <t>im Hemmentalertal</t>
  </si>
  <si>
    <t>CH482908547168</t>
  </si>
  <si>
    <t>3630</t>
  </si>
  <si>
    <t>5233</t>
  </si>
  <si>
    <t>Judo Sporthalle</t>
  </si>
  <si>
    <t>3092</t>
  </si>
  <si>
    <t>CH407854160829</t>
  </si>
  <si>
    <t>1852</t>
  </si>
  <si>
    <t>Kleinbauten</t>
  </si>
  <si>
    <t>4516</t>
  </si>
  <si>
    <t>Öffentliches Gebäude</t>
  </si>
  <si>
    <t>3010</t>
  </si>
  <si>
    <t>4841</t>
  </si>
  <si>
    <t>Tiefgarage für 4 Wohngebäude</t>
  </si>
  <si>
    <t>5316a</t>
  </si>
  <si>
    <t>Trafostation Hauental</t>
  </si>
  <si>
    <t>5573</t>
  </si>
  <si>
    <t>5323</t>
  </si>
  <si>
    <t>3513</t>
  </si>
  <si>
    <t>1385a</t>
  </si>
  <si>
    <t>4843</t>
  </si>
  <si>
    <t>Waldhütte</t>
  </si>
  <si>
    <t>3913</t>
  </si>
  <si>
    <t>3084</t>
  </si>
  <si>
    <t>WC-Container</t>
  </si>
  <si>
    <t>1854</t>
  </si>
  <si>
    <t>8105</t>
  </si>
  <si>
    <t>4668</t>
  </si>
  <si>
    <t>5204</t>
  </si>
  <si>
    <t>3517</t>
  </si>
  <si>
    <t>5219b</t>
  </si>
  <si>
    <t>3010a</t>
  </si>
  <si>
    <t>3338</t>
  </si>
  <si>
    <t>5219a</t>
  </si>
  <si>
    <t>1385</t>
  </si>
  <si>
    <t>7782</t>
  </si>
  <si>
    <t>4504</t>
  </si>
  <si>
    <t>CH451108705487</t>
  </si>
  <si>
    <t>5156</t>
  </si>
  <si>
    <t>95B</t>
  </si>
  <si>
    <t>45.1</t>
  </si>
  <si>
    <t>CH645408749748</t>
  </si>
  <si>
    <t>5258</t>
  </si>
  <si>
    <t>225A</t>
  </si>
  <si>
    <t>54.1</t>
  </si>
  <si>
    <t>CH453908715407</t>
  </si>
  <si>
    <t>5278</t>
  </si>
  <si>
    <t>100A</t>
  </si>
  <si>
    <t>57</t>
  </si>
  <si>
    <t>EFH</t>
  </si>
  <si>
    <t>CH881508547020</t>
  </si>
  <si>
    <t>259</t>
  </si>
  <si>
    <t>5346</t>
  </si>
  <si>
    <t>266a</t>
  </si>
  <si>
    <t>5309</t>
  </si>
  <si>
    <t>103</t>
  </si>
  <si>
    <t>CH445408713095</t>
  </si>
  <si>
    <t>332</t>
  </si>
  <si>
    <t>5164</t>
  </si>
  <si>
    <t>301</t>
  </si>
  <si>
    <t>5200</t>
  </si>
  <si>
    <t>104</t>
  </si>
  <si>
    <t>Scheune Hattenhof</t>
  </si>
  <si>
    <t>5271</t>
  </si>
  <si>
    <t>293</t>
  </si>
  <si>
    <t>231</t>
  </si>
  <si>
    <t>Heerenweg</t>
  </si>
  <si>
    <t>11</t>
  </si>
  <si>
    <t>Badehaus</t>
  </si>
  <si>
    <t>CH527803085476</t>
  </si>
  <si>
    <t>2931</t>
  </si>
  <si>
    <t>8284</t>
  </si>
  <si>
    <t>EFH mit Wintergarten + Pool</t>
  </si>
  <si>
    <t>1495</t>
  </si>
  <si>
    <t>1495A</t>
  </si>
  <si>
    <t>Herblingerstrasse</t>
  </si>
  <si>
    <t>20106</t>
  </si>
  <si>
    <t>7271a</t>
  </si>
  <si>
    <t>21484</t>
  </si>
  <si>
    <t>4824</t>
  </si>
  <si>
    <t>Bushalt Falkeneck</t>
  </si>
  <si>
    <t>20044</t>
  </si>
  <si>
    <t>4835</t>
  </si>
  <si>
    <t>4829</t>
  </si>
  <si>
    <t>20294</t>
  </si>
  <si>
    <t>7118a</t>
  </si>
  <si>
    <t>21028</t>
  </si>
  <si>
    <t>7389</t>
  </si>
  <si>
    <t>20293</t>
  </si>
  <si>
    <t>7117a</t>
  </si>
  <si>
    <t>Kleinbaute.</t>
  </si>
  <si>
    <t>20284</t>
  </si>
  <si>
    <t>7152a</t>
  </si>
  <si>
    <t>20291</t>
  </si>
  <si>
    <t>7124a</t>
  </si>
  <si>
    <t>20282</t>
  </si>
  <si>
    <t>7143b</t>
  </si>
  <si>
    <t>20104</t>
  </si>
  <si>
    <t>7105a</t>
  </si>
  <si>
    <t>20295</t>
  </si>
  <si>
    <t>7120a</t>
  </si>
  <si>
    <t>7143a</t>
  </si>
  <si>
    <t>21848</t>
  </si>
  <si>
    <t>7291</t>
  </si>
  <si>
    <t>20837</t>
  </si>
  <si>
    <t>7216a</t>
  </si>
  <si>
    <t>20238</t>
  </si>
  <si>
    <t>7137a</t>
  </si>
  <si>
    <t>20292</t>
  </si>
  <si>
    <t>7116a</t>
  </si>
  <si>
    <t>7117b</t>
  </si>
  <si>
    <t>Hermann Rorschach-Strasse</t>
  </si>
  <si>
    <t>5640</t>
  </si>
  <si>
    <t>Herrenacker</t>
  </si>
  <si>
    <t>566</t>
  </si>
  <si>
    <t>5812</t>
  </si>
  <si>
    <t>Rampenparkhaus Herrenacker</t>
  </si>
  <si>
    <t>10769</t>
  </si>
  <si>
    <t>7852</t>
  </si>
  <si>
    <t>Verteilstation EWSch</t>
  </si>
  <si>
    <t>546</t>
  </si>
  <si>
    <t>7852a</t>
  </si>
  <si>
    <t>Hintergasse</t>
  </si>
  <si>
    <t>7734</t>
  </si>
  <si>
    <t>6035A</t>
  </si>
  <si>
    <t>6410</t>
  </si>
  <si>
    <t>6033a</t>
  </si>
  <si>
    <t>6420</t>
  </si>
  <si>
    <t>6040a</t>
  </si>
  <si>
    <t>Hintersteig</t>
  </si>
  <si>
    <t>Abstellraum</t>
  </si>
  <si>
    <t>7825</t>
  </si>
  <si>
    <t>4903a</t>
  </si>
  <si>
    <t>Einstellraum</t>
  </si>
  <si>
    <t>7829</t>
  </si>
  <si>
    <t>4907a</t>
  </si>
  <si>
    <t>7839</t>
  </si>
  <si>
    <t>4911a</t>
  </si>
  <si>
    <t>7849</t>
  </si>
  <si>
    <t>4901a</t>
  </si>
  <si>
    <t>7848</t>
  </si>
  <si>
    <t>4899a</t>
  </si>
  <si>
    <t>7850</t>
  </si>
  <si>
    <t>4900a</t>
  </si>
  <si>
    <t>7856</t>
  </si>
  <si>
    <t>4908a</t>
  </si>
  <si>
    <t>7851</t>
  </si>
  <si>
    <t>4914a</t>
  </si>
  <si>
    <t>7847</t>
  </si>
  <si>
    <t>4902a</t>
  </si>
  <si>
    <t>4904a</t>
  </si>
  <si>
    <t>7857</t>
  </si>
  <si>
    <t>4913a</t>
  </si>
  <si>
    <t>7840</t>
  </si>
  <si>
    <t>4910a</t>
  </si>
  <si>
    <t>7858</t>
  </si>
  <si>
    <t>4912a</t>
  </si>
  <si>
    <t>7820</t>
  </si>
  <si>
    <t>4916a</t>
  </si>
  <si>
    <t>SR Hintersteig</t>
  </si>
  <si>
    <t>7838</t>
  </si>
  <si>
    <t>4917</t>
  </si>
  <si>
    <t>unter Haus Nr. 31</t>
  </si>
  <si>
    <t>7837</t>
  </si>
  <si>
    <t>4915a</t>
  </si>
  <si>
    <t>7854</t>
  </si>
  <si>
    <t>4915b</t>
  </si>
  <si>
    <t>7853</t>
  </si>
  <si>
    <t>4905a</t>
  </si>
  <si>
    <t>7855</t>
  </si>
  <si>
    <t>4907b</t>
  </si>
  <si>
    <t>Wntergarten</t>
  </si>
  <si>
    <t>8523</t>
  </si>
  <si>
    <t>4905b</t>
  </si>
  <si>
    <t>1946</t>
  </si>
  <si>
    <t>2811</t>
  </si>
  <si>
    <t>7831</t>
  </si>
  <si>
    <t>4909a</t>
  </si>
  <si>
    <t>Hirschweg</t>
  </si>
  <si>
    <t>Nebengebäude im Munotgraben</t>
  </si>
  <si>
    <t>1063</t>
  </si>
  <si>
    <t>Schopf beim Munot</t>
  </si>
  <si>
    <t>1063a</t>
  </si>
  <si>
    <t>2873</t>
  </si>
  <si>
    <t>3698</t>
  </si>
  <si>
    <t>Hochstrasse</t>
  </si>
  <si>
    <t>201</t>
  </si>
  <si>
    <t>Bau 54</t>
  </si>
  <si>
    <t>CH245408711482</t>
  </si>
  <si>
    <t>3083</t>
  </si>
  <si>
    <t>3593</t>
  </si>
  <si>
    <t>Produktonsgebäude</t>
  </si>
  <si>
    <t>5631</t>
  </si>
  <si>
    <t>294</t>
  </si>
  <si>
    <t>CH227805085463</t>
  </si>
  <si>
    <t>8130</t>
  </si>
  <si>
    <t>5.1</t>
  </si>
  <si>
    <t>CH730878541375</t>
  </si>
  <si>
    <t>1687</t>
  </si>
  <si>
    <t>882A</t>
  </si>
  <si>
    <t>Atelier</t>
  </si>
  <si>
    <t>5608</t>
  </si>
  <si>
    <t>3073</t>
  </si>
  <si>
    <t>Bau (LPF) 60</t>
  </si>
  <si>
    <t>3562</t>
  </si>
  <si>
    <t>Bau 55, Autoeinstellhalle</t>
  </si>
  <si>
    <t>3582</t>
  </si>
  <si>
    <t>Bau 56, Unterstand</t>
  </si>
  <si>
    <t>3551</t>
  </si>
  <si>
    <t>Bau 61</t>
  </si>
  <si>
    <t>3570a</t>
  </si>
  <si>
    <t>Büro- und Laborgebäude</t>
  </si>
  <si>
    <t>3571</t>
  </si>
  <si>
    <t>Bürogebäude</t>
  </si>
  <si>
    <t>3584</t>
  </si>
  <si>
    <t>4778</t>
  </si>
  <si>
    <t>Bushalt Gemsstübli</t>
  </si>
  <si>
    <t>5571</t>
  </si>
  <si>
    <t>4790</t>
  </si>
  <si>
    <t>Bushalt Grünaustieg</t>
  </si>
  <si>
    <t>3267</t>
  </si>
  <si>
    <t>4821</t>
  </si>
  <si>
    <t>Bushalt Hornbergstieg</t>
  </si>
  <si>
    <t>2111</t>
  </si>
  <si>
    <t>Bushalt Sand löchli</t>
  </si>
  <si>
    <t>3007</t>
  </si>
  <si>
    <t>4831</t>
  </si>
  <si>
    <t>Bushalt Sandlöchli</t>
  </si>
  <si>
    <t>5207</t>
  </si>
  <si>
    <t>4776</t>
  </si>
  <si>
    <t>Bushaltestelle Cilag</t>
  </si>
  <si>
    <t>4836</t>
  </si>
  <si>
    <t>Dampfzentrale / Werkstatt</t>
  </si>
  <si>
    <t>3570</t>
  </si>
  <si>
    <t>Dampfzentrale/Fabrikation+Werkstatt</t>
  </si>
  <si>
    <t>3560</t>
  </si>
  <si>
    <t>Energiekanäle / Stollen</t>
  </si>
  <si>
    <t>3580</t>
  </si>
  <si>
    <t>Energiezentrale 51, Werkstattgebäude 52</t>
  </si>
  <si>
    <t>3553</t>
  </si>
  <si>
    <t>Entsorgungszentrum, Bau 47</t>
  </si>
  <si>
    <t>3579</t>
  </si>
  <si>
    <t>Fabrikation (Bau 26)</t>
  </si>
  <si>
    <t>3576</t>
  </si>
  <si>
    <t>Laborbau</t>
  </si>
  <si>
    <t>3559</t>
  </si>
  <si>
    <t>Mehrzweckgebäude</t>
  </si>
  <si>
    <t>3581</t>
  </si>
  <si>
    <t>Microbio Labor / B45</t>
  </si>
  <si>
    <t>8222</t>
  </si>
  <si>
    <t>Neutralisationsanlage</t>
  </si>
  <si>
    <t>3575</t>
  </si>
  <si>
    <t>Oeltankanlage, Objekt Nr. 84</t>
  </si>
  <si>
    <t>3587</t>
  </si>
  <si>
    <t>Pharmaproduktion, Bau 49</t>
  </si>
  <si>
    <t>3578</t>
  </si>
  <si>
    <t>Portiergebäude 11</t>
  </si>
  <si>
    <t>3566</t>
  </si>
  <si>
    <t>Sprinklerzentrale</t>
  </si>
  <si>
    <t>3577</t>
  </si>
  <si>
    <t>Telefonkabine, Abort, Unterstand</t>
  </si>
  <si>
    <t>4202</t>
  </si>
  <si>
    <t>3059</t>
  </si>
  <si>
    <t>3398</t>
  </si>
  <si>
    <t>5620</t>
  </si>
  <si>
    <t>Trafostation Grafenbuck</t>
  </si>
  <si>
    <t>3095</t>
  </si>
  <si>
    <t>1835</t>
  </si>
  <si>
    <t>Trocknerei</t>
  </si>
  <si>
    <t>3569</t>
  </si>
  <si>
    <t>3565</t>
  </si>
  <si>
    <t>Werkdienstgebäude</t>
  </si>
  <si>
    <t>3590</t>
  </si>
  <si>
    <t>20323</t>
  </si>
  <si>
    <t>7205a</t>
  </si>
  <si>
    <t>3093</t>
  </si>
  <si>
    <t>20313</t>
  </si>
  <si>
    <t>7279</t>
  </si>
  <si>
    <t>20321</t>
  </si>
  <si>
    <t>7194a</t>
  </si>
  <si>
    <t>3215</t>
  </si>
  <si>
    <t>1163d</t>
  </si>
  <si>
    <t>3171</t>
  </si>
  <si>
    <t>1165</t>
  </si>
  <si>
    <t>Hofwiesenstrasse</t>
  </si>
  <si>
    <t>13.</t>
  </si>
  <si>
    <t>CH407054130860</t>
  </si>
  <si>
    <t>5194</t>
  </si>
  <si>
    <t>31A</t>
  </si>
  <si>
    <t>31B</t>
  </si>
  <si>
    <t>Hohberg</t>
  </si>
  <si>
    <t>Land- und Forstwirtschaft</t>
  </si>
  <si>
    <t>20406</t>
  </si>
  <si>
    <t>7127</t>
  </si>
  <si>
    <t>21616</t>
  </si>
  <si>
    <t>7735</t>
  </si>
  <si>
    <t>20401</t>
  </si>
  <si>
    <t>7140a</t>
  </si>
  <si>
    <t>21026</t>
  </si>
  <si>
    <t>7099</t>
  </si>
  <si>
    <t>Hohenkrähenstrasse</t>
  </si>
  <si>
    <t>7618</t>
  </si>
  <si>
    <t>6724a</t>
  </si>
  <si>
    <t>7617</t>
  </si>
  <si>
    <t>6723a</t>
  </si>
  <si>
    <t>CH875478270816</t>
  </si>
  <si>
    <t>2610</t>
  </si>
  <si>
    <t>2753A</t>
  </si>
  <si>
    <t>7616</t>
  </si>
  <si>
    <t>6722a</t>
  </si>
  <si>
    <t>27.1</t>
  </si>
  <si>
    <t>Hohlenbaumstieg</t>
  </si>
  <si>
    <t>4162</t>
  </si>
  <si>
    <t>Hohlenbaumstrasse</t>
  </si>
  <si>
    <t>131.1</t>
  </si>
  <si>
    <t>CH190878115475</t>
  </si>
  <si>
    <t>1583</t>
  </si>
  <si>
    <t>2500A</t>
  </si>
  <si>
    <t>139.1</t>
  </si>
  <si>
    <t>CH315496087119</t>
  </si>
  <si>
    <t>1585</t>
  </si>
  <si>
    <t>1290A</t>
  </si>
  <si>
    <t>CH245408781164</t>
  </si>
  <si>
    <t>145.1</t>
  </si>
  <si>
    <t>CH330872546024</t>
  </si>
  <si>
    <t>5909</t>
  </si>
  <si>
    <t>920A</t>
  </si>
  <si>
    <t>CH607454160869</t>
  </si>
  <si>
    <t>12639</t>
  </si>
  <si>
    <t>8221</t>
  </si>
  <si>
    <t>175.1</t>
  </si>
  <si>
    <t>CH130872546092</t>
  </si>
  <si>
    <t>1590</t>
  </si>
  <si>
    <t>2063A</t>
  </si>
  <si>
    <t>Bushalt Weinberg</t>
  </si>
  <si>
    <t>4832</t>
  </si>
  <si>
    <t>1527</t>
  </si>
  <si>
    <t>7877</t>
  </si>
  <si>
    <t>10974</t>
  </si>
  <si>
    <t>7874</t>
  </si>
  <si>
    <t>Verteilzentrale Weinberg</t>
  </si>
  <si>
    <t>5070</t>
  </si>
  <si>
    <t>7681</t>
  </si>
  <si>
    <t>4775</t>
  </si>
  <si>
    <t>1858</t>
  </si>
  <si>
    <t>5721a</t>
  </si>
  <si>
    <t>1582</t>
  </si>
  <si>
    <t>4659a</t>
  </si>
  <si>
    <t>10705</t>
  </si>
  <si>
    <t>CH767808541822</t>
  </si>
  <si>
    <t>991B</t>
  </si>
  <si>
    <t>Holunderweg</t>
  </si>
  <si>
    <t>6701</t>
  </si>
  <si>
    <t>6473a</t>
  </si>
  <si>
    <t>6697</t>
  </si>
  <si>
    <t>6466a</t>
  </si>
  <si>
    <t>6469a</t>
  </si>
  <si>
    <t>6747</t>
  </si>
  <si>
    <t>6515a</t>
  </si>
  <si>
    <t>Nebenbauten</t>
  </si>
  <si>
    <t>Im Bergli</t>
  </si>
  <si>
    <t>20253</t>
  </si>
  <si>
    <t>7203a</t>
  </si>
  <si>
    <t>21282</t>
  </si>
  <si>
    <t>7177b</t>
  </si>
  <si>
    <t>7177c</t>
  </si>
  <si>
    <t>Im Brüel</t>
  </si>
  <si>
    <t>21025</t>
  </si>
  <si>
    <t>7380</t>
  </si>
  <si>
    <t>20853</t>
  </si>
  <si>
    <t>7280a</t>
  </si>
  <si>
    <t>20127</t>
  </si>
  <si>
    <t>7207a</t>
  </si>
  <si>
    <t>Im Eschengut</t>
  </si>
  <si>
    <t>Containerhäuschen</t>
  </si>
  <si>
    <t>4945</t>
  </si>
  <si>
    <t>4688a</t>
  </si>
  <si>
    <t>4685a</t>
  </si>
  <si>
    <t>4691a</t>
  </si>
  <si>
    <t>Im Freien</t>
  </si>
  <si>
    <t>Bushalt Im Freien</t>
  </si>
  <si>
    <t>32000</t>
  </si>
  <si>
    <t>Schopf bei Trotte</t>
  </si>
  <si>
    <t>31773</t>
  </si>
  <si>
    <t>6064a</t>
  </si>
  <si>
    <t>30438</t>
  </si>
  <si>
    <t>6622a</t>
  </si>
  <si>
    <t>Trotte Peterschlatt, Alte Büsingerstrass</t>
  </si>
  <si>
    <t>30306</t>
  </si>
  <si>
    <t>6061</t>
  </si>
  <si>
    <t>Trotte "Underer Fels"</t>
  </si>
  <si>
    <t>6064</t>
  </si>
  <si>
    <t>31766</t>
  </si>
  <si>
    <t>6200a</t>
  </si>
  <si>
    <t>6626a</t>
  </si>
  <si>
    <t>Im Gehren</t>
  </si>
  <si>
    <t>21.1</t>
  </si>
  <si>
    <t>CH830870541514</t>
  </si>
  <si>
    <t>5232</t>
  </si>
  <si>
    <t>153A</t>
  </si>
  <si>
    <t>CH745408732985</t>
  </si>
  <si>
    <t>26.1</t>
  </si>
  <si>
    <t>CH982908547390</t>
  </si>
  <si>
    <t>5246</t>
  </si>
  <si>
    <t>162A</t>
  </si>
  <si>
    <t>Im Herbstel</t>
  </si>
  <si>
    <t>41.1</t>
  </si>
  <si>
    <t>CH245408732070</t>
  </si>
  <si>
    <t>5004</t>
  </si>
  <si>
    <t>170A</t>
  </si>
  <si>
    <t>CH127015085429</t>
  </si>
  <si>
    <t>5001</t>
  </si>
  <si>
    <t>51</t>
  </si>
  <si>
    <t>Schopf mit Wagenunterstand</t>
  </si>
  <si>
    <t>CH675471230862</t>
  </si>
  <si>
    <t>3042</t>
  </si>
  <si>
    <t>CH330871543063</t>
  </si>
  <si>
    <t>5008</t>
  </si>
  <si>
    <t>Forstgebäude</t>
  </si>
  <si>
    <t>3388</t>
  </si>
  <si>
    <t>140</t>
  </si>
  <si>
    <t>Forstgebäufe</t>
  </si>
  <si>
    <t>140a</t>
  </si>
  <si>
    <t>116</t>
  </si>
  <si>
    <t>Schopf, Remise, offener Anbau</t>
  </si>
  <si>
    <t>5017</t>
  </si>
  <si>
    <t>113</t>
  </si>
  <si>
    <t>5007</t>
  </si>
  <si>
    <t>286</t>
  </si>
  <si>
    <t>Im Höfli</t>
  </si>
  <si>
    <t>Militärküche</t>
  </si>
  <si>
    <t>20043</t>
  </si>
  <si>
    <t>7061</t>
  </si>
  <si>
    <t>20064</t>
  </si>
  <si>
    <t>7066</t>
  </si>
  <si>
    <t>Im Laternenacker</t>
  </si>
  <si>
    <t>6104</t>
  </si>
  <si>
    <t>6397c</t>
  </si>
  <si>
    <t>6103</t>
  </si>
  <si>
    <t>6393a</t>
  </si>
  <si>
    <t>6397b</t>
  </si>
  <si>
    <t>Im Majorenacker</t>
  </si>
  <si>
    <t>21132</t>
  </si>
  <si>
    <t>7657a</t>
  </si>
  <si>
    <t>21540</t>
  </si>
  <si>
    <t>Im Riet</t>
  </si>
  <si>
    <t>8.1</t>
  </si>
  <si>
    <t>CH680908547155</t>
  </si>
  <si>
    <t>5334</t>
  </si>
  <si>
    <t>1020A</t>
  </si>
  <si>
    <t>1300</t>
  </si>
  <si>
    <t>1033</t>
  </si>
  <si>
    <t>1033A</t>
  </si>
  <si>
    <t>Im Stemmerli</t>
  </si>
  <si>
    <t>66.1</t>
  </si>
  <si>
    <t>CH190871945483</t>
  </si>
  <si>
    <t>5952</t>
  </si>
  <si>
    <t>1673B</t>
  </si>
  <si>
    <t>CH958808785445</t>
  </si>
  <si>
    <t>5921</t>
  </si>
  <si>
    <t>1673A</t>
  </si>
  <si>
    <t>Im Trenschen</t>
  </si>
  <si>
    <t>Bunker</t>
  </si>
  <si>
    <t>CH559008785430</t>
  </si>
  <si>
    <t>20799</t>
  </si>
  <si>
    <t>20799X</t>
  </si>
  <si>
    <t>21475</t>
  </si>
  <si>
    <t>7589</t>
  </si>
  <si>
    <t>21033</t>
  </si>
  <si>
    <t>7386</t>
  </si>
  <si>
    <t>20532</t>
  </si>
  <si>
    <t>7609</t>
  </si>
  <si>
    <t>Industriestrasse</t>
  </si>
  <si>
    <t>Magazingebäude</t>
  </si>
  <si>
    <t>Sportgebäude</t>
  </si>
  <si>
    <t>CH730872549844</t>
  </si>
  <si>
    <t>22066</t>
  </si>
  <si>
    <t>8013</t>
  </si>
  <si>
    <t>21578</t>
  </si>
  <si>
    <t>7255</t>
  </si>
  <si>
    <t>21518</t>
  </si>
  <si>
    <t>7255a</t>
  </si>
  <si>
    <t>J.J. Wepfer-Strasse</t>
  </si>
  <si>
    <t>3923a</t>
  </si>
  <si>
    <t>Heizzentrale / Werkstatt</t>
  </si>
  <si>
    <t>3923</t>
  </si>
  <si>
    <t>3678</t>
  </si>
  <si>
    <t>3922A</t>
  </si>
  <si>
    <t>Verbindungsbau</t>
  </si>
  <si>
    <t>3922</t>
  </si>
  <si>
    <t>Kesselstrasse</t>
  </si>
  <si>
    <t>Bushalt Kesselstrasse</t>
  </si>
  <si>
    <t>4830</t>
  </si>
  <si>
    <t>Trafostation Kessel</t>
  </si>
  <si>
    <t>6993</t>
  </si>
  <si>
    <t>6849</t>
  </si>
  <si>
    <t>ZS-Anlage Kessel</t>
  </si>
  <si>
    <t>6121</t>
  </si>
  <si>
    <t>6853</t>
  </si>
  <si>
    <t>6352</t>
  </si>
  <si>
    <t>6522a</t>
  </si>
  <si>
    <t>6680</t>
  </si>
  <si>
    <t>Kirchbergstrasse</t>
  </si>
  <si>
    <t>Abstellraum/Schutzraum</t>
  </si>
  <si>
    <t>21466</t>
  </si>
  <si>
    <t>21769</t>
  </si>
  <si>
    <t>7954</t>
  </si>
  <si>
    <t>20874</t>
  </si>
  <si>
    <t>7434</t>
  </si>
  <si>
    <t>Tiefgarage für MFH</t>
  </si>
  <si>
    <t>21006</t>
  </si>
  <si>
    <t>7273a</t>
  </si>
  <si>
    <t>Tiefgaragen PP</t>
  </si>
  <si>
    <t>20236</t>
  </si>
  <si>
    <t>7272a</t>
  </si>
  <si>
    <t>7273b</t>
  </si>
  <si>
    <t>20237</t>
  </si>
  <si>
    <t>7136b</t>
  </si>
  <si>
    <t>21497</t>
  </si>
  <si>
    <t>7650</t>
  </si>
  <si>
    <t>20209</t>
  </si>
  <si>
    <t>7257a</t>
  </si>
  <si>
    <t>20950</t>
  </si>
  <si>
    <t>7786</t>
  </si>
  <si>
    <t>20919</t>
  </si>
  <si>
    <t>7321a</t>
  </si>
  <si>
    <t>21405</t>
  </si>
  <si>
    <t>7504</t>
  </si>
  <si>
    <t>21406</t>
  </si>
  <si>
    <t>7505</t>
  </si>
  <si>
    <t>21403</t>
  </si>
  <si>
    <t>7502</t>
  </si>
  <si>
    <t>20790</t>
  </si>
  <si>
    <t>7270</t>
  </si>
  <si>
    <t>CH675470880870</t>
  </si>
  <si>
    <t>21768</t>
  </si>
  <si>
    <t>7953</t>
  </si>
  <si>
    <t>21172</t>
  </si>
  <si>
    <t>7178</t>
  </si>
  <si>
    <t>7136a</t>
  </si>
  <si>
    <t>21404</t>
  </si>
  <si>
    <t>7503</t>
  </si>
  <si>
    <t>Kirchgasse</t>
  </si>
  <si>
    <t>FW Magazin Buchthalen</t>
  </si>
  <si>
    <t>6571</t>
  </si>
  <si>
    <t>6087</t>
  </si>
  <si>
    <t>6416</t>
  </si>
  <si>
    <t>6042a</t>
  </si>
  <si>
    <t>6411</t>
  </si>
  <si>
    <t>6045a</t>
  </si>
  <si>
    <t>6570</t>
  </si>
  <si>
    <t>6088</t>
  </si>
  <si>
    <t>Scheune mit Garage</t>
  </si>
  <si>
    <t>6083a</t>
  </si>
  <si>
    <t>6419</t>
  </si>
  <si>
    <t>6041a</t>
  </si>
  <si>
    <t>Kirchhalde</t>
  </si>
  <si>
    <t>CH307354310856</t>
  </si>
  <si>
    <t>2028</t>
  </si>
  <si>
    <t>136</t>
  </si>
  <si>
    <t>136A</t>
  </si>
  <si>
    <t>Kohlfirststrasse</t>
  </si>
  <si>
    <t>6683</t>
  </si>
  <si>
    <t>6347a</t>
  </si>
  <si>
    <t>6553</t>
  </si>
  <si>
    <t>6148b</t>
  </si>
  <si>
    <t>Garage EG / Gartenhaus im UG</t>
  </si>
  <si>
    <t>6639</t>
  </si>
  <si>
    <t>6148a</t>
  </si>
  <si>
    <t>6559</t>
  </si>
  <si>
    <t>6403a</t>
  </si>
  <si>
    <t>6574</t>
  </si>
  <si>
    <t>6542</t>
  </si>
  <si>
    <t>6683b</t>
  </si>
  <si>
    <t>6684</t>
  </si>
  <si>
    <t>6341a</t>
  </si>
  <si>
    <t>6683a</t>
  </si>
  <si>
    <t>6585</t>
  </si>
  <si>
    <t>6668a</t>
  </si>
  <si>
    <t>6726</t>
  </si>
  <si>
    <t>6293a</t>
  </si>
  <si>
    <t>6737</t>
  </si>
  <si>
    <t>6496a</t>
  </si>
  <si>
    <t>16.1</t>
  </si>
  <si>
    <t>Krebsbachstrasse</t>
  </si>
  <si>
    <t>5074</t>
  </si>
  <si>
    <t>2548a</t>
  </si>
  <si>
    <t>Fulachstollen</t>
  </si>
  <si>
    <t>3176</t>
  </si>
  <si>
    <t>5177</t>
  </si>
  <si>
    <t>5176</t>
  </si>
  <si>
    <t>3131</t>
  </si>
  <si>
    <t>1341</t>
  </si>
  <si>
    <t>Kreuzgutweg</t>
  </si>
  <si>
    <t>EKS Trafostation</t>
  </si>
  <si>
    <t>21407</t>
  </si>
  <si>
    <t>7532</t>
  </si>
  <si>
    <t>Schopf und Garage</t>
  </si>
  <si>
    <t>21244</t>
  </si>
  <si>
    <t>7221a</t>
  </si>
  <si>
    <t>21410</t>
  </si>
  <si>
    <t>7535</t>
  </si>
  <si>
    <t>21435</t>
  </si>
  <si>
    <t>7138a</t>
  </si>
  <si>
    <t>21408</t>
  </si>
  <si>
    <t>7533</t>
  </si>
  <si>
    <t>21409</t>
  </si>
  <si>
    <t>7534</t>
  </si>
  <si>
    <t>21411</t>
  </si>
  <si>
    <t>7536</t>
  </si>
  <si>
    <t>21412</t>
  </si>
  <si>
    <t>7537</t>
  </si>
  <si>
    <t>7138</t>
  </si>
  <si>
    <t>21413</t>
  </si>
  <si>
    <t>7538</t>
  </si>
  <si>
    <t>Krummacker</t>
  </si>
  <si>
    <t>21248</t>
  </si>
  <si>
    <t>7261a</t>
  </si>
  <si>
    <t>21249</t>
  </si>
  <si>
    <t>7260a</t>
  </si>
  <si>
    <t>21661</t>
  </si>
  <si>
    <t>7800</t>
  </si>
  <si>
    <t>Lägernstrasse</t>
  </si>
  <si>
    <t>5392</t>
  </si>
  <si>
    <t>5667</t>
  </si>
  <si>
    <t>3750a</t>
  </si>
  <si>
    <t>5047a</t>
  </si>
  <si>
    <t>Lahnbuck</t>
  </si>
  <si>
    <t>Laufstall</t>
  </si>
  <si>
    <t>3478</t>
  </si>
  <si>
    <t>5466a</t>
  </si>
  <si>
    <t>CH167108542916</t>
  </si>
  <si>
    <t>5466A</t>
  </si>
  <si>
    <t>Lahnhalde</t>
  </si>
  <si>
    <t>4912</t>
  </si>
  <si>
    <t>5239a</t>
  </si>
  <si>
    <t>10514</t>
  </si>
  <si>
    <t>5624</t>
  </si>
  <si>
    <t>Lahnstieg</t>
  </si>
  <si>
    <t>CH130872545993</t>
  </si>
  <si>
    <t>4444</t>
  </si>
  <si>
    <t>2255B</t>
  </si>
  <si>
    <t>2255A</t>
  </si>
  <si>
    <t>Lahnstrasse</t>
  </si>
  <si>
    <t>CH215401087828</t>
  </si>
  <si>
    <t>1370</t>
  </si>
  <si>
    <t>Reservoir Lahnbuck I+II</t>
  </si>
  <si>
    <t>1561</t>
  </si>
  <si>
    <t>8457</t>
  </si>
  <si>
    <t>1384</t>
  </si>
  <si>
    <t>Wochenendhaus</t>
  </si>
  <si>
    <t>Längenbergstrasse</t>
  </si>
  <si>
    <t>5731</t>
  </si>
  <si>
    <t>1211a</t>
  </si>
  <si>
    <t>1211</t>
  </si>
  <si>
    <t>Langhansergässchen</t>
  </si>
  <si>
    <t>684</t>
  </si>
  <si>
    <t>4620</t>
  </si>
  <si>
    <t>Langwiesen</t>
  </si>
  <si>
    <t>CH367008541388</t>
  </si>
  <si>
    <t>239A</t>
  </si>
  <si>
    <t>Lebernstrasse</t>
  </si>
  <si>
    <t>21270</t>
  </si>
  <si>
    <t>7036</t>
  </si>
  <si>
    <t>21254</t>
  </si>
  <si>
    <t>7033</t>
  </si>
  <si>
    <t>Trafostation</t>
  </si>
  <si>
    <t>13163</t>
  </si>
  <si>
    <t>8261</t>
  </si>
  <si>
    <t>21795</t>
  </si>
  <si>
    <t>21257</t>
  </si>
  <si>
    <t>7037b</t>
  </si>
  <si>
    <t>20030</t>
  </si>
  <si>
    <t>7038a</t>
  </si>
  <si>
    <t>7033a</t>
  </si>
  <si>
    <t>21250</t>
  </si>
  <si>
    <t>7259a</t>
  </si>
  <si>
    <t>7037a</t>
  </si>
  <si>
    <t>Lindliweg</t>
  </si>
  <si>
    <t>11a</t>
  </si>
  <si>
    <t>Sauna</t>
  </si>
  <si>
    <t>CH307154030897</t>
  </si>
  <si>
    <t>8475</t>
  </si>
  <si>
    <t>1584</t>
  </si>
  <si>
    <t>Autoeinstellhalle und Autounterstand</t>
  </si>
  <si>
    <t>4619</t>
  </si>
  <si>
    <t>5828</t>
  </si>
  <si>
    <t>CH667108541257</t>
  </si>
  <si>
    <t>2933</t>
  </si>
  <si>
    <t>1438</t>
  </si>
  <si>
    <t>Lochstrasse</t>
  </si>
  <si>
    <t>CH145408781693</t>
  </si>
  <si>
    <t>1827</t>
  </si>
  <si>
    <t>2501A</t>
  </si>
  <si>
    <t>4031</t>
  </si>
  <si>
    <t>5601</t>
  </si>
  <si>
    <t>5618</t>
  </si>
  <si>
    <t>3003</t>
  </si>
  <si>
    <t>1767</t>
  </si>
  <si>
    <t>1533a</t>
  </si>
  <si>
    <t>Meisenweg</t>
  </si>
  <si>
    <t>10177</t>
  </si>
  <si>
    <t>Mettlerhof</t>
  </si>
  <si>
    <t>2920</t>
  </si>
  <si>
    <t>148</t>
  </si>
  <si>
    <t>CH990874865402</t>
  </si>
  <si>
    <t>5099</t>
  </si>
  <si>
    <t>9A</t>
  </si>
  <si>
    <t>Mühlenstrasse</t>
  </si>
  <si>
    <t>19.1</t>
  </si>
  <si>
    <t>EW Schaffhausen</t>
  </si>
  <si>
    <t>CH727113085410</t>
  </si>
  <si>
    <t>2922</t>
  </si>
  <si>
    <t>852A</t>
  </si>
  <si>
    <t>CH751108785458</t>
  </si>
  <si>
    <t>662</t>
  </si>
  <si>
    <t>852B</t>
  </si>
  <si>
    <t>Bushalt Pilgerbrunnen</t>
  </si>
  <si>
    <t>5264</t>
  </si>
  <si>
    <t>4797</t>
  </si>
  <si>
    <t>Reservoir Säckelamtshüsli</t>
  </si>
  <si>
    <t>5120</t>
  </si>
  <si>
    <t>714</t>
  </si>
  <si>
    <t>1088</t>
  </si>
  <si>
    <t>Mühlentalsträsschen</t>
  </si>
  <si>
    <t>CH780808547148</t>
  </si>
  <si>
    <t>1636</t>
  </si>
  <si>
    <t>922A</t>
  </si>
  <si>
    <t>CH367008541883</t>
  </si>
  <si>
    <t>10804</t>
  </si>
  <si>
    <t>Mühlentalstrasse</t>
  </si>
  <si>
    <t>361.1</t>
  </si>
  <si>
    <t>Fabrik</t>
  </si>
  <si>
    <t>CH130871540361</t>
  </si>
  <si>
    <t>8259</t>
  </si>
  <si>
    <t>2291A</t>
  </si>
  <si>
    <t>Fabrikgebäude Werk 1/SG</t>
  </si>
  <si>
    <t>CH415414087837</t>
  </si>
  <si>
    <t>1700</t>
  </si>
  <si>
    <t>4061</t>
  </si>
  <si>
    <t>Garagengebäude gegenüber Logierhaus Birc</t>
  </si>
  <si>
    <t>5724</t>
  </si>
  <si>
    <t>4130a</t>
  </si>
  <si>
    <t>Gartenhalle</t>
  </si>
  <si>
    <t>CH607254610885</t>
  </si>
  <si>
    <t>1872</t>
  </si>
  <si>
    <t>4557</t>
  </si>
  <si>
    <t>HESTA Gewerbehaus, östlich</t>
  </si>
  <si>
    <t>8520</t>
  </si>
  <si>
    <t>4039</t>
  </si>
  <si>
    <t>HESTA Gewerbehaus, westlich</t>
  </si>
  <si>
    <t>4040</t>
  </si>
  <si>
    <t>HESTA, südlicher Bau</t>
  </si>
  <si>
    <t>4032</t>
  </si>
  <si>
    <t>5755</t>
  </si>
  <si>
    <t>2135</t>
  </si>
  <si>
    <t>Kesselhaus</t>
  </si>
  <si>
    <t>1777</t>
  </si>
  <si>
    <t>4041</t>
  </si>
  <si>
    <t>Kläranlage</t>
  </si>
  <si>
    <t>CH667808541460</t>
  </si>
  <si>
    <t>4045A</t>
  </si>
  <si>
    <t>9774</t>
  </si>
  <si>
    <t>4021</t>
  </si>
  <si>
    <t>1896</t>
  </si>
  <si>
    <t>4110</t>
  </si>
  <si>
    <t>Lager FW, Stag + TBA</t>
  </si>
  <si>
    <t>4134b</t>
  </si>
  <si>
    <t>Lager FW, Stagä + TBA</t>
  </si>
  <si>
    <t>4134</t>
  </si>
  <si>
    <t>4129</t>
  </si>
  <si>
    <t>Lagerschuppen Forstverwaltung</t>
  </si>
  <si>
    <t>4131</t>
  </si>
  <si>
    <t>1883</t>
  </si>
  <si>
    <t>4599</t>
  </si>
  <si>
    <t>2195</t>
  </si>
  <si>
    <t>Nutzung durch Forst + Stiftung Impuls</t>
  </si>
  <si>
    <t>4130</t>
  </si>
  <si>
    <t>Pumpenhaus Engestieg (Merishausertal)</t>
  </si>
  <si>
    <t>CH290873665418</t>
  </si>
  <si>
    <t>1411</t>
  </si>
  <si>
    <t>Serbischer Kulturverein</t>
  </si>
  <si>
    <t>4142</t>
  </si>
  <si>
    <t>Tennishalle Längenberg</t>
  </si>
  <si>
    <t>5723</t>
  </si>
  <si>
    <t>2180</t>
  </si>
  <si>
    <t>9913</t>
  </si>
  <si>
    <t>908</t>
  </si>
  <si>
    <t>Trafostation Logierhaus</t>
  </si>
  <si>
    <t>8159</t>
  </si>
  <si>
    <t>1519</t>
  </si>
  <si>
    <t>Trafostation Merishausertal</t>
  </si>
  <si>
    <t>3042a</t>
  </si>
  <si>
    <t>Trafostation Pilgerbrunnen</t>
  </si>
  <si>
    <t>4971</t>
  </si>
  <si>
    <t>9660</t>
  </si>
  <si>
    <t>4057</t>
  </si>
  <si>
    <t>4059</t>
  </si>
  <si>
    <t>1699</t>
  </si>
  <si>
    <t>9614</t>
  </si>
  <si>
    <t>4048</t>
  </si>
  <si>
    <t>CH130872546389</t>
  </si>
  <si>
    <t>2032</t>
  </si>
  <si>
    <t>5722</t>
  </si>
  <si>
    <t>1697</t>
  </si>
  <si>
    <t>5835</t>
  </si>
  <si>
    <t>5626</t>
  </si>
  <si>
    <t>4045</t>
  </si>
  <si>
    <t>2135a</t>
  </si>
  <si>
    <t>4134a</t>
  </si>
  <si>
    <t>4047</t>
  </si>
  <si>
    <t>Munotstrasse</t>
  </si>
  <si>
    <t>Sporthalle Munot (neue)</t>
  </si>
  <si>
    <t>8998</t>
  </si>
  <si>
    <t>2799</t>
  </si>
  <si>
    <t>1112</t>
  </si>
  <si>
    <t>Muracker</t>
  </si>
  <si>
    <t>Carport für 4 PW</t>
  </si>
  <si>
    <t>21947</t>
  </si>
  <si>
    <t>5856</t>
  </si>
  <si>
    <t>20285</t>
  </si>
  <si>
    <t>7218a</t>
  </si>
  <si>
    <t>Nägelseestrasse</t>
  </si>
  <si>
    <t>Nägelseeschopf</t>
  </si>
  <si>
    <t>30096</t>
  </si>
  <si>
    <t>6053c</t>
  </si>
  <si>
    <t>30162</t>
  </si>
  <si>
    <t>6692b</t>
  </si>
  <si>
    <t>CH507354780841</t>
  </si>
  <si>
    <t>6692A</t>
  </si>
  <si>
    <t>30082</t>
  </si>
  <si>
    <t>6294a</t>
  </si>
  <si>
    <t>Neherstieg</t>
  </si>
  <si>
    <t>4525</t>
  </si>
  <si>
    <t>Neustadt</t>
  </si>
  <si>
    <t>71</t>
  </si>
  <si>
    <t>CH645408711542</t>
  </si>
  <si>
    <t>354</t>
  </si>
  <si>
    <t>565A</t>
  </si>
  <si>
    <t>CH630872545029</t>
  </si>
  <si>
    <t>353</t>
  </si>
  <si>
    <t>565</t>
  </si>
  <si>
    <t>Neutalstrasse</t>
  </si>
  <si>
    <t>bei Intronic AG</t>
  </si>
  <si>
    <t>21434</t>
  </si>
  <si>
    <t>20133</t>
  </si>
  <si>
    <t>4838</t>
  </si>
  <si>
    <t>20139</t>
  </si>
  <si>
    <t>7142c</t>
  </si>
  <si>
    <t>20132</t>
  </si>
  <si>
    <t>7131a</t>
  </si>
  <si>
    <t>7142b</t>
  </si>
  <si>
    <t>Neutrottenstrasse</t>
  </si>
  <si>
    <t>ehemalige EKS Trafostation</t>
  </si>
  <si>
    <t>20791</t>
  </si>
  <si>
    <t>7004</t>
  </si>
  <si>
    <t>21239</t>
  </si>
  <si>
    <t>7309d</t>
  </si>
  <si>
    <t>20370</t>
  </si>
  <si>
    <t>7163a</t>
  </si>
  <si>
    <t>20258</t>
  </si>
  <si>
    <t>7149b</t>
  </si>
  <si>
    <t>20372</t>
  </si>
  <si>
    <t>7367</t>
  </si>
  <si>
    <t>20880</t>
  </si>
  <si>
    <t>7303a</t>
  </si>
  <si>
    <t>20265</t>
  </si>
  <si>
    <t>7209a</t>
  </si>
  <si>
    <t>7149a</t>
  </si>
  <si>
    <t>CH830878548467</t>
  </si>
  <si>
    <t>20257</t>
  </si>
  <si>
    <t>7229A</t>
  </si>
  <si>
    <t>7907</t>
  </si>
  <si>
    <t>Nordstrasse</t>
  </si>
  <si>
    <t>Schwimmteich</t>
  </si>
  <si>
    <t>CH930879543870</t>
  </si>
  <si>
    <t>10319</t>
  </si>
  <si>
    <t>947A</t>
  </si>
  <si>
    <t>CH975478970863</t>
  </si>
  <si>
    <t>9658</t>
  </si>
  <si>
    <t>4126</t>
  </si>
  <si>
    <t>5703</t>
  </si>
  <si>
    <t>Industriegebäude (Breitenau)</t>
  </si>
  <si>
    <t>5606</t>
  </si>
  <si>
    <t>Öffentlicher Gebäudetrakt</t>
  </si>
  <si>
    <t>948m</t>
  </si>
  <si>
    <t>948E</t>
  </si>
  <si>
    <t>3062</t>
  </si>
  <si>
    <t>5564</t>
  </si>
  <si>
    <t>1656</t>
  </si>
  <si>
    <t>946</t>
  </si>
  <si>
    <t>Oberberg</t>
  </si>
  <si>
    <t>132.1</t>
  </si>
  <si>
    <t>CH430879544539</t>
  </si>
  <si>
    <t>132A</t>
  </si>
  <si>
    <t>Oberer Schulweg</t>
  </si>
  <si>
    <t>Turnhalle Buchthalen (alt)</t>
  </si>
  <si>
    <t>6355</t>
  </si>
  <si>
    <t>Unterstand bei Turnhalle</t>
  </si>
  <si>
    <t>6355a</t>
  </si>
  <si>
    <t>Oberwiesenweg</t>
  </si>
  <si>
    <t>Bauamtsmagazin</t>
  </si>
  <si>
    <t>20003</t>
  </si>
  <si>
    <t>7189</t>
  </si>
  <si>
    <t>Schützenhaus Herblingen</t>
  </si>
  <si>
    <t>20513</t>
  </si>
  <si>
    <t>7123</t>
  </si>
  <si>
    <t>20004</t>
  </si>
  <si>
    <t>7107</t>
  </si>
  <si>
    <t>Oerlifallstieg</t>
  </si>
  <si>
    <t>65.1</t>
  </si>
  <si>
    <t>CH207854950854</t>
  </si>
  <si>
    <t>4362</t>
  </si>
  <si>
    <t>2290B</t>
  </si>
  <si>
    <t>2290A</t>
  </si>
  <si>
    <t>Otterngutstrasse</t>
  </si>
  <si>
    <t>Einstellhalle</t>
  </si>
  <si>
    <t>5581</t>
  </si>
  <si>
    <t>5297a</t>
  </si>
  <si>
    <t>EW Muffenschacht / Otterngutstrasse</t>
  </si>
  <si>
    <t>4210</t>
  </si>
  <si>
    <t>5178</t>
  </si>
  <si>
    <t>4966</t>
  </si>
  <si>
    <t>5103a</t>
  </si>
  <si>
    <t>5282</t>
  </si>
  <si>
    <t>5115</t>
  </si>
  <si>
    <t>1161</t>
  </si>
  <si>
    <t>Pestalozzistrasse</t>
  </si>
  <si>
    <t>2720</t>
  </si>
  <si>
    <t>Pilatusstrasse</t>
  </si>
  <si>
    <t>8202</t>
  </si>
  <si>
    <t>6780a</t>
  </si>
  <si>
    <t>10290</t>
  </si>
  <si>
    <t>6892</t>
  </si>
  <si>
    <t>8220</t>
  </si>
  <si>
    <t>6771a</t>
  </si>
  <si>
    <t>10292</t>
  </si>
  <si>
    <t>6868a</t>
  </si>
  <si>
    <t>10286</t>
  </si>
  <si>
    <t>6873a</t>
  </si>
  <si>
    <t>8174</t>
  </si>
  <si>
    <t>6772a</t>
  </si>
  <si>
    <t>8479</t>
  </si>
  <si>
    <t>6791a</t>
  </si>
  <si>
    <t>10284</t>
  </si>
  <si>
    <t>6871a</t>
  </si>
  <si>
    <t>10291</t>
  </si>
  <si>
    <t>6869a</t>
  </si>
  <si>
    <t>10285</t>
  </si>
  <si>
    <t>6872a</t>
  </si>
  <si>
    <t>6790a</t>
  </si>
  <si>
    <t>10287</t>
  </si>
  <si>
    <t>6874a</t>
  </si>
  <si>
    <t>8165</t>
  </si>
  <si>
    <t>6777a</t>
  </si>
  <si>
    <t>8266</t>
  </si>
  <si>
    <t>6797a</t>
  </si>
  <si>
    <t>Plattenhalde</t>
  </si>
  <si>
    <t>5399</t>
  </si>
  <si>
    <t>2013</t>
  </si>
  <si>
    <t>5078</t>
  </si>
  <si>
    <t>1034</t>
  </si>
  <si>
    <t>1643a</t>
  </si>
  <si>
    <t>1036</t>
  </si>
  <si>
    <t>5149a</t>
  </si>
  <si>
    <t>Plattenweg</t>
  </si>
  <si>
    <t>5965</t>
  </si>
  <si>
    <t>4526a</t>
  </si>
  <si>
    <t>5357</t>
  </si>
  <si>
    <t>3337</t>
  </si>
  <si>
    <t>4610</t>
  </si>
  <si>
    <t>5966</t>
  </si>
  <si>
    <t>4524a</t>
  </si>
  <si>
    <t>Quellenstrasse</t>
  </si>
  <si>
    <t>31.1</t>
  </si>
  <si>
    <t>1294</t>
  </si>
  <si>
    <t>4200</t>
  </si>
  <si>
    <t>7727</t>
  </si>
  <si>
    <t>4872</t>
  </si>
  <si>
    <t>Whg. sind im 4202/4204 erfasst!</t>
  </si>
  <si>
    <t>4203</t>
  </si>
  <si>
    <t>1331</t>
  </si>
  <si>
    <t>5159</t>
  </si>
  <si>
    <t>Randenstrasse</t>
  </si>
  <si>
    <t>176.1</t>
  </si>
  <si>
    <t>Gemeinschaftsräume</t>
  </si>
  <si>
    <t>CH327819085497</t>
  </si>
  <si>
    <t>1524</t>
  </si>
  <si>
    <t>997A</t>
  </si>
  <si>
    <t>997C</t>
  </si>
  <si>
    <t>220.1</t>
  </si>
  <si>
    <t>CH785108547349</t>
  </si>
  <si>
    <t>9018</t>
  </si>
  <si>
    <t>1061</t>
  </si>
  <si>
    <t>CH775471000897</t>
  </si>
  <si>
    <t>5505</t>
  </si>
  <si>
    <t>CH851008705475</t>
  </si>
  <si>
    <t>5128</t>
  </si>
  <si>
    <t>264</t>
  </si>
  <si>
    <t>CH530870541618</t>
  </si>
  <si>
    <t>5129</t>
  </si>
  <si>
    <t>29.2</t>
  </si>
  <si>
    <t>72A</t>
  </si>
  <si>
    <t>CH330873542055</t>
  </si>
  <si>
    <t>5131</t>
  </si>
  <si>
    <t>235</t>
  </si>
  <si>
    <t>34.1</t>
  </si>
  <si>
    <t>Zeughaus A</t>
  </si>
  <si>
    <t>CH807854180881</t>
  </si>
  <si>
    <t>954A</t>
  </si>
  <si>
    <t>Magazin</t>
  </si>
  <si>
    <t>CH707854180818</t>
  </si>
  <si>
    <t>1029B</t>
  </si>
  <si>
    <t>5272a</t>
  </si>
  <si>
    <t>CH527802085485</t>
  </si>
  <si>
    <t>1373</t>
  </si>
  <si>
    <t>2258</t>
  </si>
  <si>
    <t>Landwirtschafsgebäude</t>
  </si>
  <si>
    <t>541</t>
  </si>
  <si>
    <t>131</t>
  </si>
  <si>
    <t>2101</t>
  </si>
  <si>
    <t>111a</t>
  </si>
  <si>
    <t>CH330879545068</t>
  </si>
  <si>
    <t>2166</t>
  </si>
  <si>
    <t>111</t>
  </si>
  <si>
    <t>Pfadihütte</t>
  </si>
  <si>
    <t>1539</t>
  </si>
  <si>
    <t>2274</t>
  </si>
  <si>
    <t>Remise/Schuppen</t>
  </si>
  <si>
    <t>CH107954500802</t>
  </si>
  <si>
    <t>2058</t>
  </si>
  <si>
    <t>119</t>
  </si>
  <si>
    <t>2060</t>
  </si>
  <si>
    <t>203</t>
  </si>
  <si>
    <t>Scheunen</t>
  </si>
  <si>
    <t>131a</t>
  </si>
  <si>
    <t>CH881808547828</t>
  </si>
  <si>
    <t>Rebweg</t>
  </si>
  <si>
    <t>6727</t>
  </si>
  <si>
    <t>6506a</t>
  </si>
  <si>
    <t>7622</t>
  </si>
  <si>
    <t>6086a</t>
  </si>
  <si>
    <t>6600</t>
  </si>
  <si>
    <t>6192a</t>
  </si>
  <si>
    <t>6954</t>
  </si>
  <si>
    <t>6670</t>
  </si>
  <si>
    <t>6740</t>
  </si>
  <si>
    <t>6502a</t>
  </si>
  <si>
    <t>6953</t>
  </si>
  <si>
    <t>6671</t>
  </si>
  <si>
    <t>6597</t>
  </si>
  <si>
    <t>6207a</t>
  </si>
  <si>
    <t>6729</t>
  </si>
  <si>
    <t>6500a</t>
  </si>
  <si>
    <t>6955</t>
  </si>
  <si>
    <t>6669</t>
  </si>
  <si>
    <t>6441</t>
  </si>
  <si>
    <t>6080a</t>
  </si>
  <si>
    <t>6775</t>
  </si>
  <si>
    <t>6095</t>
  </si>
  <si>
    <t>Reiatstrasse</t>
  </si>
  <si>
    <t>20.1</t>
  </si>
  <si>
    <t>CH527816085456</t>
  </si>
  <si>
    <t>2583</t>
  </si>
  <si>
    <t>2420A</t>
  </si>
  <si>
    <t>5083</t>
  </si>
  <si>
    <t>Rheinbühlstrasse</t>
  </si>
  <si>
    <t>5394</t>
  </si>
  <si>
    <t>5228a</t>
  </si>
  <si>
    <t>3393</t>
  </si>
  <si>
    <t>5151</t>
  </si>
  <si>
    <t>3893</t>
  </si>
  <si>
    <t>Rheingoldstrasse</t>
  </si>
  <si>
    <t>6482</t>
  </si>
  <si>
    <t>6117a</t>
  </si>
  <si>
    <t>6477</t>
  </si>
  <si>
    <t>6208a</t>
  </si>
  <si>
    <t>Rheinhaldenstrasse</t>
  </si>
  <si>
    <t>95.1</t>
  </si>
  <si>
    <t>CH430874547554</t>
  </si>
  <si>
    <t>2973</t>
  </si>
  <si>
    <t>CH375471940848</t>
  </si>
  <si>
    <t>7542</t>
  </si>
  <si>
    <t>751A</t>
  </si>
  <si>
    <t>alte Pumpenstation</t>
  </si>
  <si>
    <t>2948</t>
  </si>
  <si>
    <t>1595</t>
  </si>
  <si>
    <t>Filterbrunnen 10 Pumpwerk Rheinhalde</t>
  </si>
  <si>
    <t>5629b</t>
  </si>
  <si>
    <t>Filterbrunnen 11 Pumpwerk Rheinhalde</t>
  </si>
  <si>
    <t>5629c</t>
  </si>
  <si>
    <t>Filterbrunnen 9 Pumpwerk Rheinhalde</t>
  </si>
  <si>
    <t>5629a</t>
  </si>
  <si>
    <t>Grundwasserpumpwerk Rheinhalde</t>
  </si>
  <si>
    <t>5629</t>
  </si>
  <si>
    <t>GWW Büro- und Lagergebäude</t>
  </si>
  <si>
    <t>2917</t>
  </si>
  <si>
    <t>1400a</t>
  </si>
  <si>
    <t>inkl. Schrägliftanlage</t>
  </si>
  <si>
    <t>8957</t>
  </si>
  <si>
    <t>5485</t>
  </si>
  <si>
    <t>2915</t>
  </si>
  <si>
    <t>5255</t>
  </si>
  <si>
    <t>Trafostation Lindliweg / Rheinhalde</t>
  </si>
  <si>
    <t>2045</t>
  </si>
  <si>
    <t>Trafostation Rebberg (Rheinhaldenstr.)</t>
  </si>
  <si>
    <t>4291</t>
  </si>
  <si>
    <t>WC, Telefon und Bushalt</t>
  </si>
  <si>
    <t>1595a</t>
  </si>
  <si>
    <t>1010</t>
  </si>
  <si>
    <t>1065</t>
  </si>
  <si>
    <t>2949</t>
  </si>
  <si>
    <t>5088</t>
  </si>
  <si>
    <t>1068a</t>
  </si>
  <si>
    <t>Rheinuferstrasse</t>
  </si>
  <si>
    <t>1212A</t>
  </si>
  <si>
    <t>CH467108542020</t>
  </si>
  <si>
    <t>1011</t>
  </si>
  <si>
    <t>Bushalt Mühlentor</t>
  </si>
  <si>
    <t>637</t>
  </si>
  <si>
    <t>4825</t>
  </si>
  <si>
    <t>Bushalt Rhybadi</t>
  </si>
  <si>
    <t>856</t>
  </si>
  <si>
    <t>4777</t>
  </si>
  <si>
    <t>Wartehaus Mühlentor</t>
  </si>
  <si>
    <t>659</t>
  </si>
  <si>
    <t>3064</t>
  </si>
  <si>
    <t>Riethaldenweg</t>
  </si>
  <si>
    <t>Land. Schopf</t>
  </si>
  <si>
    <t>1334</t>
  </si>
  <si>
    <t>1013</t>
  </si>
  <si>
    <t>3009</t>
  </si>
  <si>
    <t>Rietstrasse</t>
  </si>
  <si>
    <t>Bushalt Riet</t>
  </si>
  <si>
    <t>4113</t>
  </si>
  <si>
    <t>4826</t>
  </si>
  <si>
    <t>4429</t>
  </si>
  <si>
    <t>3048</t>
  </si>
  <si>
    <t>5276</t>
  </si>
  <si>
    <t>5182</t>
  </si>
  <si>
    <t>Rigistrasse</t>
  </si>
  <si>
    <t>6358</t>
  </si>
  <si>
    <t>6709</t>
  </si>
  <si>
    <t>6707b</t>
  </si>
  <si>
    <t>6354</t>
  </si>
  <si>
    <t>6211a</t>
  </si>
  <si>
    <t>Rittergutstrasse</t>
  </si>
  <si>
    <t>Trafostation Rittergut</t>
  </si>
  <si>
    <t>2137</t>
  </si>
  <si>
    <t>2202</t>
  </si>
  <si>
    <t>3018a</t>
  </si>
  <si>
    <t>3018</t>
  </si>
  <si>
    <t>Römerstieg</t>
  </si>
  <si>
    <t>Nebengebäude Stadtgärtnerei</t>
  </si>
  <si>
    <t>5187</t>
  </si>
  <si>
    <t>3978</t>
  </si>
  <si>
    <t>3979</t>
  </si>
  <si>
    <t>6300</t>
  </si>
  <si>
    <t>6116a</t>
  </si>
  <si>
    <t>6498</t>
  </si>
  <si>
    <t>6149a</t>
  </si>
  <si>
    <t>6495</t>
  </si>
  <si>
    <t>6187a</t>
  </si>
  <si>
    <t>Rebhütte</t>
  </si>
  <si>
    <t>6492</t>
  </si>
  <si>
    <t>6145b</t>
  </si>
  <si>
    <t>6145a</t>
  </si>
  <si>
    <t>6314</t>
  </si>
  <si>
    <t>6160a</t>
  </si>
  <si>
    <t>6308</t>
  </si>
  <si>
    <t>6158a</t>
  </si>
  <si>
    <t>6487</t>
  </si>
  <si>
    <t>6128a</t>
  </si>
  <si>
    <t>6149b</t>
  </si>
  <si>
    <t>6303</t>
  </si>
  <si>
    <t>6123a</t>
  </si>
  <si>
    <t>6302</t>
  </si>
  <si>
    <t>6122a</t>
  </si>
  <si>
    <t>6307</t>
  </si>
  <si>
    <t>6143a</t>
  </si>
  <si>
    <t>6485</t>
  </si>
  <si>
    <t>6279a</t>
  </si>
  <si>
    <t>Rütiweg</t>
  </si>
  <si>
    <t>6385</t>
  </si>
  <si>
    <t>6190a</t>
  </si>
  <si>
    <t>6112c</t>
  </si>
  <si>
    <t>6112b</t>
  </si>
  <si>
    <t>Sandackerstrasse</t>
  </si>
  <si>
    <t>CH186008547211</t>
  </si>
  <si>
    <t>1323</t>
  </si>
  <si>
    <t>2218A</t>
  </si>
  <si>
    <t>Sandlöchlistrasse</t>
  </si>
  <si>
    <t>CH167208546352</t>
  </si>
  <si>
    <t>2196A</t>
  </si>
  <si>
    <t>Säntisstrasse</t>
  </si>
  <si>
    <t>Aussenschwimmbad</t>
  </si>
  <si>
    <t>2903</t>
  </si>
  <si>
    <t>1691c</t>
  </si>
  <si>
    <t>119301</t>
  </si>
  <si>
    <t>5814a</t>
  </si>
  <si>
    <t>11376</t>
  </si>
  <si>
    <t>5602a</t>
  </si>
  <si>
    <t>Schwimmbad</t>
  </si>
  <si>
    <t>CH588608547444</t>
  </si>
  <si>
    <t>5602B</t>
  </si>
  <si>
    <t>Schildgutstrasse</t>
  </si>
  <si>
    <t>CH230878549170</t>
  </si>
  <si>
    <t>1906</t>
  </si>
  <si>
    <t>1583A</t>
  </si>
  <si>
    <t>4818</t>
  </si>
  <si>
    <t>Schlattergarten</t>
  </si>
  <si>
    <t>5040</t>
  </si>
  <si>
    <t>250</t>
  </si>
  <si>
    <t>Garage zu Schulhaus</t>
  </si>
  <si>
    <t>5044</t>
  </si>
  <si>
    <t>212</t>
  </si>
  <si>
    <t>Schlatterhof</t>
  </si>
  <si>
    <t>5068</t>
  </si>
  <si>
    <t>302</t>
  </si>
  <si>
    <t>321</t>
  </si>
  <si>
    <t>Schleipfgässchen</t>
  </si>
  <si>
    <t>5627</t>
  </si>
  <si>
    <t>5281a</t>
  </si>
  <si>
    <t>5310</t>
  </si>
  <si>
    <t>5173b</t>
  </si>
  <si>
    <t>5173a</t>
  </si>
  <si>
    <t>Schlössliweg</t>
  </si>
  <si>
    <t>CH890871135488</t>
  </si>
  <si>
    <t>2985</t>
  </si>
  <si>
    <t>1130C</t>
  </si>
  <si>
    <t>CH959608785423</t>
  </si>
  <si>
    <t>4597</t>
  </si>
  <si>
    <t>Schlossstrasse</t>
  </si>
  <si>
    <t>21264</t>
  </si>
  <si>
    <t>7746</t>
  </si>
  <si>
    <t>20491</t>
  </si>
  <si>
    <t>7957</t>
  </si>
  <si>
    <t>21660</t>
  </si>
  <si>
    <t>7353</t>
  </si>
  <si>
    <t>20020</t>
  </si>
  <si>
    <t>7052a</t>
  </si>
  <si>
    <t>20006</t>
  </si>
  <si>
    <t>7056a</t>
  </si>
  <si>
    <t>20107</t>
  </si>
  <si>
    <t>7005a</t>
  </si>
  <si>
    <t>20019</t>
  </si>
  <si>
    <t>7053</t>
  </si>
  <si>
    <t>20014</t>
  </si>
  <si>
    <t>7059a</t>
  </si>
  <si>
    <t>20086</t>
  </si>
  <si>
    <t>7013</t>
  </si>
  <si>
    <t>20067</t>
  </si>
  <si>
    <t>7070</t>
  </si>
  <si>
    <t>Schneckenackerstrasse</t>
  </si>
  <si>
    <t>5933</t>
  </si>
  <si>
    <t>3414a</t>
  </si>
  <si>
    <t>5961</t>
  </si>
  <si>
    <t>3424a</t>
  </si>
  <si>
    <t>10316</t>
  </si>
  <si>
    <t>4256</t>
  </si>
  <si>
    <t>9362</t>
  </si>
  <si>
    <t>Schwarzadlerstrasse</t>
  </si>
  <si>
    <t>CH652208735404</t>
  </si>
  <si>
    <t>11024</t>
  </si>
  <si>
    <t>5537A</t>
  </si>
  <si>
    <t>69</t>
  </si>
  <si>
    <t>Betriebsgebäude Entsorgung</t>
  </si>
  <si>
    <t>CH667808547497</t>
  </si>
  <si>
    <t>5743</t>
  </si>
  <si>
    <t>5322N</t>
  </si>
  <si>
    <t>Werkhof Autounterstand</t>
  </si>
  <si>
    <t>5322R</t>
  </si>
  <si>
    <t>Wohn- und Verwaltungsgebäude</t>
  </si>
  <si>
    <t>Fabrikgebäude</t>
  </si>
  <si>
    <t>21361</t>
  </si>
  <si>
    <t>7493</t>
  </si>
  <si>
    <t>Fahrzeug- und Lagerhalle</t>
  </si>
  <si>
    <t>5322b</t>
  </si>
  <si>
    <t>5322F</t>
  </si>
  <si>
    <t>CH715475087865</t>
  </si>
  <si>
    <t>5745</t>
  </si>
  <si>
    <t>1198A</t>
  </si>
  <si>
    <t>21082</t>
  </si>
  <si>
    <t>7126b</t>
  </si>
  <si>
    <t>21091</t>
  </si>
  <si>
    <t>7611</t>
  </si>
  <si>
    <t>21076</t>
  </si>
  <si>
    <t>7430</t>
  </si>
  <si>
    <t>Schiessstand</t>
  </si>
  <si>
    <t>21726</t>
  </si>
  <si>
    <t>7277a</t>
  </si>
  <si>
    <t>Tankstelle</t>
  </si>
  <si>
    <t>5322E</t>
  </si>
  <si>
    <t>Werkstattgebäude</t>
  </si>
  <si>
    <t>8526</t>
  </si>
  <si>
    <t>5465</t>
  </si>
  <si>
    <t>21391</t>
  </si>
  <si>
    <t>5322</t>
  </si>
  <si>
    <t>Seewadelstrasse</t>
  </si>
  <si>
    <t>7903</t>
  </si>
  <si>
    <t>6362a</t>
  </si>
  <si>
    <t>6192</t>
  </si>
  <si>
    <t>6324a</t>
  </si>
  <si>
    <t>6195</t>
  </si>
  <si>
    <t>6361a</t>
  </si>
  <si>
    <t>6768</t>
  </si>
  <si>
    <t>6129</t>
  </si>
  <si>
    <t>Sennereistrasse</t>
  </si>
  <si>
    <t>8644</t>
  </si>
  <si>
    <t>5457a</t>
  </si>
  <si>
    <t>8646</t>
  </si>
  <si>
    <t>8648</t>
  </si>
  <si>
    <t>5471</t>
  </si>
  <si>
    <t>8647</t>
  </si>
  <si>
    <t>11723</t>
  </si>
  <si>
    <t>5709a</t>
  </si>
  <si>
    <t>Solenbergstrasse</t>
  </si>
  <si>
    <t>Trafostation Gennersbrunnerstrasse</t>
  </si>
  <si>
    <t>21128</t>
  </si>
  <si>
    <t>21579</t>
  </si>
  <si>
    <t>7687</t>
  </si>
  <si>
    <t>Sommerhalde</t>
  </si>
  <si>
    <t>8824</t>
  </si>
  <si>
    <t>4981</t>
  </si>
  <si>
    <t>8823</t>
  </si>
  <si>
    <t>4980a</t>
  </si>
  <si>
    <t>Sommerwiesstrasse</t>
  </si>
  <si>
    <t>4660</t>
  </si>
  <si>
    <t>4680</t>
  </si>
  <si>
    <t>4675</t>
  </si>
  <si>
    <t>4672</t>
  </si>
  <si>
    <t>Sonnenberg</t>
  </si>
  <si>
    <t>20840</t>
  </si>
  <si>
    <t>7545</t>
  </si>
  <si>
    <t>21341</t>
  </si>
  <si>
    <t>21326</t>
  </si>
  <si>
    <t>21325</t>
  </si>
  <si>
    <t>21328</t>
  </si>
  <si>
    <t>20857</t>
  </si>
  <si>
    <t>7267a</t>
  </si>
  <si>
    <t>21345</t>
  </si>
  <si>
    <t>21327</t>
  </si>
  <si>
    <t>20856</t>
  </si>
  <si>
    <t>7266a</t>
  </si>
  <si>
    <t>21344</t>
  </si>
  <si>
    <t>CH257808785468</t>
  </si>
  <si>
    <t>20996</t>
  </si>
  <si>
    <t>7174</t>
  </si>
  <si>
    <t>Sonnenburggutstrasse</t>
  </si>
  <si>
    <t>53a</t>
  </si>
  <si>
    <t>1247</t>
  </si>
  <si>
    <t>1027</t>
  </si>
  <si>
    <t>CH145408719634</t>
  </si>
  <si>
    <t>53b</t>
  </si>
  <si>
    <t>Bushalt Hallenbad</t>
  </si>
  <si>
    <t>4121</t>
  </si>
  <si>
    <t>4779</t>
  </si>
  <si>
    <t>Trafostation Sonnenburggut</t>
  </si>
  <si>
    <t>CH130871549665</t>
  </si>
  <si>
    <t>1249</t>
  </si>
  <si>
    <t>2486</t>
  </si>
  <si>
    <t>CH175478910862</t>
  </si>
  <si>
    <t>1254</t>
  </si>
  <si>
    <t>1032A</t>
  </si>
  <si>
    <t>Sonnmattstrasse</t>
  </si>
  <si>
    <t>6259</t>
  </si>
  <si>
    <t>6271a</t>
  </si>
  <si>
    <t>6260</t>
  </si>
  <si>
    <t>6272a</t>
  </si>
  <si>
    <t>Speerstrasse</t>
  </si>
  <si>
    <t>CH689108547865</t>
  </si>
  <si>
    <t>2642</t>
  </si>
  <si>
    <t>2060A</t>
  </si>
  <si>
    <t>2060B</t>
  </si>
  <si>
    <t>Spendtrottengut</t>
  </si>
  <si>
    <t>10313</t>
  </si>
  <si>
    <t>6252b</t>
  </si>
  <si>
    <t>6673</t>
  </si>
  <si>
    <t>6414a</t>
  </si>
  <si>
    <t>6664</t>
  </si>
  <si>
    <t>6439a</t>
  </si>
  <si>
    <t>6666</t>
  </si>
  <si>
    <t>6434a</t>
  </si>
  <si>
    <t>10312</t>
  </si>
  <si>
    <t>6252a</t>
  </si>
  <si>
    <t>6332</t>
  </si>
  <si>
    <t>6141a</t>
  </si>
  <si>
    <t>Spiegelgutstrasse</t>
  </si>
  <si>
    <t>CH280308547855</t>
  </si>
  <si>
    <t>2081</t>
  </si>
  <si>
    <t>1171B</t>
  </si>
  <si>
    <t>4906</t>
  </si>
  <si>
    <t>10329</t>
  </si>
  <si>
    <t>2075</t>
  </si>
  <si>
    <t>5150a</t>
  </si>
  <si>
    <t>2077</t>
  </si>
  <si>
    <t>Trafostation Spiegelgut</t>
  </si>
  <si>
    <t>5528</t>
  </si>
  <si>
    <t>5154</t>
  </si>
  <si>
    <t>5150</t>
  </si>
  <si>
    <t>5152</t>
  </si>
  <si>
    <t>5289</t>
  </si>
  <si>
    <t>5153</t>
  </si>
  <si>
    <t>5153a</t>
  </si>
  <si>
    <t>Spielweg</t>
  </si>
  <si>
    <t>Naturstamm-Sauna</t>
  </si>
  <si>
    <t>5199f</t>
  </si>
  <si>
    <t>Sauna-Wellnessgebäude</t>
  </si>
  <si>
    <t>5199e</t>
  </si>
  <si>
    <t>Spitalstrasse</t>
  </si>
  <si>
    <t>SBB/DB Unterführung mit Lift un d Tafost</t>
  </si>
  <si>
    <t>4152</t>
  </si>
  <si>
    <t>934</t>
  </si>
  <si>
    <t>Wasserreservoir Geissberg</t>
  </si>
  <si>
    <t>5249</t>
  </si>
  <si>
    <t>5174</t>
  </si>
  <si>
    <t>Splügenstrasse</t>
  </si>
  <si>
    <t>6286</t>
  </si>
  <si>
    <t>6932</t>
  </si>
  <si>
    <t>6280</t>
  </si>
  <si>
    <t>6276a</t>
  </si>
  <si>
    <t>6275</t>
  </si>
  <si>
    <t>6258c</t>
  </si>
  <si>
    <t>6795</t>
  </si>
  <si>
    <t>6638a</t>
  </si>
  <si>
    <t>6258b</t>
  </si>
  <si>
    <t>Stahlwerkstrasse</t>
  </si>
  <si>
    <t>7584</t>
  </si>
  <si>
    <t>4525a</t>
  </si>
  <si>
    <t>11039</t>
  </si>
  <si>
    <t>5614</t>
  </si>
  <si>
    <t>Stauffacherstrasse</t>
  </si>
  <si>
    <t>6748</t>
  </si>
  <si>
    <t>6096</t>
  </si>
  <si>
    <t>6659a</t>
  </si>
  <si>
    <t>6659</t>
  </si>
  <si>
    <t>6122</t>
  </si>
  <si>
    <t>6524a</t>
  </si>
  <si>
    <t>Steigacker</t>
  </si>
  <si>
    <t>Einstellhalle, Remise, Schopf, Funkconta</t>
  </si>
  <si>
    <t>CH454708715482</t>
  </si>
  <si>
    <t>1192</t>
  </si>
  <si>
    <t>261</t>
  </si>
  <si>
    <t>1218</t>
  </si>
  <si>
    <t>171a</t>
  </si>
  <si>
    <t>Bushalt Schützenhaus</t>
  </si>
  <si>
    <t>4772</t>
  </si>
  <si>
    <t>8357</t>
  </si>
  <si>
    <t>880</t>
  </si>
  <si>
    <t>Trafostation Promenadenpark</t>
  </si>
  <si>
    <t>1160</t>
  </si>
  <si>
    <t>1392</t>
  </si>
  <si>
    <t>Steingutstrasse</t>
  </si>
  <si>
    <t>Garagentrakt zweigeschossig</t>
  </si>
  <si>
    <t>5272</t>
  </si>
  <si>
    <t>5137a</t>
  </si>
  <si>
    <t>4807</t>
  </si>
  <si>
    <t>1175</t>
  </si>
  <si>
    <t>Stettemerstrasse</t>
  </si>
  <si>
    <t>21225</t>
  </si>
  <si>
    <t>4846</t>
  </si>
  <si>
    <t>Bushalt Hohberg</t>
  </si>
  <si>
    <t>21223</t>
  </si>
  <si>
    <t>4822</t>
  </si>
  <si>
    <t>Bushalt Stettemerstrasse</t>
  </si>
  <si>
    <t>21222</t>
  </si>
  <si>
    <t>4798</t>
  </si>
  <si>
    <t>Halle 1</t>
  </si>
  <si>
    <t>21236</t>
  </si>
  <si>
    <t>7685</t>
  </si>
  <si>
    <t>Halle 2</t>
  </si>
  <si>
    <t>7695</t>
  </si>
  <si>
    <t>21617</t>
  </si>
  <si>
    <t>7751</t>
  </si>
  <si>
    <t>7742</t>
  </si>
  <si>
    <t>21369</t>
  </si>
  <si>
    <t>21370</t>
  </si>
  <si>
    <t>21265</t>
  </si>
  <si>
    <t>4845</t>
  </si>
  <si>
    <t>21094</t>
  </si>
  <si>
    <t>Stimmerstrasse</t>
  </si>
  <si>
    <t>5885</t>
  </si>
  <si>
    <t>4842</t>
  </si>
  <si>
    <t>Trafostation Alpenblick</t>
  </si>
  <si>
    <t>3926</t>
  </si>
  <si>
    <t>3093a</t>
  </si>
  <si>
    <t>6514a</t>
  </si>
  <si>
    <t>6470</t>
  </si>
  <si>
    <t>6453a</t>
  </si>
  <si>
    <t>Stokarbergstrasse</t>
  </si>
  <si>
    <t>Trottengebäude mit Weinpresse</t>
  </si>
  <si>
    <t>1913</t>
  </si>
  <si>
    <t>1035</t>
  </si>
  <si>
    <t>4603</t>
  </si>
  <si>
    <t>3729</t>
  </si>
  <si>
    <t>1232</t>
  </si>
  <si>
    <t>1039c</t>
  </si>
  <si>
    <t>Stuckengässchen</t>
  </si>
  <si>
    <t>6623</t>
  </si>
  <si>
    <t>6068a</t>
  </si>
  <si>
    <t>6068b</t>
  </si>
  <si>
    <t>6656</t>
  </si>
  <si>
    <t>6066a</t>
  </si>
  <si>
    <t>30455</t>
  </si>
  <si>
    <t>6226</t>
  </si>
  <si>
    <t>9871</t>
  </si>
  <si>
    <t>6911a</t>
  </si>
  <si>
    <t>8528</t>
  </si>
  <si>
    <t>6821a</t>
  </si>
  <si>
    <t>6655</t>
  </si>
  <si>
    <t>6067a</t>
  </si>
  <si>
    <t>6614</t>
  </si>
  <si>
    <t>6820a</t>
  </si>
  <si>
    <t>Stüdliackerstrasse</t>
  </si>
  <si>
    <t>4</t>
  </si>
  <si>
    <t>Migros EKZ Herblingen</t>
  </si>
  <si>
    <t>CH590871995429</t>
  </si>
  <si>
    <t>21291</t>
  </si>
  <si>
    <t>7450</t>
  </si>
  <si>
    <t>8298</t>
  </si>
  <si>
    <t>Bushalt Stüdliackerstrasse</t>
  </si>
  <si>
    <t>21290</t>
  </si>
  <si>
    <t>Tälistrasse</t>
  </si>
  <si>
    <t>20340</t>
  </si>
  <si>
    <t>7165a</t>
  </si>
  <si>
    <t>20789</t>
  </si>
  <si>
    <t>7233a</t>
  </si>
  <si>
    <t>20333</t>
  </si>
  <si>
    <t>7546</t>
  </si>
  <si>
    <t>20330</t>
  </si>
  <si>
    <t>7175a</t>
  </si>
  <si>
    <t>7165b</t>
  </si>
  <si>
    <t>20337</t>
  </si>
  <si>
    <t>7169a</t>
  </si>
  <si>
    <t>Talstrasse</t>
  </si>
  <si>
    <t>Autounterstand mit Doppelgarage</t>
  </si>
  <si>
    <t>CH775471010894</t>
  </si>
  <si>
    <t>6169</t>
  </si>
  <si>
    <t>6481A</t>
  </si>
  <si>
    <t>6111</t>
  </si>
  <si>
    <t>gedeckter Sitzplatz</t>
  </si>
  <si>
    <t>7773</t>
  </si>
  <si>
    <t>6273a</t>
  </si>
  <si>
    <t>6133</t>
  </si>
  <si>
    <t>6269a</t>
  </si>
  <si>
    <t>Tannenstrasse</t>
  </si>
  <si>
    <t>2999</t>
  </si>
  <si>
    <t>Tellstrasse</t>
  </si>
  <si>
    <t>1110</t>
  </si>
  <si>
    <t>Trafostation Gruben</t>
  </si>
  <si>
    <t>2517</t>
  </si>
  <si>
    <t>2049</t>
  </si>
  <si>
    <t>2746</t>
  </si>
  <si>
    <t>1107g</t>
  </si>
  <si>
    <t>Thayngerstrasse</t>
  </si>
  <si>
    <t>Fahrzeug- und Gerätehalle</t>
  </si>
  <si>
    <t>CH815485087145</t>
  </si>
  <si>
    <t>20572</t>
  </si>
  <si>
    <t>8078</t>
  </si>
  <si>
    <t>CH745408789997</t>
  </si>
  <si>
    <t>20612</t>
  </si>
  <si>
    <t>7227</t>
  </si>
  <si>
    <t>20077</t>
  </si>
  <si>
    <t>7981</t>
  </si>
  <si>
    <t>20131</t>
  </si>
  <si>
    <t>7112a</t>
  </si>
  <si>
    <t>CH287008547394</t>
  </si>
  <si>
    <t>7112</t>
  </si>
  <si>
    <t>21601</t>
  </si>
  <si>
    <t>7719</t>
  </si>
  <si>
    <t>20063</t>
  </si>
  <si>
    <t>7065b</t>
  </si>
  <si>
    <t>Trüllenbuck</t>
  </si>
  <si>
    <t>7204a</t>
  </si>
  <si>
    <t>Schulhaus Trüllenbuck (Pavillon)</t>
  </si>
  <si>
    <t>7309c</t>
  </si>
  <si>
    <t>Schulraumprovisorium</t>
  </si>
  <si>
    <t>CH730878548897</t>
  </si>
  <si>
    <t>7309F</t>
  </si>
  <si>
    <t>21555</t>
  </si>
  <si>
    <t>7602</t>
  </si>
  <si>
    <t>21571</t>
  </si>
  <si>
    <t>7675</t>
  </si>
  <si>
    <t>21164</t>
  </si>
  <si>
    <t>7022</t>
  </si>
  <si>
    <t>20195</t>
  </si>
  <si>
    <t>7027a</t>
  </si>
  <si>
    <t>7027b</t>
  </si>
  <si>
    <t>20759</t>
  </si>
  <si>
    <t>7018a</t>
  </si>
  <si>
    <t>20758</t>
  </si>
  <si>
    <t>7215a</t>
  </si>
  <si>
    <t>Ungarbühlstrasse</t>
  </si>
  <si>
    <t>Schopf mit Voliere</t>
  </si>
  <si>
    <t>2241</t>
  </si>
  <si>
    <t>1186e</t>
  </si>
  <si>
    <t>Speisesaal / Küche / Technik</t>
  </si>
  <si>
    <t>1186a</t>
  </si>
  <si>
    <t>Trafostation Schönbühl</t>
  </si>
  <si>
    <t>3372</t>
  </si>
  <si>
    <t>1362</t>
  </si>
  <si>
    <t>2390</t>
  </si>
  <si>
    <t>Urwerf</t>
  </si>
  <si>
    <t>CH590878955475</t>
  </si>
  <si>
    <t>4450</t>
  </si>
  <si>
    <t>1049</t>
  </si>
  <si>
    <t>CH430878542766</t>
  </si>
  <si>
    <t>1102</t>
  </si>
  <si>
    <t>7774</t>
  </si>
  <si>
    <t>4891</t>
  </si>
  <si>
    <t>7748</t>
  </si>
  <si>
    <t>4881a</t>
  </si>
  <si>
    <t>2707</t>
  </si>
  <si>
    <t>7859</t>
  </si>
  <si>
    <t>4898</t>
  </si>
  <si>
    <t>8204</t>
  </si>
  <si>
    <t>Trafostation Urwerf</t>
  </si>
  <si>
    <t>3096</t>
  </si>
  <si>
    <t>7922</t>
  </si>
  <si>
    <t>4880a</t>
  </si>
  <si>
    <t>Vögelingässchen</t>
  </si>
  <si>
    <t>5105</t>
  </si>
  <si>
    <t>Weiherweg</t>
  </si>
  <si>
    <t>Oekonomiegebäude</t>
  </si>
  <si>
    <t>CH230878549269</t>
  </si>
  <si>
    <t>3901</t>
  </si>
  <si>
    <t>1672A</t>
  </si>
  <si>
    <t>CH781408547873</t>
  </si>
  <si>
    <t>3497</t>
  </si>
  <si>
    <t>1929</t>
  </si>
  <si>
    <t>Weinsteig</t>
  </si>
  <si>
    <t>4725</t>
  </si>
  <si>
    <t>5054a</t>
  </si>
  <si>
    <t>inkl. gedeckter Sitzplatz GB 10405</t>
  </si>
  <si>
    <t>3237</t>
  </si>
  <si>
    <t>4579a</t>
  </si>
  <si>
    <t>8053</t>
  </si>
  <si>
    <t>4561a</t>
  </si>
  <si>
    <t>1790</t>
  </si>
  <si>
    <t>4672b</t>
  </si>
  <si>
    <t>9775</t>
  </si>
  <si>
    <t>7913</t>
  </si>
  <si>
    <t>ZS-Anlage Geissberg</t>
  </si>
  <si>
    <t>4561b</t>
  </si>
  <si>
    <t>1780</t>
  </si>
  <si>
    <t>4590b</t>
  </si>
  <si>
    <t>4560a</t>
  </si>
  <si>
    <t>3239</t>
  </si>
  <si>
    <t>4575</t>
  </si>
  <si>
    <t>Widlenstrasse</t>
  </si>
  <si>
    <t>Hühnerhaus</t>
  </si>
  <si>
    <t>31065</t>
  </si>
  <si>
    <t>6436a</t>
  </si>
  <si>
    <t>30974</t>
  </si>
  <si>
    <t>6535</t>
  </si>
  <si>
    <t>30977</t>
  </si>
  <si>
    <t>6881</t>
  </si>
  <si>
    <t>Tennisclubhaus</t>
  </si>
  <si>
    <t>31771</t>
  </si>
  <si>
    <t>Waldhütte Stöck</t>
  </si>
  <si>
    <t>6430</t>
  </si>
  <si>
    <t>6535a</t>
  </si>
  <si>
    <t>Windegghof</t>
  </si>
  <si>
    <t>6653</t>
  </si>
  <si>
    <t>6069b</t>
  </si>
  <si>
    <t>CH630872546316</t>
  </si>
  <si>
    <t>6646</t>
  </si>
  <si>
    <t>6069A</t>
  </si>
  <si>
    <t>Windeggstieg</t>
  </si>
  <si>
    <t>2934</t>
  </si>
  <si>
    <t>CH567808540308</t>
  </si>
  <si>
    <t>2946</t>
  </si>
  <si>
    <t>3396</t>
  </si>
  <si>
    <t>6643</t>
  </si>
  <si>
    <t>6071</t>
  </si>
  <si>
    <t>6678</t>
  </si>
  <si>
    <t>6353a</t>
  </si>
  <si>
    <t>Windeggstrasse</t>
  </si>
  <si>
    <t>5858</t>
  </si>
  <si>
    <t>6007a</t>
  </si>
  <si>
    <t>6553a</t>
  </si>
  <si>
    <t>6008a</t>
  </si>
  <si>
    <t>6006a</t>
  </si>
  <si>
    <t>6554a</t>
  </si>
  <si>
    <t>Kirche Buchthalen</t>
  </si>
  <si>
    <t>6459</t>
  </si>
  <si>
    <t>6077</t>
  </si>
  <si>
    <t>SR Windegg / Gloor</t>
  </si>
  <si>
    <t>6602</t>
  </si>
  <si>
    <t>6109a</t>
  </si>
  <si>
    <t>6554b</t>
  </si>
  <si>
    <t>6554c</t>
  </si>
  <si>
    <t>6552c</t>
  </si>
  <si>
    <t>6109b</t>
  </si>
  <si>
    <t>5850</t>
  </si>
  <si>
    <t>6177a</t>
  </si>
  <si>
    <t>6997</t>
  </si>
  <si>
    <t>6541</t>
  </si>
  <si>
    <t>6442</t>
  </si>
  <si>
    <t>6079b</t>
  </si>
  <si>
    <t>6079a</t>
  </si>
  <si>
    <t>6647</t>
  </si>
  <si>
    <t>6378a</t>
  </si>
  <si>
    <t>Winkelriedstrasse</t>
  </si>
  <si>
    <t>CH983508547127</t>
  </si>
  <si>
    <t>10302</t>
  </si>
  <si>
    <t>6893</t>
  </si>
  <si>
    <t>6549</t>
  </si>
  <si>
    <t>6198</t>
  </si>
  <si>
    <t>6289a</t>
  </si>
  <si>
    <t>6164</t>
  </si>
  <si>
    <t>6705</t>
  </si>
  <si>
    <t>6551</t>
  </si>
  <si>
    <t>6125</t>
  </si>
  <si>
    <t>6586</t>
  </si>
  <si>
    <t>6548a</t>
  </si>
  <si>
    <t>8614</t>
  </si>
  <si>
    <t>6845</t>
  </si>
  <si>
    <t>6289c</t>
  </si>
  <si>
    <t>10288</t>
  </si>
  <si>
    <t>6866a</t>
  </si>
  <si>
    <t>10289</t>
  </si>
  <si>
    <t>6865a</t>
  </si>
  <si>
    <t>6289b</t>
  </si>
  <si>
    <t>Zollerweg</t>
  </si>
  <si>
    <t>30417</t>
  </si>
  <si>
    <t>6065a</t>
  </si>
  <si>
    <t>30084</t>
  </si>
  <si>
    <t>6626</t>
  </si>
  <si>
    <t>6764</t>
  </si>
  <si>
    <t>Zündelgutstrasse</t>
  </si>
  <si>
    <t>6707a</t>
  </si>
  <si>
    <t>6707</t>
  </si>
  <si>
    <t>Zündelweg</t>
  </si>
  <si>
    <t>6433a</t>
  </si>
  <si>
    <t>6347</t>
  </si>
  <si>
    <t>6255a</t>
  </si>
  <si>
    <t>6499</t>
  </si>
  <si>
    <t>6189a</t>
  </si>
  <si>
    <t>Oberdorf</t>
  </si>
  <si>
    <t>17.5</t>
  </si>
  <si>
    <t>Maschinenhalle mit Pferdeboxen</t>
  </si>
  <si>
    <t>CH545408770964</t>
  </si>
  <si>
    <t>210</t>
  </si>
  <si>
    <t>274a</t>
  </si>
  <si>
    <t>CH889508547289</t>
  </si>
  <si>
    <t>Hemishoferstrasse</t>
  </si>
  <si>
    <t>93.5</t>
  </si>
  <si>
    <t>ARA-Garagen</t>
  </si>
  <si>
    <t>233</t>
  </si>
  <si>
    <t>CH855908715410</t>
  </si>
  <si>
    <t>91</t>
  </si>
  <si>
    <t>503</t>
  </si>
  <si>
    <t>Obergass</t>
  </si>
  <si>
    <t>Bürgerasyl Nordtrakt</t>
  </si>
  <si>
    <t>CH290872415405</t>
  </si>
  <si>
    <t>708</t>
  </si>
  <si>
    <t>13b</t>
  </si>
  <si>
    <t>Bürgerasyl Südtrakt</t>
  </si>
  <si>
    <t>29</t>
  </si>
  <si>
    <t>CH227347085414</t>
  </si>
  <si>
    <t>1440</t>
  </si>
  <si>
    <t>687B</t>
  </si>
  <si>
    <t>687</t>
  </si>
  <si>
    <t>Galgenbuckstrasse</t>
  </si>
  <si>
    <t>Galgebuck</t>
  </si>
  <si>
    <t>CH957808715445</t>
  </si>
  <si>
    <t>1634</t>
  </si>
  <si>
    <t>Link</t>
  </si>
  <si>
    <t>Obsolete in GWR</t>
  </si>
  <si>
    <t>2683349.400 1284109.400</t>
  </si>
  <si>
    <t>2683355.000 1283999.000</t>
  </si>
  <si>
    <t>2683475.100 1283769.400</t>
  </si>
  <si>
    <t>2683494.500 1284302.900</t>
  </si>
  <si>
    <t>2683388.900 1284175.600</t>
  </si>
  <si>
    <t>2683390.300 1284178.300</t>
  </si>
  <si>
    <t>2683385.215 1284151.639</t>
  </si>
  <si>
    <t>2683273.744 1283826.958</t>
  </si>
  <si>
    <t>2691866.386 1288449.885</t>
  </si>
  <si>
    <t>2691866.720 1288439.158</t>
  </si>
  <si>
    <t>2685052.000 1284024.000</t>
  </si>
  <si>
    <t>2687062.135 1282832.352</t>
  </si>
  <si>
    <t>2687916.000 1282282.000</t>
  </si>
  <si>
    <t>2686629.000 1281052.300</t>
  </si>
  <si>
    <t>2688752.000 1281266.000</t>
  </si>
  <si>
    <t>2688707.000 1281266.000</t>
  </si>
  <si>
    <t>2688622.000 1281314.000</t>
  </si>
  <si>
    <t>2688643.000 1281278.000</t>
  </si>
  <si>
    <t>2688371.900 1282249.900</t>
  </si>
  <si>
    <t>2688718.000 1283261.000</t>
  </si>
  <si>
    <t>2688175.700 1282195.600</t>
  </si>
  <si>
    <t>2688392.000 1282722.000</t>
  </si>
  <si>
    <t>2688646.400 1283377.600</t>
  </si>
  <si>
    <t>2689174.600 1281777.800</t>
  </si>
  <si>
    <t>2688906.700 1282449.300</t>
  </si>
  <si>
    <t>2688117.261 1283060.984</t>
  </si>
  <si>
    <t>2685017.100 1270206.200</t>
  </si>
  <si>
    <t>2690599.000 1283403.000</t>
  </si>
  <si>
    <t>2689401.204 1284321.360</t>
  </si>
  <si>
    <t>2689416.012 1284375.449</t>
  </si>
  <si>
    <t>2690326.000 1284832.000</t>
  </si>
  <si>
    <t>2690295.000 1284762.000</t>
  </si>
  <si>
    <t>2690610.158 1285864.667</t>
  </si>
  <si>
    <t>2690303.867 1283597.605</t>
  </si>
  <si>
    <t>2689434.000 1284797.000</t>
  </si>
  <si>
    <t>2690336.000 1284850.000</t>
  </si>
  <si>
    <t>2689364.000 1283240.000</t>
  </si>
  <si>
    <t>2691541.000 1283236.000</t>
  </si>
  <si>
    <t>2689359.000 1283217.000</t>
  </si>
  <si>
    <t>2689331.100 1284332.200</t>
  </si>
  <si>
    <t>2690616.000 1284295.000</t>
  </si>
  <si>
    <t>2690307.000 1284900.000</t>
  </si>
  <si>
    <t>2685668.776 1287690.078</t>
  </si>
  <si>
    <t>2691262.000 1283680.000</t>
  </si>
  <si>
    <t>2689655.000 1283818.000</t>
  </si>
  <si>
    <t>2690128.000 1283876.000</t>
  </si>
  <si>
    <t>2690093.000 1283866.000</t>
  </si>
  <si>
    <t>2689622.147 1283899.672</t>
  </si>
  <si>
    <t>2690570.000 1283615.000</t>
  </si>
  <si>
    <t>2691299.000 1283898.000</t>
  </si>
  <si>
    <t>2690281.000 1284789.000</t>
  </si>
  <si>
    <t>2690302.000 1284775.000</t>
  </si>
  <si>
    <t>2690314.000 1284790.000</t>
  </si>
  <si>
    <t>2690333.000 1284790.000</t>
  </si>
  <si>
    <t>2690283.000 1284828.000</t>
  </si>
  <si>
    <t>2690296.000 1284866.000</t>
  </si>
  <si>
    <t>2689687.000 1283790.000</t>
  </si>
  <si>
    <t>2686259.000 1287650.000</t>
  </si>
  <si>
    <t>2689691.890 1283359.181</t>
  </si>
  <si>
    <t>2689685.329 1283337.204</t>
  </si>
  <si>
    <t>2689692.000 1283364.000</t>
  </si>
  <si>
    <t>2689965.000 1283325.000</t>
  </si>
  <si>
    <t>2689621.000 1283840.000</t>
  </si>
  <si>
    <t>2689299.000 1283875.000</t>
  </si>
  <si>
    <t>2690650.550 1283439.200</t>
  </si>
  <si>
    <t>2688811.000 1284474.000</t>
  </si>
  <si>
    <t>2690962.000 1285073.000</t>
  </si>
  <si>
    <t>2690270.922 1285416.393</t>
  </si>
  <si>
    <t>2690172.000 1285254.000</t>
  </si>
  <si>
    <t>2689366.000 1283785.000</t>
  </si>
  <si>
    <t>2689961.000 1283295.000</t>
  </si>
  <si>
    <t>2690322.760 1285123.096</t>
  </si>
  <si>
    <t>2688894.147 1283288.679</t>
  </si>
  <si>
    <t>2690203.000 1285193.000</t>
  </si>
  <si>
    <t>2691158.000 1286127.000</t>
  </si>
  <si>
    <t>2688442.000 1284853.000</t>
  </si>
  <si>
    <t>2688550.000 1284704.000</t>
  </si>
  <si>
    <t>2689529.000 1284792.000</t>
  </si>
  <si>
    <t>2691935.000 1282558.000</t>
  </si>
  <si>
    <t>2688414.000 1284156.000</t>
  </si>
  <si>
    <t>2691666.000 1282795.000</t>
  </si>
  <si>
    <t>2690220.000 1284075.000</t>
  </si>
  <si>
    <t>2689783.000 1284253.000</t>
  </si>
  <si>
    <t>2690068.000 1284957.000</t>
  </si>
  <si>
    <t>2690040.000 1283317.000</t>
  </si>
  <si>
    <t>2690698.147 1284224.659</t>
  </si>
  <si>
    <t>2693787.000 1285424.000</t>
  </si>
  <si>
    <t>2693776.000 1285449.000</t>
  </si>
  <si>
    <t>2689019.151 1284350.674</t>
  </si>
  <si>
    <t>2688830.000 1284712.000</t>
  </si>
  <si>
    <t>2688829.000 1284715.000</t>
  </si>
  <si>
    <t>2688801.000 1284715.000</t>
  </si>
  <si>
    <t>2690788.000 1284203.000</t>
  </si>
  <si>
    <t>2691986.000 1282586.000</t>
  </si>
  <si>
    <t>2691946.000 1282615.000</t>
  </si>
  <si>
    <t>2688798.000 1284715.000</t>
  </si>
  <si>
    <t>2689263.000 1283535.000</t>
  </si>
  <si>
    <t>2689284.000 1284743.000</t>
  </si>
  <si>
    <t>2688666.000 1284469.000</t>
  </si>
  <si>
    <t>2688792.000 1284717.000</t>
  </si>
  <si>
    <t>2688795.000 1284714.000</t>
  </si>
  <si>
    <t>2688792.000 1284716.000</t>
  </si>
  <si>
    <t>2691210.000 1283525.000</t>
  </si>
  <si>
    <t>2691205.000 1283520.000</t>
  </si>
  <si>
    <t>2691211.000 1283524.000</t>
  </si>
  <si>
    <t>2691202.000 1283516.000</t>
  </si>
  <si>
    <t>2690993.000 1285198.000</t>
  </si>
  <si>
    <t>2690095.000 1284140.000</t>
  </si>
  <si>
    <t>2690399.000 1283491.000</t>
  </si>
  <si>
    <t>2688906.000 1283560.000</t>
  </si>
  <si>
    <t>2688430.000 1284155.000</t>
  </si>
  <si>
    <t>2689027.000 1283062.000</t>
  </si>
  <si>
    <t>2688883.000 1285332.000</t>
  </si>
  <si>
    <t>2688193.000 1284431.000</t>
  </si>
  <si>
    <t>2691944.000 1282584.000</t>
  </si>
  <si>
    <t>2691940.000 1282584.000</t>
  </si>
  <si>
    <t>2691946.000 1282621.000</t>
  </si>
  <si>
    <t>2691372.095 1283085.437</t>
  </si>
  <si>
    <t>2691989.000 1282587.000</t>
  </si>
  <si>
    <t>2691986.000 1282583.000</t>
  </si>
  <si>
    <t>2691982.000 1282625.000</t>
  </si>
  <si>
    <t>2691987.000 1282627.000</t>
  </si>
  <si>
    <t>2691990.000 1282628.000</t>
  </si>
  <si>
    <t>2690605.000 1283747.000</t>
  </si>
  <si>
    <t>2691203.187 1284425.339</t>
  </si>
  <si>
    <t>2689254.000 1284176.000</t>
  </si>
  <si>
    <t>2690809.000 1285877.000</t>
  </si>
  <si>
    <t>2689025.000 1285244.000</t>
  </si>
  <si>
    <t>2688919.000 1283316.000</t>
  </si>
  <si>
    <t>2691373.000 1283174.000</t>
  </si>
  <si>
    <t>2690598.157 1285225.515</t>
  </si>
  <si>
    <t>2690631.000 1285213.000</t>
  </si>
  <si>
    <t>2691352.790 1286168.503</t>
  </si>
  <si>
    <t>2689590.000 1283212.000</t>
  </si>
  <si>
    <t>2692077.655 1286511.169</t>
  </si>
  <si>
    <t>2688894.000 1283302.000</t>
  </si>
  <si>
    <t>2690329.000 1284886.000</t>
  </si>
  <si>
    <t>2691207.000 1283518.000</t>
  </si>
  <si>
    <t>2691856.000 1286710.000</t>
  </si>
  <si>
    <t>2691574.000 1286751.000</t>
  </si>
  <si>
    <t>2692545.000 1286241.000</t>
  </si>
  <si>
    <t>2689255.000 1284886.000</t>
  </si>
  <si>
    <t>2690198.000 1285340.000</t>
  </si>
  <si>
    <t>2686295.000 1287544.000</t>
  </si>
  <si>
    <t>2686379.000 1286957.000</t>
  </si>
  <si>
    <t>2689633.447 1283525.512</t>
  </si>
  <si>
    <t>2691783.135 1287243.462</t>
  </si>
  <si>
    <t>2688981.883 1284864.076</t>
  </si>
  <si>
    <t>2692353.901 1287432.036</t>
  </si>
  <si>
    <t>2691891.659 1286621.173</t>
  </si>
  <si>
    <t>2686281.579 1287316.030</t>
  </si>
  <si>
    <t>2686276.698 1287314.793</t>
  </si>
  <si>
    <t>2686266.621 1287683.381</t>
  </si>
  <si>
    <t>2677021.096 1288898.808</t>
  </si>
  <si>
    <t>2677029.236 1288913.297</t>
  </si>
  <si>
    <t>2679264.827 1290048.868</t>
  </si>
  <si>
    <t>2679116.517 1290101.397</t>
  </si>
  <si>
    <t>2702681.000 1284787.000</t>
  </si>
  <si>
    <t>2703609.000 1285076.000</t>
  </si>
  <si>
    <t>2703029.000 1285235.000</t>
  </si>
  <si>
    <t>2703690.000 1285057.000</t>
  </si>
  <si>
    <t>2702676.000 1284809.000</t>
  </si>
  <si>
    <t>2703635.000 1285078.000</t>
  </si>
  <si>
    <t>2704826.543 1285429.541</t>
  </si>
  <si>
    <t>2702826.324 1287436.797</t>
  </si>
  <si>
    <t>2706530.537 1280022.768</t>
  </si>
  <si>
    <t>2706548.000 1280028.000</t>
  </si>
  <si>
    <t>2706500.438 1280032.429</t>
  </si>
  <si>
    <t>2706517.476 1280026.540</t>
  </si>
  <si>
    <t>2706502.458 1280057.906</t>
  </si>
  <si>
    <t>2706530.997 1280037.467</t>
  </si>
  <si>
    <t>2676494.147 1283186.742</t>
  </si>
  <si>
    <t>2676444.834 1283067.104</t>
  </si>
  <si>
    <t>2683478.152 1283654.487</t>
  </si>
  <si>
    <t>Linked, building is temporary</t>
  </si>
  <si>
    <t>2683611.069 1284268.044</t>
  </si>
  <si>
    <t>2683296.734 1284035.744</t>
  </si>
  <si>
    <t>2696367.590 1290700.358</t>
  </si>
  <si>
    <t>2694983.489 1289107.331</t>
  </si>
  <si>
    <t>2694945.117 1289200.944</t>
  </si>
  <si>
    <t>2693122.448 1292183.617</t>
  </si>
  <si>
    <t>2693111.940 1292171.600</t>
  </si>
  <si>
    <t>2695985.235 1289437.186</t>
  </si>
  <si>
    <t>2696253.895 1290712.443</t>
  </si>
  <si>
    <t>2693161.208 1291920.044</t>
  </si>
  <si>
    <t>2695832.604 1289375.981</t>
  </si>
  <si>
    <t>2696446.951 1289375.564</t>
  </si>
  <si>
    <t>2685084.644 1283144.886</t>
  </si>
  <si>
    <t>2686594.087 1283578.445</t>
  </si>
  <si>
    <t>2687658.023 1283203.766</t>
  </si>
  <si>
    <t>2690955.611 1284814.759</t>
  </si>
  <si>
    <t>2689611.122 1284751.437</t>
  </si>
  <si>
    <t>2690205.310 1284499.450</t>
  </si>
  <si>
    <t>2686388.093 1287280.753</t>
  </si>
  <si>
    <t>2690949.542 1284148.304</t>
  </si>
  <si>
    <t>2688631.757 1284827.079</t>
  </si>
  <si>
    <t>2690277.808 1284219.006</t>
  </si>
  <si>
    <t>2690005.445 1287839.878</t>
  </si>
  <si>
    <t>2690932.061 1284782.934</t>
  </si>
  <si>
    <t>2690919.988 1284787.493</t>
  </si>
  <si>
    <t>2690488.584 1284415.748</t>
  </si>
  <si>
    <t>2686471.919 1287494.560</t>
  </si>
  <si>
    <t>2689025.863 1284840.458</t>
  </si>
  <si>
    <t>2685589.160 1287904.950</t>
  </si>
  <si>
    <t>2686228.593 1287549.556</t>
  </si>
  <si>
    <t>2690310.199 1283971.293</t>
  </si>
  <si>
    <t>2690877.783 1284551.772</t>
  </si>
  <si>
    <t>2688772.984 1284800.401</t>
  </si>
  <si>
    <t>2685633.061 1287843.617</t>
  </si>
  <si>
    <t>2685627.314 1287814.825</t>
  </si>
  <si>
    <t>2685645.798 1287799.336</t>
  </si>
  <si>
    <t>2685644.512 1287846.768</t>
  </si>
  <si>
    <t>2685669.795 1287726.410</t>
  </si>
  <si>
    <t>2685836.459 1287673.406</t>
  </si>
  <si>
    <t>2685752.566 1287640.714</t>
  </si>
  <si>
    <t>2685726.757 1287647.848</t>
  </si>
  <si>
    <t>2685610.096 1287777.924</t>
  </si>
  <si>
    <t>2685524.422 1287819.960</t>
  </si>
  <si>
    <t>2685580.774 1287759.391</t>
  </si>
  <si>
    <t>2685499.342 1287640.202</t>
  </si>
  <si>
    <t>2685564.486 1287662.370</t>
  </si>
  <si>
    <t>2685607.216 1287640.490</t>
  </si>
  <si>
    <t>2686041.750 1287640.534</t>
  </si>
  <si>
    <t>2685657.871 1287631.747</t>
  </si>
  <si>
    <t>2685656.023 1287658.766</t>
  </si>
  <si>
    <t>2685758.409 1287701.258</t>
  </si>
  <si>
    <t>2685672.603 1287923.876</t>
  </si>
  <si>
    <t>2686163.018 1287664.561</t>
  </si>
  <si>
    <t>2686196.026 1287651.604</t>
  </si>
  <si>
    <t>2683210.629 1288892.283</t>
  </si>
  <si>
    <t>2686092.003 1288099.139</t>
  </si>
  <si>
    <t>2685902.389 1287883.444</t>
  </si>
  <si>
    <t>2685793.109 1287609.522</t>
  </si>
  <si>
    <t>2685799.025 1287592.677</t>
  </si>
  <si>
    <t>2685799.598 1287608.599</t>
  </si>
  <si>
    <t>2685774.465 1287612.505</t>
  </si>
  <si>
    <t>2686243.287 1287769.850</t>
  </si>
  <si>
    <t>2686241.207 1287651.854</t>
  </si>
  <si>
    <t>2685626.877 1287896.052</t>
  </si>
  <si>
    <t>2686288.715 1287493.520</t>
  </si>
  <si>
    <t>2689625.807 1283771.956</t>
  </si>
  <si>
    <t>2691132.766 1283251.641</t>
  </si>
  <si>
    <t>2688569.937 1284346.595</t>
  </si>
  <si>
    <t>2684693.737 1288617.625</t>
  </si>
  <si>
    <t>2687975.667 1285246.436</t>
  </si>
  <si>
    <t>2688415.559 1283797.578</t>
  </si>
  <si>
    <t>2692406.289 1285964.409</t>
  </si>
  <si>
    <t>2689175.414 1284716.234</t>
  </si>
  <si>
    <t>2688288.399 1284290.594</t>
  </si>
  <si>
    <t>2689833.572 1283916.398</t>
  </si>
  <si>
    <t>2691936.134 1283641.729</t>
  </si>
  <si>
    <t>2689030.856 1283076.718</t>
  </si>
  <si>
    <t>2690368.421 1283749.447</t>
  </si>
  <si>
    <t>2690992.583 1284908.366</t>
  </si>
  <si>
    <t>2689933.053 1283599.239</t>
  </si>
  <si>
    <t>2689934.957 1283611.764</t>
  </si>
  <si>
    <t>2686114.852 1287627.639</t>
  </si>
  <si>
    <t>2686216.832 1287386.808</t>
  </si>
  <si>
    <t>2686247.855 1287325.392</t>
  </si>
  <si>
    <t>2686261.179 1287268.396</t>
  </si>
  <si>
    <t>2689876.813 1283485.871</t>
  </si>
  <si>
    <t>2689633.551 1283525.414</t>
  </si>
  <si>
    <t>2689072.606 1283712.530</t>
  </si>
  <si>
    <t>2689880.612 1283920.871</t>
  </si>
  <si>
    <t>2688959.388 1284752.028</t>
  </si>
  <si>
    <t>2688042.017 1284544.965</t>
  </si>
  <si>
    <t>2689454.034 1285537.576</t>
  </si>
  <si>
    <t>2689625.283 1283744.264</t>
  </si>
  <si>
    <t>2688801.654 1284882.090</t>
  </si>
  <si>
    <t>2690959.510 1284937.804</t>
  </si>
  <si>
    <t>2691201.421 1284608.148</t>
  </si>
  <si>
    <t>2688701.282 1284093.095</t>
  </si>
  <si>
    <t>2688202.229 1284104.800</t>
  </si>
  <si>
    <t>2688844.128 1284340.175</t>
  </si>
  <si>
    <t>2688961.832 1284377.903</t>
  </si>
  <si>
    <t>2691611.578 1285447.508</t>
  </si>
  <si>
    <t>2691663.385 1285716.077</t>
  </si>
  <si>
    <t>2686488.063 1286748.137</t>
  </si>
  <si>
    <t>2691788.315 1283041.443</t>
  </si>
  <si>
    <t>2691558.008 1283898.672</t>
  </si>
  <si>
    <t>2689020.570 1284120.750</t>
  </si>
  <si>
    <t>2688846.871 1284180.214</t>
  </si>
  <si>
    <t>2691714.032 1282626.993</t>
  </si>
  <si>
    <t>2691723.464 1282623.104</t>
  </si>
  <si>
    <t>2691734.087 1282611.738</t>
  </si>
  <si>
    <t>2691741.459 1282606.536</t>
  </si>
  <si>
    <t>2690559.985 1283472.328</t>
  </si>
  <si>
    <t>2691868.223 1282576.149</t>
  </si>
  <si>
    <t>2689229.993 1283530.191</t>
  </si>
  <si>
    <t>2689164.473 1283361.727</t>
  </si>
  <si>
    <t>2688957.952 1284749.249</t>
  </si>
  <si>
    <t>2688955.915 1284747.148</t>
  </si>
  <si>
    <t>2689353.164 1284201.234</t>
  </si>
  <si>
    <t>2689343.241 1283219.824</t>
  </si>
  <si>
    <t>2689207.311 1283212.624</t>
  </si>
  <si>
    <t>2689732.696 1284025.853</t>
  </si>
  <si>
    <t>2689323.054 1284225.668</t>
  </si>
  <si>
    <t>2689322.018 1284203.285</t>
  </si>
  <si>
    <t>2688954.240 1284744.766</t>
  </si>
  <si>
    <t>2688952.571 1284742.376</t>
  </si>
  <si>
    <t>2688950.864 1284739.936</t>
  </si>
  <si>
    <t>2688949.113 1284737.438</t>
  </si>
  <si>
    <t>2688952.332 1284852.994</t>
  </si>
  <si>
    <t>2688819.636 1285589.802</t>
  </si>
  <si>
    <t>2688610.289 1284804.510</t>
  </si>
  <si>
    <t>2689961.754 1283826.097</t>
  </si>
  <si>
    <t>2691111.919 1284316.206</t>
  </si>
  <si>
    <t>2691103.292 1284304.072</t>
  </si>
  <si>
    <t>2689884.716 1284660.786</t>
  </si>
  <si>
    <t>2690039.422 1284387.267</t>
  </si>
  <si>
    <t>2690299.634 1286645.724</t>
  </si>
  <si>
    <t>2688337.887 1284241.969</t>
  </si>
  <si>
    <t>2688833.268 1284332.009</t>
  </si>
  <si>
    <t>2690610.417 1284389.238</t>
  </si>
  <si>
    <t>2690150.092 1284406.860</t>
  </si>
  <si>
    <t>2690221.224 1284192.771</t>
  </si>
  <si>
    <t>2691971.974 1282585.574</t>
  </si>
  <si>
    <t>2689806.992 1284511.545</t>
  </si>
  <si>
    <t>2691956.173 1282588.095</t>
  </si>
  <si>
    <t>2691967.520 1282589.078</t>
  </si>
  <si>
    <t>2689439.739 1283632.680</t>
  </si>
  <si>
    <t>2690163.776 1284199.513</t>
  </si>
  <si>
    <t>2691046.025 1283187.103</t>
  </si>
  <si>
    <t>2690097.280 1284168.075</t>
  </si>
  <si>
    <t>2691083.034 1283329.998</t>
  </si>
  <si>
    <t>2688572.577 1284509.741</t>
  </si>
  <si>
    <t>2689226.295 1283813.106</t>
  </si>
  <si>
    <t>2691080.757 1283138.107</t>
  </si>
  <si>
    <t>2689021.369 1284901.596</t>
  </si>
  <si>
    <t>2689022.839 1284906.813</t>
  </si>
  <si>
    <t>2689024.322 1284912.472</t>
  </si>
  <si>
    <t>2689942.434 1284721.369</t>
  </si>
  <si>
    <t>2688943.508 1283904.687</t>
  </si>
  <si>
    <t>2690606.942 1283580.860</t>
  </si>
  <si>
    <t>2688624.038 1284804.484</t>
  </si>
  <si>
    <t>2688658.744 1284814.535</t>
  </si>
  <si>
    <t>2689465.936 1283700.840</t>
  </si>
  <si>
    <t>2689460.497 1285513.825</t>
  </si>
  <si>
    <t>2690773.683 1285676.430</t>
  </si>
  <si>
    <t>2690601.097 1283515.312</t>
  </si>
  <si>
    <t>2688915.480 1283918.086</t>
  </si>
  <si>
    <t>2690302.917 1284600.702</t>
  </si>
  <si>
    <t>2690300.466 1284598.534</t>
  </si>
  <si>
    <t>2689299.655 1285134.112</t>
  </si>
  <si>
    <t>2690726.315 1284416.692</t>
  </si>
  <si>
    <t>2690147.945 1284068.981</t>
  </si>
  <si>
    <t>2690040.752 1284063.385</t>
  </si>
  <si>
    <t>2690014.757 1284981.761</t>
  </si>
  <si>
    <t>2690328.611 1283975.578</t>
  </si>
  <si>
    <t>2688199.929 1284454.137</t>
  </si>
  <si>
    <t>2689023.750 1284856.466</t>
  </si>
  <si>
    <t>2691969.170 1282584.571</t>
  </si>
  <si>
    <t>2691966.349 1282583.569</t>
  </si>
  <si>
    <t>2691953.511 1282587.154</t>
  </si>
  <si>
    <t>2691958.983 1282589.092</t>
  </si>
  <si>
    <t>2689590.819 1284175.963</t>
  </si>
  <si>
    <t>2689679.830 1284176.649</t>
  </si>
  <si>
    <t>2689647.374 1285025.189</t>
  </si>
  <si>
    <t>2688708.184 1284614.315</t>
  </si>
  <si>
    <t>2689867.914 1284825.260</t>
  </si>
  <si>
    <t>2690837.442 1285912.238</t>
  </si>
  <si>
    <t>2689895.703 1284881.808</t>
  </si>
  <si>
    <t>2690295.770 1284501.136</t>
  </si>
  <si>
    <t>2691048.626 1283473.853</t>
  </si>
  <si>
    <t>2691008.929 1283522.663</t>
  </si>
  <si>
    <t>2690635.790 1284379.719</t>
  </si>
  <si>
    <t>2690688.906 1285492.965</t>
  </si>
  <si>
    <t>2689977.884 1285054.352</t>
  </si>
  <si>
    <t>2688463.579 1284338.168</t>
  </si>
  <si>
    <t>2689974.189 1284924.824</t>
  </si>
  <si>
    <t>2689769.103 1284482.090</t>
  </si>
  <si>
    <t>2688768.744 1283739.300</t>
  </si>
  <si>
    <t>2688884.604 1284077.038</t>
  </si>
  <si>
    <t>2688669.063 1284349.965</t>
  </si>
  <si>
    <t>2691313.645 1285363.223</t>
  </si>
  <si>
    <t>2691204.839 1283515.875</t>
  </si>
  <si>
    <t>2690250.452 1284072.288</t>
  </si>
  <si>
    <t>2690624.056 1286159.038</t>
  </si>
  <si>
    <t>2691112.688 1283306.138</t>
  </si>
  <si>
    <t>2685565.221 1287763.536</t>
  </si>
  <si>
    <t>2688630.604 1284805.381</t>
  </si>
  <si>
    <t>2687979.970 1284562.983</t>
  </si>
  <si>
    <t>2691497.853 1286580.328</t>
  </si>
  <si>
    <t>2691608.871 1285906.479</t>
  </si>
  <si>
    <t>2690136.294 1284005.550</t>
  </si>
  <si>
    <t>2691063.109 1283221.375</t>
  </si>
  <si>
    <t>2690975.621 1284584.801</t>
  </si>
  <si>
    <t>2690756.250 1284381.356</t>
  </si>
  <si>
    <t>2690744.970 1284362.364</t>
  </si>
  <si>
    <t>2690546.717 1284826.570</t>
  </si>
  <si>
    <t>2692017.051 1286942.314</t>
  </si>
  <si>
    <t>2680994.497 1290338.988</t>
  </si>
  <si>
    <t>2679264.379 1290053.896</t>
  </si>
  <si>
    <t>2676384.844 1289116.783</t>
  </si>
  <si>
    <t>2677022.928 1288910.298</t>
  </si>
  <si>
    <t>2700981.866 1286091.233</t>
  </si>
  <si>
    <t>2700994.242 1286088.449</t>
  </si>
  <si>
    <t>2701037.449 1285888.567</t>
  </si>
  <si>
    <t>2703600.939 1285189.352</t>
  </si>
  <si>
    <t>2702745.575 1287487.407</t>
  </si>
  <si>
    <t>2707127.470 1279859.549</t>
  </si>
  <si>
    <t>2706086.976 1279189.672</t>
  </si>
  <si>
    <t>2706274.718 1279530.024</t>
  </si>
  <si>
    <t>2676637.243 1283202.418</t>
  </si>
  <si>
    <t>2676301.090 1283015.226</t>
  </si>
  <si>
    <t>2676308.633 1283018.044</t>
  </si>
  <si>
    <t>2676425.263 1282959.169</t>
  </si>
  <si>
    <t>2676997.836 1282976.316</t>
  </si>
  <si>
    <t>2677126.820 1282927.730</t>
  </si>
  <si>
    <t>2677915.213 1284708.958</t>
  </si>
  <si>
    <t>2678016.163 1284495.723</t>
  </si>
  <si>
    <t>2676718.539 1280142.926</t>
  </si>
  <si>
    <t>Diese Inkohärenzen treten auf wenn:
  - ein AV-Gebäude enthält mehrere GWR-Gebäude (issue 62 oder issue 35),
  - ein GWR-Gebäude kann nicht eindeutig mit einem AV-Gebäude verknüpft werden (issue 31).
  - der gleicher GWR_EGID ist in der AV für unterschiedliche Gebäude erfasst (issue 51 mit issue 12 kombiniert)</t>
  </si>
  <si>
    <t>Für weitere Informationen, siehe:</t>
  </si>
  <si>
    <t>Gebäude der AV-Ebene Bodenbedeckung (BB) sind im GWR als Gebäude (GKAT 1020-1060) zu erfassen.
Einzelobjekte der AV sind im GWR als Sonderbauten (GKAT 1080) zu erfassen.</t>
  </si>
  <si>
    <t>Einzelobjekte</t>
  </si>
  <si>
    <t>43: Gebäude 191645451 verknüpft, aber die Kategorie ist '1010 provisorische Unterkunft'</t>
  </si>
  <si>
    <t>43: Gebäude 191749082 verknüpft, aber die Kategorie ist '1010 provisorische Unterkunft'</t>
  </si>
  <si>
    <t>CH715498087456</t>
  </si>
  <si>
    <t>2690527.077 1283688.148</t>
  </si>
  <si>
    <t>2688053.952 1284547.793</t>
  </si>
  <si>
    <t>2691861.886 1282575.319</t>
  </si>
  <si>
    <t>3076A</t>
  </si>
  <si>
    <t>CH227804085472</t>
  </si>
  <si>
    <t>1416</t>
  </si>
  <si>
    <t>1550A</t>
  </si>
  <si>
    <t>CH530873547232</t>
  </si>
  <si>
    <t>3135A</t>
  </si>
  <si>
    <t>3143A</t>
  </si>
  <si>
    <t>CH280908547194</t>
  </si>
  <si>
    <t>2986A</t>
  </si>
  <si>
    <t>67.1</t>
  </si>
  <si>
    <t>CH850508785489</t>
  </si>
  <si>
    <t>2730A</t>
  </si>
  <si>
    <t>CH707854170821</t>
  </si>
  <si>
    <t>2655A</t>
  </si>
  <si>
    <t>CH975478180809</t>
  </si>
  <si>
    <t>Bus-Einstellhalle</t>
  </si>
  <si>
    <t>CH327208085467</t>
  </si>
  <si>
    <t>5831</t>
  </si>
  <si>
    <t>CH590873165466</t>
  </si>
  <si>
    <t>3238A</t>
  </si>
  <si>
    <t>CH675478950874</t>
  </si>
  <si>
    <t>4470</t>
  </si>
  <si>
    <t>3238B</t>
  </si>
  <si>
    <t>249.1</t>
  </si>
  <si>
    <t>CH980508547854</t>
  </si>
  <si>
    <t>2656A</t>
  </si>
  <si>
    <t>CH156008725424</t>
  </si>
  <si>
    <t>3068A</t>
  </si>
  <si>
    <t>183.1</t>
  </si>
  <si>
    <t>CH827817085442</t>
  </si>
  <si>
    <t>2631A</t>
  </si>
  <si>
    <t>CH887108547456</t>
  </si>
  <si>
    <t>2068</t>
  </si>
  <si>
    <t>1658A</t>
  </si>
  <si>
    <t>CH707354600827</t>
  </si>
  <si>
    <t>2961A</t>
  </si>
  <si>
    <t>28.1</t>
  </si>
  <si>
    <t>CH975471000829</t>
  </si>
  <si>
    <t>3538A</t>
  </si>
  <si>
    <t>CH845408780065</t>
  </si>
  <si>
    <t>5666</t>
  </si>
  <si>
    <t>CH130878549602</t>
  </si>
  <si>
    <t>3274A</t>
  </si>
  <si>
    <t>284.1</t>
  </si>
  <si>
    <t>CH158608785480</t>
  </si>
  <si>
    <t>2955A</t>
  </si>
  <si>
    <t>5957</t>
  </si>
  <si>
    <t>CH285908547204</t>
  </si>
  <si>
    <t>3153A</t>
  </si>
  <si>
    <t>42.1</t>
  </si>
  <si>
    <t>CH250808715439</t>
  </si>
  <si>
    <t>3320A</t>
  </si>
  <si>
    <t>CH967208546074</t>
  </si>
  <si>
    <t>CH327259085493</t>
  </si>
  <si>
    <t>3346A</t>
  </si>
  <si>
    <t>CH627361085443</t>
  </si>
  <si>
    <t>3357A</t>
  </si>
  <si>
    <t>CH427896085449</t>
  </si>
  <si>
    <t>3362A</t>
  </si>
  <si>
    <t>36.1</t>
  </si>
  <si>
    <t>CH367808549680</t>
  </si>
  <si>
    <t>3353A</t>
  </si>
  <si>
    <t>Schopf / Garage</t>
  </si>
  <si>
    <t>CH145408711419</t>
  </si>
  <si>
    <t>2812A</t>
  </si>
  <si>
    <t>Tannerberg</t>
  </si>
  <si>
    <t>CH767808541327</t>
  </si>
  <si>
    <t>1683</t>
  </si>
  <si>
    <t>3682A</t>
  </si>
  <si>
    <t>CH145408781891</t>
  </si>
  <si>
    <t>2681A</t>
  </si>
  <si>
    <t>CH475478110806</t>
  </si>
  <si>
    <t>2700A</t>
  </si>
  <si>
    <t>2691073.000 1284649.000</t>
  </si>
  <si>
    <t>2688538.106 1283940.415</t>
  </si>
  <si>
    <t>2690927.824 1285678.533</t>
  </si>
  <si>
    <t>2689879.370 1284843.729</t>
  </si>
  <si>
    <t>2690912.982 1285725.393</t>
  </si>
  <si>
    <t>2690264.332 1285287.624</t>
  </si>
  <si>
    <t>2690542.786 1284688.762</t>
  </si>
  <si>
    <t>2690564.671 1284724.208</t>
  </si>
  <si>
    <t>2688585.936 1284360.125</t>
  </si>
  <si>
    <t>2688550.566 1284332.803</t>
  </si>
  <si>
    <t>2688548.608 1283892.848</t>
  </si>
  <si>
    <t>2689264.901 1285229.143</t>
  </si>
  <si>
    <t>2691204.668 1285289.256</t>
  </si>
  <si>
    <t>2688365.799 1286207.334</t>
  </si>
  <si>
    <t>2688952.899 1285308.816</t>
  </si>
  <si>
    <t>2689406.749 1285636.201</t>
  </si>
  <si>
    <t>2690427.616 1285433.069</t>
  </si>
  <si>
    <t>2690398.596 1285411.876</t>
  </si>
  <si>
    <t>2690455.249 1285451.328</t>
  </si>
  <si>
    <t>2688300.052 1283842.149</t>
  </si>
  <si>
    <t>2691075.897 1284609.333</t>
  </si>
  <si>
    <t>2690836.189 1284573.296</t>
  </si>
  <si>
    <t>2691001.623 1284658.816</t>
  </si>
  <si>
    <t>2691081.448 1284608.499</t>
  </si>
  <si>
    <t>2688275.456 1283890.414</t>
  </si>
  <si>
    <t>2688268.124 1283906.079</t>
  </si>
  <si>
    <t>2690773.285 1284388.489</t>
  </si>
  <si>
    <t>2688817.700 1285504.066</t>
  </si>
  <si>
    <t>2688105.187 1284543.753</t>
  </si>
  <si>
    <t>2688801.046 1285528.506</t>
  </si>
  <si>
    <t>2690048.181 1284444.031</t>
  </si>
  <si>
    <t>2689125.689 1285337.317</t>
  </si>
  <si>
    <t>2688294.687 1286232.842</t>
  </si>
  <si>
    <t>2690104.821 1285086.369</t>
  </si>
  <si>
    <t>2690658.048 1284033.165</t>
  </si>
  <si>
    <t>2689684.854 1284243.314</t>
  </si>
  <si>
    <t>2688349.388 1283962.914</t>
  </si>
  <si>
    <t>2690397.123 1284557.336</t>
  </si>
  <si>
    <t>2689890.952 1284869.277</t>
  </si>
  <si>
    <t>2690877.095 1285697.334</t>
  </si>
  <si>
    <t>2688557.044 1284876.228</t>
  </si>
  <si>
    <t>2688987.162 1285248.858</t>
  </si>
  <si>
    <t>2688360.811 1284640.832</t>
  </si>
  <si>
    <t>2688192.949 1284427.984</t>
  </si>
  <si>
    <t>CH307154000809</t>
  </si>
  <si>
    <t>2685864.096 1283667.418</t>
  </si>
  <si>
    <t>2690250.081 1285071.964</t>
  </si>
  <si>
    <t>CH215465087339</t>
  </si>
  <si>
    <t>7452B</t>
  </si>
  <si>
    <t>52.1</t>
  </si>
  <si>
    <t>101.1</t>
  </si>
  <si>
    <t>4356A</t>
  </si>
  <si>
    <t>105.1</t>
  </si>
  <si>
    <t>3915A</t>
  </si>
  <si>
    <t>CH530871543092</t>
  </si>
  <si>
    <t>152A</t>
  </si>
  <si>
    <t>Westbau</t>
  </si>
  <si>
    <t>CH190871115441</t>
  </si>
  <si>
    <t>1888B</t>
  </si>
  <si>
    <t>CH380808547880</t>
  </si>
  <si>
    <t>3852A</t>
  </si>
  <si>
    <t>4249A</t>
  </si>
  <si>
    <t>CH675471170880</t>
  </si>
  <si>
    <t>2078</t>
  </si>
  <si>
    <t>32.1</t>
  </si>
  <si>
    <t>CH930872545123</t>
  </si>
  <si>
    <t>3843A</t>
  </si>
  <si>
    <t xml:space="preserve">42: die Kategorie 1060 ist mit dem Topic Einzelobjekte der AV nicht kohärent </t>
  </si>
  <si>
    <t>42: die Kategorie 1080 ist mit dem Topic Bodenbedeckung der AV nicht kohärent</t>
  </si>
  <si>
    <t>12: Verknüpft mit EGID 191053570 in der gleiche Gemeinde&lt;/br&gt;2: Main building takes EGID&lt;/br&gt;42: die Kategorie 1080 ist mit dem Topic Bodenbedeckung der AV nicht kohärent&lt;/br&gt;51: Der gleichen EGID 191053570 ist für mehrere AV-Gebäude verwendet</t>
  </si>
  <si>
    <t xml:space="preserve">14: AV-Gebäude verknüpft mit EGID 191756308, but status is 'abgebrochen / aufgehoben'&lt;/br&gt;42: die Kategorie 1060 ist mit dem Topic Einzelobjekte der AV nicht kohärent </t>
  </si>
  <si>
    <t xml:space="preserve">42: die Kategorie 1020 ist mit dem Topic Einzelobjekte der AV nicht kohärent </t>
  </si>
  <si>
    <t>42: die Kategorie 1060 ist mit dem Topic Einzelobjekte der AV nicht kohärent &lt;/br&gt;62: 2 GWR-Gebäude (502003934, 502003936) innerhalb des gleichen AV-Gebäudes</t>
  </si>
  <si>
    <t>2683433.637 1283910.976</t>
  </si>
  <si>
    <t>2689129.000 1281734.000</t>
  </si>
  <si>
    <t>2680731.800 1289425.124</t>
  </si>
  <si>
    <t>2676355.500 1288960.250</t>
  </si>
  <si>
    <t>2688770.413 1284760.967</t>
  </si>
  <si>
    <t>2686307.841 1287745.822</t>
  </si>
  <si>
    <t>2691083.456 1285303.253</t>
  </si>
  <si>
    <t>2690075.587 1283933.011</t>
  </si>
  <si>
    <t>2690077.322 1283924.680</t>
  </si>
  <si>
    <t>2690060.044 1285325.163</t>
  </si>
  <si>
    <t>2688695.102 1283688.730</t>
  </si>
  <si>
    <t>2689803.371 1285325.041</t>
  </si>
  <si>
    <t>2689873.232 1285402.871</t>
  </si>
  <si>
    <t>2690182.822 1285622.081</t>
  </si>
  <si>
    <t>2688620.937 1284804.498</t>
  </si>
  <si>
    <t>2688199.263 1284518.059</t>
  </si>
  <si>
    <t>2690367.650 1286175.053</t>
  </si>
  <si>
    <t>2690368.907 1286168.625</t>
  </si>
  <si>
    <t>2690370.248 1286165.966</t>
  </si>
  <si>
    <t>2690371.670 1286163.269</t>
  </si>
  <si>
    <t>2688917.435 1283592.741</t>
  </si>
  <si>
    <t>2689636.424 1284928.787</t>
  </si>
  <si>
    <t>2688353.142 1284632.956</t>
  </si>
  <si>
    <t>2691896.208 1286139.382</t>
  </si>
  <si>
    <t>2691918.923 1286113.449</t>
  </si>
  <si>
    <t>2691891.925 1286112.181</t>
  </si>
  <si>
    <t>25</t>
  </si>
  <si>
    <t>Geschäftsgebäude</t>
  </si>
  <si>
    <t>CH830871542988</t>
  </si>
  <si>
    <t>734</t>
  </si>
  <si>
    <t>144</t>
  </si>
  <si>
    <t>Geschäftshaus</t>
  </si>
  <si>
    <t>145</t>
  </si>
  <si>
    <t>2676572.000 1282726.000</t>
  </si>
  <si>
    <t>2690009.237 1283568.886</t>
  </si>
  <si>
    <t>CH545408747507</t>
  </si>
  <si>
    <t>2689264.000 1287056.000</t>
  </si>
  <si>
    <t>2689501.099 1286737.906</t>
  </si>
  <si>
    <t>2675422.016 1283398.935</t>
  </si>
  <si>
    <t>10.4</t>
  </si>
  <si>
    <t>2685273.000 1270386.000</t>
  </si>
  <si>
    <t>2689191.431 1283590.079</t>
  </si>
  <si>
    <t>42: die Kategorie 1060  ist mit dem Topic Einzelobjekte der AV nicht kohärent &lt;/br&gt;62: 2 GWR-Gebäude (502003934, 502003936) innerhalb des gleichen AV-Gebäudes</t>
  </si>
  <si>
    <t>31: Kein AV-Umriss für das Gebäude 191886490</t>
  </si>
  <si>
    <t>31: Kein AV-Umriss für das Gebäude 191906471</t>
  </si>
  <si>
    <t>31: Kein AV-Umriss für das Gebäude 191952860</t>
  </si>
  <si>
    <t>31: Kein AV-Umriss für das Gebäude 191952867</t>
  </si>
  <si>
    <t>31: Kein AV-Umriss für das Gebäude 191952872</t>
  </si>
  <si>
    <t>31: Kein AV-Umriss für das Gebäude 191959853</t>
  </si>
  <si>
    <t>31: Kein AV-Umriss für das Gebäude 191970666</t>
  </si>
  <si>
    <t>31: Kein AV-Umriss für das Gebäude 502008898</t>
  </si>
  <si>
    <t>31: Kein AV-Umriss für das Gebäude 191651294</t>
  </si>
  <si>
    <t>31: Kein AV-Umriss für das Gebäude 191764271</t>
  </si>
  <si>
    <t>31: Kein AV-Umriss für das Gebäude 191806135</t>
  </si>
  <si>
    <t>31: Kein AV-Umriss für das Gebäude 191807115</t>
  </si>
  <si>
    <t>31: Kein AV-Umriss für das Gebäude 191807117</t>
  </si>
  <si>
    <t>31: Kein AV-Umriss für das Gebäude 191807134</t>
  </si>
  <si>
    <t>31: Kein AV-Umriss für das Gebäude 191807137</t>
  </si>
  <si>
    <t>31: Kein AV-Umriss für das Gebäude 191862104</t>
  </si>
  <si>
    <t>31: Kein AV-Umriss für das Gebäude 191866768</t>
  </si>
  <si>
    <t>31: Kein AV-Umriss für das Gebäude 191866846</t>
  </si>
  <si>
    <t>31: Kein AV-Umriss für das Gebäude 191869383</t>
  </si>
  <si>
    <t>31: Kein AV-Umriss für das Gebäude 191952424</t>
  </si>
  <si>
    <t>31: Kein AV-Umriss für das Gebäude 191956324</t>
  </si>
  <si>
    <t>31: Kein AV-Umriss für das Gebäude 191961366</t>
  </si>
  <si>
    <t>31: Kein AV-Umriss für das Gebäude 502011919</t>
  </si>
  <si>
    <t>31: Kein AV-Umriss für das Gebäude 191873140</t>
  </si>
  <si>
    <t>31: Kein AV-Umriss für das Gebäude 9045008</t>
  </si>
  <si>
    <t>31: Kein AV-Umriss für das Gebäude 191593372</t>
  </si>
  <si>
    <t>31: Kein AV-Umriss für das Gebäude 191636196</t>
  </si>
  <si>
    <t>31: Kein AV-Umriss für das Gebäude 191739319</t>
  </si>
  <si>
    <t>31: Kein AV-Umriss für das Gebäude 191746517</t>
  </si>
  <si>
    <t>31: Kein AV-Umriss für das Gebäude 191747586</t>
  </si>
  <si>
    <t>31: Kein AV-Umriss für das Gebäude 191747734</t>
  </si>
  <si>
    <t>31: Kein AV-Umriss für das Gebäude 191749163</t>
  </si>
  <si>
    <t>31: Kein AV-Umriss für das Gebäude 191749166</t>
  </si>
  <si>
    <t>31: Kein AV-Umriss für das Gebäude 191750154</t>
  </si>
  <si>
    <t>31: Kein AV-Umriss für das Gebäude 191750204</t>
  </si>
  <si>
    <t>31: Kein AV-Umriss für das Gebäude 191750356</t>
  </si>
  <si>
    <t>31: Kein AV-Umriss für das Gebäude 191750394</t>
  </si>
  <si>
    <t>31: Kein AV-Umriss für das Gebäude 191751969</t>
  </si>
  <si>
    <t>31: Kein AV-Umriss für das Gebäude 191751976</t>
  </si>
  <si>
    <t>31: Kein AV-Umriss für das Gebäude 191751997</t>
  </si>
  <si>
    <t>31: Kein AV-Umriss für das Gebäude 191752497</t>
  </si>
  <si>
    <t>31: Kein AV-Umriss für das Gebäude 191752505</t>
  </si>
  <si>
    <t>31: Kein AV-Umriss für das Gebäude 191757004</t>
  </si>
  <si>
    <t>31: Kein AV-Umriss für das Gebäude 191757304</t>
  </si>
  <si>
    <t>31: Kein AV-Umriss für das Gebäude 191757305</t>
  </si>
  <si>
    <t>31: Kein AV-Umriss für das Gebäude 191757317</t>
  </si>
  <si>
    <t>31: Kein AV-Umriss für das Gebäude 191757398</t>
  </si>
  <si>
    <t>31: Kein AV-Umriss für das Gebäude 191761232</t>
  </si>
  <si>
    <t>31: Kein AV-Umriss für das Gebäude 191763378</t>
  </si>
  <si>
    <t>31: Kein AV-Umriss für das Gebäude 191764424</t>
  </si>
  <si>
    <t>31: Kein AV-Umriss für das Gebäude 191764742</t>
  </si>
  <si>
    <t>31: Kein AV-Umriss für das Gebäude 191766161</t>
  </si>
  <si>
    <t>31: Kein AV-Umriss für das Gebäude 191770569</t>
  </si>
  <si>
    <t>31: Kein AV-Umriss für das Gebäude 191770593</t>
  </si>
  <si>
    <t>31: Kein AV-Umriss für das Gebäude 191771441</t>
  </si>
  <si>
    <t>31: Kein AV-Umriss für das Gebäude 191771442</t>
  </si>
  <si>
    <t>31: Kein AV-Umriss für das Gebäude 191771494</t>
  </si>
  <si>
    <t>31: Kein AV-Umriss für das Gebäude 191779771</t>
  </si>
  <si>
    <t>31: Kein AV-Umriss für das Gebäude 191779780</t>
  </si>
  <si>
    <t>31: Kein AV-Umriss für das Gebäude 191869092</t>
  </si>
  <si>
    <t>31: Kein AV-Umriss für das Gebäude 191875835</t>
  </si>
  <si>
    <t>31: Kein AV-Umriss für das Gebäude 191969185</t>
  </si>
  <si>
    <t>31: Kein AV-Umriss für das Gebäude 502012459</t>
  </si>
  <si>
    <t>31: Kein AV-Umriss für das Gebäude 502012737</t>
  </si>
  <si>
    <t>31: Kein AV-Umriss für das Gebäude 502012904</t>
  </si>
  <si>
    <t>31: Kein AV-Umriss für das Gebäude 502012920</t>
  </si>
  <si>
    <t>31: Kein AV-Umriss für das Gebäude 502013056</t>
  </si>
  <si>
    <t>31: Kein AV-Umriss für das Gebäude 502013087</t>
  </si>
  <si>
    <t>31: Kein AV-Umriss für das Gebäude 191963057</t>
  </si>
  <si>
    <t>31: Kein AV-Umriss für das Gebäude 191969757</t>
  </si>
  <si>
    <t>31: Kein AV-Umriss für das Gebäude 502004349</t>
  </si>
  <si>
    <t>31: Kein AV-Umriss für das Gebäude 191752691</t>
  </si>
  <si>
    <t>31: Kein AV-Umriss für das Gebäude 191813439</t>
  </si>
  <si>
    <t>31: Kein AV-Umriss für das Gebäude 191868073</t>
  </si>
  <si>
    <t>31: Kein AV-Umriss für das Gebäude 191880188</t>
  </si>
  <si>
    <t>31: Kein AV-Umriss für das Gebäude 191910403</t>
  </si>
  <si>
    <t>31: Kein AV-Umriss für das Gebäude 1616483</t>
  </si>
  <si>
    <t>31: Kein AV-Umriss für das Gebäude 191331193</t>
  </si>
  <si>
    <t>31: Kein AV-Umriss für das Gebäude 502010186</t>
  </si>
  <si>
    <t>31: Kein AV-Umriss für das Gebäude 502010334</t>
  </si>
  <si>
    <t>31: Kein AV-Umriss für das Gebäude 502010568</t>
  </si>
  <si>
    <t>31: Kein AV-Umriss für das Gebäude 502010603</t>
  </si>
  <si>
    <t>31: Kein AV-Umriss für das Gebäude 191979956</t>
  </si>
  <si>
    <t>31: Kein AV-Umriss für das Gebäude 502027945</t>
  </si>
  <si>
    <t>35: überholt im GWR. AV-Umriss schon verknüpft mit dem Gebäude mit EGID 502001214</t>
  </si>
  <si>
    <t>35: überholt im GWR. AV-Umriss schon verknüpft mit dem Gebäude mit EGID 190165666</t>
  </si>
  <si>
    <t>35: überholt im GWR. AV-Umriss schon verknüpft mit dem Gebäude mit EGID 2027365</t>
  </si>
  <si>
    <t>35: überholt im GWR. AV-Umriss schon verknüpft mit dem Gebäude mit EGID 191743335</t>
  </si>
  <si>
    <t>35: überholt im GWR. AV-Umriss schon verknüpft mit dem Gebäude mit EGID 1614781</t>
  </si>
  <si>
    <t>35: überholt im GWR. AV-Umriss schon verknüpft mit dem Gebäude mit EGID 2029200</t>
  </si>
  <si>
    <t>35: überholt im GWR. AV-Umriss schon verknüpft mit dem Gebäude mit EGID 191018611</t>
  </si>
  <si>
    <t>35: überholt im GWR. AV-Umriss schon verknüpft mit dem Gebäude mit EGID 190245708</t>
  </si>
  <si>
    <t>35: überholt im GWR. AV-Umriss schon verknüpft mit dem Gebäude mit EGID 9012751</t>
  </si>
  <si>
    <t>35: überholt im GWR. AV-Umriss schon verknüpft mit dem Gebäude mit EGID 191749151</t>
  </si>
  <si>
    <t>35: überholt im GWR. AV-Umriss schon verknüpft mit dem Gebäude mit EGID 2029313</t>
  </si>
  <si>
    <t>35: überholt im GWR. AV-Umriss schon verknüpft mit dem Gebäude mit EGID 2028698</t>
  </si>
  <si>
    <t>35: überholt im GWR. AV-Umriss schon verknüpft mit dem Gebäude mit EGID 1609973</t>
  </si>
  <si>
    <t>35: überholt im GWR. AV-Umriss schon verknüpft mit dem Gebäude mit EGID 191739596</t>
  </si>
  <si>
    <t>35: überholt im GWR. AV-Umriss schon verknüpft mit dem Gebäude mit EGID 191746433</t>
  </si>
  <si>
    <t>35: überholt im GWR. AV-Umriss schon verknüpft mit dem Gebäude mit EGID 1613739</t>
  </si>
  <si>
    <t>35: überholt im GWR. AV-Umriss schon verknüpft mit dem Gebäude mit EGID 190658990</t>
  </si>
  <si>
    <t>35: überholt im GWR. AV-Umriss schon verknüpft mit dem Gebäude mit EGID 191735757</t>
  </si>
  <si>
    <t>35: überholt im GWR. AV-Umriss schon verknüpft mit dem Gebäude mit EGID 191769111</t>
  </si>
  <si>
    <t>35: überholt im GWR. AV-Umriss schon verknüpft mit dem Gebäude mit EGID 2028281</t>
  </si>
  <si>
    <t>35: überholt im GWR. AV-Umriss schon verknüpft mit dem Gebäude mit EGID 191750390</t>
  </si>
  <si>
    <t>35: überholt im GWR. AV-Umriss schon verknüpft mit dem Gebäude mit EGID 1610500</t>
  </si>
  <si>
    <t>35: überholt im GWR. AV-Umriss schon verknüpft mit dem Gebäude mit EGID 191771537</t>
  </si>
  <si>
    <t>35: überholt im GWR. AV-Umriss schon verknüpft mit dem Gebäude mit EGID 1613279</t>
  </si>
  <si>
    <t>35: überholt im GWR. AV-Umriss schon verknüpft mit dem Gebäude mit EGID 191763314</t>
  </si>
  <si>
    <t>35: überholt im GWR. AV-Umriss schon verknüpft mit dem Gebäude mit EGID 1610819</t>
  </si>
  <si>
    <t>35: überholt im GWR. AV-Umriss schon verknüpft mit dem Gebäude mit EGID 190195873</t>
  </si>
  <si>
    <t>35: überholt im GWR. AV-Umriss schon verknüpft mit dem Gebäude mit EGID 1613971</t>
  </si>
  <si>
    <t>35: überholt im GWR. AV-Umriss schon verknüpft mit dem Gebäude mit EGID 190149008</t>
  </si>
  <si>
    <t>35: überholt im GWR. AV-Umriss schon verknüpft mit dem Gebäude mit EGID 190139109</t>
  </si>
  <si>
    <t>35: überholt im GWR. AV-Umriss schon verknüpft mit dem Gebäude mit EGID 191757394</t>
  </si>
  <si>
    <t>35: überholt im GWR. AV-Umriss schon verknüpft mit dem Gebäude mit EGID 191750199</t>
  </si>
  <si>
    <t>35: überholt im GWR. AV-Umriss schon verknüpft mit dem Gebäude mit EGID 2028275</t>
  </si>
  <si>
    <t>35: überholt im GWR. AV-Umriss schon verknüpft mit dem Gebäude mit EGID 1610812</t>
  </si>
  <si>
    <t>35: überholt im GWR. AV-Umriss schon verknüpft mit dem Gebäude mit EGID 1610816</t>
  </si>
  <si>
    <t>35: überholt im GWR. AV-Umriss schon verknüpft mit dem Gebäude mit EGID 1610875</t>
  </si>
  <si>
    <t>35: überholt im GWR. AV-Umriss schon verknüpft mit dem Gebäude mit EGID 190069283</t>
  </si>
  <si>
    <t>35: überholt im GWR. AV-Umriss schon verknüpft mit dem Gebäude mit EGID 1611421</t>
  </si>
  <si>
    <t>35: überholt im GWR. AV-Umriss schon verknüpft mit dem Gebäude mit EGID 1615278</t>
  </si>
  <si>
    <t>35: überholt im GWR. AV-Umriss schon verknüpft mit dem Gebäude mit EGID 191775079</t>
  </si>
  <si>
    <t>35: überholt im GWR. AV-Umriss schon verknüpft mit dem Gebäude mit EGID 2029505</t>
  </si>
  <si>
    <t>35: überholt im GWR. AV-Umriss schon verknüpft mit dem Gebäude mit EGID 191761172</t>
  </si>
  <si>
    <t>35: überholt im GWR. AV-Umriss schon verknüpft mit dem Gebäude mit EGID 1614181</t>
  </si>
  <si>
    <t>35: überholt im GWR. AV-Umriss schon verknüpft mit dem Gebäude mit EGID 191750438</t>
  </si>
  <si>
    <t>35: überholt im GWR. AV-Umriss schon verknüpft mit dem Gebäude mit EGID 191574217</t>
  </si>
  <si>
    <t>35: überholt im GWR. AV-Umriss schon verknüpft mit dem Gebäude mit EGID 1611237</t>
  </si>
  <si>
    <t>35: überholt im GWR. AV-Umriss schon verknüpft mit dem Gebäude mit EGID 1610813</t>
  </si>
  <si>
    <t>35: überholt im GWR. AV-Umriss schon verknüpft mit dem Gebäude mit EGID 1610809</t>
  </si>
  <si>
    <t>35: überholt im GWR. AV-Umriss schon verknüpft mit dem Gebäude mit EGID 191673831</t>
  </si>
  <si>
    <t>35: überholt im GWR. AV-Umriss schon verknüpft mit dem Gebäude mit EGID 191764728</t>
  </si>
  <si>
    <t>35: überholt im GWR. AV-Umriss schon verknüpft mit dem Gebäude mit EGID 191765428</t>
  </si>
  <si>
    <t>35: überholt im GWR. AV-Umriss schon verknüpft mit dem Gebäude mit EGID 1612006</t>
  </si>
  <si>
    <t>35: überholt im GWR. AV-Umriss schon verknüpft mit dem Gebäude mit EGID 191765490</t>
  </si>
  <si>
    <t>35: überholt im GWR. AV-Umriss schon verknüpft mit dem Gebäude mit EGID 191677631</t>
  </si>
  <si>
    <t>35: überholt im GWR. AV-Umriss schon verknüpft mit dem Gebäude mit EGID 2714054</t>
  </si>
  <si>
    <t>35: überholt im GWR. AV-Umriss schon verknüpft mit dem Gebäude mit EGID 191749082</t>
  </si>
  <si>
    <t>35: überholt im GWR. AV-Umriss schon verknüpft mit dem Gebäude mit EGID 1611799</t>
  </si>
  <si>
    <t>35: überholt im GWR. AV-Umriss schon verknüpft mit dem Gebäude mit EGID 191764751</t>
  </si>
  <si>
    <t>35: überholt im GWR. AV-Umriss schon verknüpft mit dem Gebäude mit EGID 191765524</t>
  </si>
  <si>
    <t>35: überholt im GWR. AV-Umriss schon verknüpft mit dem Gebäude mit EGID 191748988</t>
  </si>
  <si>
    <t>35: überholt im GWR. AV-Umriss schon verknüpft mit dem Gebäude mit EGID 482762</t>
  </si>
  <si>
    <t>35: überholt im GWR. AV-Umriss schon verknüpft mit dem Gebäude mit EGID 191839535</t>
  </si>
  <si>
    <t>35: überholt im GWR. AV-Umriss schon verknüpft mit dem Gebäude mit EGID 502008147</t>
  </si>
  <si>
    <t>35: überholt im GWR. AV-Umriss schon verknüpft mit dem Gebäude mit EGID 502028373</t>
  </si>
  <si>
    <t>35: überholt im GWR. AV-Umriss schon verknüpft mit dem Gebäude mit EGID 191856653</t>
  </si>
  <si>
    <t>35: überholt im GWR. AV-Umriss schon verknüpft mit dem Gebäude mit EGID 191900696</t>
  </si>
  <si>
    <t>2692604.943 1292272.018</t>
  </si>
  <si>
    <t>11.2</t>
  </si>
  <si>
    <t>Aussensauna</t>
  </si>
  <si>
    <t>CH115403087844</t>
  </si>
  <si>
    <t>2053</t>
  </si>
  <si>
    <t>CH607854090879</t>
  </si>
  <si>
    <t>5598</t>
  </si>
  <si>
    <t>Sonnenstrasse</t>
  </si>
  <si>
    <t>Carport und Velounterstand</t>
  </si>
  <si>
    <t>CH275473630860</t>
  </si>
  <si>
    <t>4990</t>
  </si>
  <si>
    <t>3758B</t>
  </si>
  <si>
    <t>3758</t>
  </si>
  <si>
    <t>2689627.000 1284194.000</t>
  </si>
  <si>
    <t>2689622.000 1284201.000</t>
  </si>
  <si>
    <t>42: die Kategorie 1080  ist mit dem Topic Bodenbedeckung projektiert der AV nicht kohärent &lt;/br&gt;62: 2 GWR-Gebäude (191765501, 191980074) innerhalb des gleichen AV-Gebäudes</t>
  </si>
  <si>
    <t>2684309.496 1269990.612</t>
  </si>
  <si>
    <t>2688137.500 1282354.400</t>
  </si>
  <si>
    <t>2690669.735 1285772.744</t>
  </si>
  <si>
    <t>41: Status 'bestehend'  ist mit dem Topic Bodenbedeckung projektiert der AV nicht kohärent &lt;/br&gt;62: 2 GWR-Gebäude (473663, 191985028) innerhalb des gleichen AV-Gebäudes</t>
  </si>
  <si>
    <t>31: Kein AV-Umriss für das Gebäude 191864928</t>
  </si>
  <si>
    <t>31: Kein AV-Umriss für das Gebäude 502012472</t>
  </si>
  <si>
    <t>2685391.627 1283356.047</t>
  </si>
  <si>
    <t>2687907.019 1281724.765</t>
  </si>
  <si>
    <t>2691555.320 1285669.349</t>
  </si>
  <si>
    <t>2691955.942 1283650.429</t>
  </si>
  <si>
    <t>2690442.830 1284502.170</t>
  </si>
  <si>
    <t>2688639.117 1281692.662</t>
  </si>
  <si>
    <t>2685148.523 1288531.607</t>
  </si>
  <si>
    <t>31: Kein AV-Umriss für das Gebäude 502011904</t>
  </si>
  <si>
    <t>2680474.000 1288958.000</t>
  </si>
  <si>
    <t>2690442.317 1285760.060</t>
  </si>
  <si>
    <t>2691902.572 1282580.082</t>
  </si>
  <si>
    <t>2689466.415 1283267.755</t>
  </si>
  <si>
    <t>2686371.700 1286928.003</t>
  </si>
  <si>
    <t>35: überholt im GWR. AV-Umriss schon verknüpft mit dem Gebäude mit EGID 482007</t>
  </si>
  <si>
    <t>CH627199085446</t>
  </si>
  <si>
    <t>7942A</t>
  </si>
  <si>
    <t>CH883808547177</t>
  </si>
  <si>
    <t>CH545408700589</t>
  </si>
  <si>
    <t>CH651908725488</t>
  </si>
  <si>
    <t>7869A</t>
  </si>
  <si>
    <t>9.1</t>
  </si>
  <si>
    <t>CH990878185473</t>
  </si>
  <si>
    <t>CH207854010845</t>
  </si>
  <si>
    <t>1369</t>
  </si>
  <si>
    <t>17.1</t>
  </si>
  <si>
    <t>CH215487087038</t>
  </si>
  <si>
    <t>2688566.000 1284536.000</t>
  </si>
  <si>
    <t>2688827.000 1284720.000</t>
  </si>
  <si>
    <t>2688823.000 1284719.000</t>
  </si>
  <si>
    <t>2688797.582 1284716.710</t>
  </si>
  <si>
    <t>2695523.644 1289321.086</t>
  </si>
  <si>
    <t>2687679.055 1281255.834</t>
  </si>
  <si>
    <t>2690105.979 1286719.788</t>
  </si>
  <si>
    <t>2691137.657 1286020.279</t>
  </si>
  <si>
    <t>2690199.960 1286651.767</t>
  </si>
  <si>
    <t>2688834.123 1283592.597</t>
  </si>
  <si>
    <t>2691219.744 1286060.841</t>
  </si>
  <si>
    <t>2692123.355 1286865.591</t>
  </si>
  <si>
    <t>2690352.128 1286576.064</t>
  </si>
  <si>
    <t>2691415.256 1286336.317</t>
  </si>
  <si>
    <t>2688610.953 1283529.225</t>
  </si>
  <si>
    <t>2688828.994 1284718.324</t>
  </si>
  <si>
    <t>2688797.422 1284715.418</t>
  </si>
  <si>
    <t>2688821.413 1284720.668</t>
  </si>
  <si>
    <t>2688807.212 1284718.120</t>
  </si>
  <si>
    <t>2691328.791 1284376.341</t>
  </si>
  <si>
    <t>2688776.067 1284670.727</t>
  </si>
  <si>
    <t>2688515.524 1284539.684</t>
  </si>
  <si>
    <t>2688272.038 1284053.717</t>
  </si>
  <si>
    <t>2688270.081 1284101.672</t>
  </si>
  <si>
    <t>2688270.220 1284098.291</t>
  </si>
  <si>
    <t>2690830.518 1285826.361</t>
  </si>
  <si>
    <t>2688273.131 1284026.903</t>
  </si>
  <si>
    <t>2688273.000 1284030.064</t>
  </si>
  <si>
    <t>2688272.175 1284050.335</t>
  </si>
  <si>
    <t>2688271.201 1284074.315</t>
  </si>
  <si>
    <t>2688271.059 1284077.696</t>
  </si>
  <si>
    <t>62: 4 GWR-Gebäude (191757943, 191757956, 191760465, 191760469) innerhalb des gleichen AV-Gebäudes</t>
  </si>
  <si>
    <t>12: Verknüpft mit EGID 191760469 in der gleiche Gemeinde&lt;/br&gt;62: 4 GWR-Gebäude (191757943, 191757956, 191760465, 191760469) innerhalb des gleichen AV-Gebäudes</t>
  </si>
  <si>
    <t>42: die Kategorie 1060  ist mit dem Topic Einzelobjekte der AV nicht kohärent &lt;/br&gt;62: 4 GWR-Gebäude (191757943, 191757956, 191760465, 191760469) innerhalb des gleichen AV-Gebäudes</t>
  </si>
  <si>
    <t>42: die Kategorie 1060  ist mit dem Topic Einzelobjekte der AV nicht kohärent &lt;/br&gt;62: 5 GWR-Gebäude (191757959, 191757992, 191760460, 191760462, 191760470) innerhalb des gleichen AV-Gebäudes</t>
  </si>
  <si>
    <t>35: überholt im GWR. AV-Umriss schon verknüpft mit dem Gebäude mit EGID 191757986</t>
  </si>
  <si>
    <t>35: überholt im GWR. AV-Umriss schon verknüpft mit dem Gebäude mit EGID 191757959</t>
  </si>
  <si>
    <t>42: die Kategorie 1060 ist mit dem Topic Einzelobjekte der AV nicht kohärent &lt;/br&gt;62: 4 GWR-Gebäude (191757943, 191757956, 191760465, 191760469) innerhalb des gleichen AV-Gebäudes</t>
  </si>
  <si>
    <t>42: die Kategorie 1060 ist mit dem Topic Einzelobjekte der AV nicht kohärent &lt;/br&gt;62: 5 GWR-Gebäude (191757959, 191757992, 191760460, 191760462, 191760470) innerhalb des gleichen AV-Gebäudes</t>
  </si>
  <si>
    <t>2687590.076 1294223.415</t>
  </si>
  <si>
    <t>2690109.124 1285253.130</t>
  </si>
  <si>
    <t>2687950.500 1290597.375</t>
  </si>
  <si>
    <t>31: Kein AV-Umriss für das Gebäude 191990107</t>
  </si>
  <si>
    <t>2703358.352 1285039.008</t>
  </si>
  <si>
    <t>2676962.607 1281655.526</t>
  </si>
  <si>
    <t>2689693.000 1283354.000</t>
  </si>
  <si>
    <t>2703318.000 1284824.000</t>
  </si>
  <si>
    <t>2703490.940 1285178.205</t>
  </si>
  <si>
    <t>2677055.941 1283543.775</t>
  </si>
  <si>
    <t>2686784.484 1283603.408</t>
  </si>
  <si>
    <t>41: Status 'bestehend'  ist mit dem Topic Bodenbedeckung projektiert der AV nicht kohärent &lt;/br&gt;62: 4 GWR-Gebäude (9080875, 191749092, 191749093, 191749094) innerhalb des gleichen AV-Gebäudes</t>
  </si>
  <si>
    <t>12: Verknüpft mit EGID 9080875 in der gleiche Gemeinde&lt;/br&gt;41: Status 'bestehend'  ist mit dem Topic Bodenbedeckung projektiert der AV nicht kohärent &lt;/br&gt;62: 4 GWR-Gebäude (9080875, 191749092, 191749093, 191749094) innerhalb des gleichen AV-Gebäudes</t>
  </si>
  <si>
    <t>31: Kein AV-Umriss für das Gebäude 502007986</t>
  </si>
  <si>
    <t>35: überholt im GWR. AV-Umriss schon verknüpft mit dem Gebäude mit EGID 191754639</t>
  </si>
  <si>
    <t>2689456.020 1283260.764</t>
  </si>
  <si>
    <t>2690855.902 1283348.634</t>
  </si>
  <si>
    <t>35: überholt im GWR. AV-Umriss schon verknüpft mit dem Gebäude mit EGID 191950170</t>
  </si>
  <si>
    <t>https://tinyurl.com/yy7ya4g9/SH/2901_bdg_erw.kml</t>
  </si>
  <si>
    <t>https://tinyurl.com/yy7ya4g9/SH/2903_bdg_erw.kml</t>
  </si>
  <si>
    <t>https://tinyurl.com/yy7ya4g9/SH/2904_bdg_erw.kml</t>
  </si>
  <si>
    <t>https://tinyurl.com/yy7ya4g9/SH/2914_bdg_erw.kml</t>
  </si>
  <si>
    <t>https://tinyurl.com/yy7ya4g9/SH/2915_bdg_erw.kml</t>
  </si>
  <si>
    <t>https://tinyurl.com/yy7ya4g9/SH/2917_bdg_erw.kml</t>
  </si>
  <si>
    <t>https://tinyurl.com/yy7ya4g9/SH/2919_bdg_erw.kml</t>
  </si>
  <si>
    <t>https://tinyurl.com/yy7ya4g9/SH/2920_bdg_erw.kml</t>
  </si>
  <si>
    <t>https://tinyurl.com/yy7ya4g9/SH/2931_bdg_erw.kml</t>
  </si>
  <si>
    <t>https://tinyurl.com/yy7ya4g9/SH/2932_bdg_erw.kml</t>
  </si>
  <si>
    <t>https://tinyurl.com/yy7ya4g9/SH/2933_bdg_erw.kml</t>
  </si>
  <si>
    <t>https://tinyurl.com/yy7ya4g9/SH/2936_bdg_erw.kml</t>
  </si>
  <si>
    <t>https://tinyurl.com/yy7ya4g9/SH/2937_bdg_erw.kml</t>
  </si>
  <si>
    <t>https://tinyurl.com/yy7ya4g9/SH/2938_bdg_erw.kml</t>
  </si>
  <si>
    <t>https://tinyurl.com/yy7ya4g9/SH/2939_bdg_erw.kml</t>
  </si>
  <si>
    <t>https://tinyurl.com/yy7ya4g9/SH/2951_bdg_erw.kml</t>
  </si>
  <si>
    <t>https://tinyurl.com/yy7ya4g9/SH/2952_bdg_erw.kml</t>
  </si>
  <si>
    <t>https://tinyurl.com/yy7ya4g9/SH/2953_bdg_erw.kml</t>
  </si>
  <si>
    <t>https://tinyurl.com/yy7ya4g9/SH/2961_bdg_erw.kml</t>
  </si>
  <si>
    <t>https://tinyurl.com/yy7ya4g9/SH/2962_bdg_erw.kml</t>
  </si>
  <si>
    <t>https://tinyurl.com/yy7ya4g9/SH/2963_bdg_erw.kml</t>
  </si>
  <si>
    <t>https://tinyurl.com/yy7ya4g9/SH/2964_bdg_erw.kml</t>
  </si>
  <si>
    <t>https://tinyurl.com/yy7ya4g9/SH/2971_bdg_erw.kml</t>
  </si>
  <si>
    <t>https://tinyurl.com/yy7ya4g9/SH/2972_bdg_erw.kml</t>
  </si>
  <si>
    <t>https://tinyurl.com/yy7ya4g9/SH/2973_bdg_erw.kml</t>
  </si>
  <si>
    <t>https://tinyurl.com/yy7ya4g9/SH/2974_bdg_erw.kml</t>
  </si>
  <si>
    <t>2688530.000 1282620.000</t>
  </si>
  <si>
    <t>2703313.683 1284799.150</t>
  </si>
  <si>
    <t>2703316.210 1284808.275</t>
  </si>
  <si>
    <t>31: Kein AV-Umriss für das Gebäude 191983738</t>
  </si>
  <si>
    <t>35: überholt im GWR. AV-Umriss schon verknüpft mit dem Gebäude mit EGID 191961247</t>
  </si>
  <si>
    <t>2688759.000 1283366.000</t>
  </si>
  <si>
    <t>2688748.000 1283371.000</t>
  </si>
  <si>
    <t>Geissmattstrasse</t>
  </si>
  <si>
    <t>CH727128085469</t>
  </si>
  <si>
    <t>3469</t>
  </si>
  <si>
    <t>5358A</t>
  </si>
  <si>
    <t>CH745408788811</t>
  </si>
  <si>
    <t>7592A</t>
  </si>
  <si>
    <t>CH845408789072</t>
  </si>
  <si>
    <t>5507A</t>
  </si>
  <si>
    <t>60.1</t>
  </si>
  <si>
    <t>CH115477087857</t>
  </si>
  <si>
    <t>7573A</t>
  </si>
  <si>
    <t>CH230878547685</t>
  </si>
  <si>
    <t>21155</t>
  </si>
  <si>
    <t>CH590871045423</t>
  </si>
  <si>
    <t>5468A</t>
  </si>
  <si>
    <t>CH615483087827</t>
  </si>
  <si>
    <t>8466</t>
  </si>
  <si>
    <t>5468B</t>
  </si>
  <si>
    <t>CH867108549107</t>
  </si>
  <si>
    <t>7497A</t>
  </si>
  <si>
    <t>CH207354650885</t>
  </si>
  <si>
    <t>7484A</t>
  </si>
  <si>
    <t>CH507854890867</t>
  </si>
  <si>
    <t>21347</t>
  </si>
  <si>
    <t>7478B</t>
  </si>
  <si>
    <t>CH488908547890</t>
  </si>
  <si>
    <t>7483A</t>
  </si>
  <si>
    <t>CH615499087184</t>
  </si>
  <si>
    <t>21346</t>
  </si>
  <si>
    <t>7479B</t>
  </si>
  <si>
    <t>24.2</t>
  </si>
  <si>
    <t>CH530878548967</t>
  </si>
  <si>
    <t>7483B</t>
  </si>
  <si>
    <t>CH527889085478</t>
  </si>
  <si>
    <t>7484B</t>
  </si>
  <si>
    <t>CH715450087205</t>
  </si>
  <si>
    <t>7482A</t>
  </si>
  <si>
    <t>CH567108549904</t>
  </si>
  <si>
    <t>21342</t>
  </si>
  <si>
    <t>7476B</t>
  </si>
  <si>
    <t>CH156508735480</t>
  </si>
  <si>
    <t>7481A</t>
  </si>
  <si>
    <t>CH458908785491</t>
  </si>
  <si>
    <t>7481C</t>
  </si>
  <si>
    <t>CH987608547877</t>
  </si>
  <si>
    <t>7599A</t>
  </si>
  <si>
    <t>2679436.674 1282303.977</t>
  </si>
  <si>
    <t>2692441.587 1286763.330</t>
  </si>
  <si>
    <t>2691733.101 1285983.562</t>
  </si>
  <si>
    <t>2691696.334 1285978.147</t>
  </si>
  <si>
    <t>2691739.808 1285993.469</t>
  </si>
  <si>
    <t>2688360.997 1284283.853</t>
  </si>
  <si>
    <t>2691512.825 1286715.725</t>
  </si>
  <si>
    <t>2688777.866 1287376.509</t>
  </si>
  <si>
    <t>2689719.939 1283863.749</t>
  </si>
  <si>
    <t>2689694.284 1283821.957</t>
  </si>
  <si>
    <t>2690237.365 1284083.251</t>
  </si>
  <si>
    <t>2691346.447 1286653.513</t>
  </si>
  <si>
    <t>2691378.999 1286696.900</t>
  </si>
  <si>
    <t>2691332.431 1286491.037</t>
  </si>
  <si>
    <t>2691273.723 1286496.275</t>
  </si>
  <si>
    <t>2688593.576 1284867.069</t>
  </si>
  <si>
    <t>2690967.734 1284308.038</t>
  </si>
  <si>
    <t>2688587.581 1284867.833</t>
  </si>
  <si>
    <t>2688572.274 1284877.115</t>
  </si>
  <si>
    <t>2688567.178 1284876.808</t>
  </si>
  <si>
    <t>2688329.364 1284479.217</t>
  </si>
  <si>
    <t>Chalberweidstrasse</t>
  </si>
  <si>
    <t>10</t>
  </si>
  <si>
    <t>1673</t>
  </si>
  <si>
    <t>7452A</t>
  </si>
  <si>
    <t>Waschstrasse</t>
  </si>
  <si>
    <t>8298A</t>
  </si>
  <si>
    <t>7450D</t>
  </si>
  <si>
    <t>CH530870549239</t>
  </si>
  <si>
    <t>21946</t>
  </si>
  <si>
    <t>7981A</t>
  </si>
  <si>
    <t>CH856208735420</t>
  </si>
  <si>
    <t>Chalberweid</t>
  </si>
  <si>
    <t>CH545408797490</t>
  </si>
  <si>
    <t>2692139.139 1286403.494</t>
  </si>
  <si>
    <t>2690996.894 1286206.942</t>
  </si>
  <si>
    <t>2691401.623 1286724.717</t>
  </si>
  <si>
    <t>2691513.003 1286311.178</t>
  </si>
  <si>
    <t>2690937.518 1286104.236</t>
  </si>
  <si>
    <t>2691568.570 1286808.258</t>
  </si>
  <si>
    <t>35: überholt im GWR. AV-Umriss schon verknüpft mit dem Gebäude mit EGID 191853139</t>
  </si>
  <si>
    <t>2692695.000 1292111.000</t>
  </si>
  <si>
    <t>2693935.000 1289299.000</t>
  </si>
  <si>
    <t>2693854.000 1289257.000</t>
  </si>
  <si>
    <t>2697181.000 1289290.125</t>
  </si>
  <si>
    <t>2695927.500 1289153.375</t>
  </si>
  <si>
    <t>2694916.644 1289762.352</t>
  </si>
  <si>
    <t>2684659.999 1269224.999</t>
  </si>
  <si>
    <t>2692449.000 1286801.000</t>
  </si>
  <si>
    <t>2677956.000 1284170.000</t>
  </si>
  <si>
    <t>2678106.383 1284295.556</t>
  </si>
  <si>
    <t>2677493.790 1284840.512</t>
  </si>
  <si>
    <t>31: Kein AV-Umriss für das Gebäude 191944599</t>
  </si>
  <si>
    <t>31: Kein AV-Umriss für das Gebäude 191944739</t>
  </si>
  <si>
    <t>31: Kein AV-Umriss für das Gebäude 502009733</t>
  </si>
  <si>
    <t>31: Kein AV-Umriss für das Gebäude 191978422</t>
  </si>
  <si>
    <t>31: Kein AV-Umriss für das Gebäude 502005644</t>
  </si>
  <si>
    <t>31: Kein AV-Umriss für das Gebäude 502005662</t>
  </si>
  <si>
    <t>35: überholt im GWR. AV-Umriss schon verknüpft mit dem Gebäude mit EGID 191974393</t>
  </si>
  <si>
    <t>35: überholt im GWR. AV-Umriss schon verknüpft mit dem Gebäude mit EGID 502009599</t>
  </si>
  <si>
    <t>35: überholt im GWR. AV-Umriss schon verknüpft mit dem Gebäude mit EGID 502009723</t>
  </si>
  <si>
    <t>35: überholt im GWR. AV-Umriss schon verknüpft mit dem Gebäude mit EGID 191660278</t>
  </si>
  <si>
    <t>35: überholt im GWR. AV-Umriss schon verknüpft mit dem Gebäude mit EGID 502005684</t>
  </si>
  <si>
    <t>2690325.000 1285947.000</t>
  </si>
  <si>
    <t>2707316.000 1279899.000</t>
  </si>
  <si>
    <t>2706438.000 1280366.000</t>
  </si>
  <si>
    <t>2691274.621 1286148.617</t>
  </si>
  <si>
    <t>31: Kein AV-Umriss für das Gebäude 191771496</t>
  </si>
  <si>
    <t>31: Kein AV-Umriss für das Gebäude 191994250</t>
  </si>
  <si>
    <t>2</t>
  </si>
  <si>
    <t>Weideunterstand</t>
  </si>
  <si>
    <t>8263</t>
  </si>
  <si>
    <t>CH927100085459</t>
  </si>
  <si>
    <t>CH667108540267</t>
  </si>
  <si>
    <t>7878</t>
  </si>
  <si>
    <t>8262</t>
  </si>
  <si>
    <t>CH430878549397</t>
  </si>
  <si>
    <t>2762</t>
  </si>
  <si>
    <t>2088</t>
  </si>
  <si>
    <t>CH427893085476</t>
  </si>
  <si>
    <t>2688570.000 1282266.000</t>
  </si>
  <si>
    <t>2690329.977 1284071.746</t>
  </si>
  <si>
    <t>31: Kein AV-Umriss für das Gebäude 191982518</t>
  </si>
  <si>
    <t>35: überholt im GWR. AV-Umriss schon verknüpft mit dem Gebäude mit EGID 191966472</t>
  </si>
  <si>
    <t>CH245408736327</t>
  </si>
  <si>
    <t>2682319.026 1291238.468</t>
  </si>
  <si>
    <t>2689277.000 1287008.000</t>
  </si>
  <si>
    <t>2688167.000 1284168.000</t>
  </si>
  <si>
    <t>2674447.800 1280397.600</t>
  </si>
  <si>
    <t>2674716.599 1279712.721</t>
  </si>
  <si>
    <t>31: Kein AV-Umriss für das Gebäude 191998257</t>
  </si>
  <si>
    <t>31: Kein AV-Umriss für das Gebäude 191974906</t>
  </si>
  <si>
    <t>2680209.244 1291362.316</t>
  </si>
  <si>
    <t>2703306.000 1285001.000</t>
  </si>
  <si>
    <t>31: Kein AV-Umriss für das Gebäude 502003901</t>
  </si>
  <si>
    <t>2688714.000 1281945.000</t>
  </si>
  <si>
    <t>31: Kein AV-Umriss für das Gebäude 191849654</t>
  </si>
  <si>
    <t>Rheinquai</t>
  </si>
  <si>
    <t>8</t>
  </si>
  <si>
    <t>Ersatz für 756</t>
  </si>
  <si>
    <t>8203</t>
  </si>
  <si>
    <t>13164</t>
  </si>
  <si>
    <t>CH467778147866</t>
  </si>
  <si>
    <t>2683296.000 1284291.000</t>
  </si>
  <si>
    <t>2695782.500 1289353.250</t>
  </si>
  <si>
    <t>2690357.761 1283476.361</t>
  </si>
  <si>
    <t>2690366.206 1283475.724</t>
  </si>
  <si>
    <t>2703652.000 1284958.000</t>
  </si>
  <si>
    <t>2703605.941 1285220.679</t>
  </si>
  <si>
    <t>2677223.000 1282904.000</t>
  </si>
  <si>
    <t>2676362.252 1283470.740</t>
  </si>
  <si>
    <t>31: Kein AV-Umriss für das Gebäude 191991392</t>
  </si>
  <si>
    <t>31: Kein AV-Umriss für das Gebäude 191705513&lt;/br&gt;33: Das Gebäude 191705513 has GSTAT '1003 im Bau'</t>
  </si>
  <si>
    <t>35: überholt im GWR. AV-Umriss schon verknüpft mit dem Gebäude mit EGID 191965343</t>
  </si>
  <si>
    <t>35: überholt im GWR. AV-Umriss schon verknüpft mit dem Gebäude mit EGID 191833163</t>
  </si>
  <si>
    <t>35: überholt im GWR. AV-Umriss schon verknüpft mit dem Gebäude mit EGID 484161</t>
  </si>
  <si>
    <t>2689958.000 1284664.000</t>
  </si>
  <si>
    <t>2691505.358 1283297.263</t>
  </si>
  <si>
    <t>2674832.564 1279974.683</t>
  </si>
  <si>
    <t>31: Kein AV-Umriss für das Gebäude 502012733</t>
  </si>
  <si>
    <t>35: überholt im GWR. AV-Umriss schon verknüpft mit dem Gebäude mit EGID 191958461</t>
  </si>
  <si>
    <t>Malerwerkstätte</t>
  </si>
  <si>
    <t>CH730871545202</t>
  </si>
  <si>
    <t>1757</t>
  </si>
  <si>
    <t>454a</t>
  </si>
  <si>
    <t>454b</t>
  </si>
  <si>
    <t>2694662.730 1289012.849</t>
  </si>
  <si>
    <t>2687588.000 1281783.000</t>
  </si>
  <si>
    <t>2687875.000 1282114.000</t>
  </si>
  <si>
    <t>2690234.000 1285571.000</t>
  </si>
  <si>
    <t>2689945.000 1286646.000</t>
  </si>
  <si>
    <t>2689956.000 1284656.000</t>
  </si>
  <si>
    <t>2690372.000 1283446.000</t>
  </si>
  <si>
    <t>2706385.329 1280074.860</t>
  </si>
  <si>
    <t>2677387.345 1280888.094</t>
  </si>
  <si>
    <t>31: Kein AV-Umriss für das Gebäude 502009312</t>
  </si>
  <si>
    <t>31: Kein AV-Umriss für das Gebäude 192003562</t>
  </si>
  <si>
    <t>31: Kein AV-Umriss für das Gebäude 192003564</t>
  </si>
  <si>
    <t>31: Kein AV-Umriss für das Gebäude 192002312</t>
  </si>
  <si>
    <t>31: Kein AV-Umriss für das Gebäude 192002313</t>
  </si>
  <si>
    <t>31: Kein AV-Umriss für das Gebäude 192002490</t>
  </si>
  <si>
    <t>31: Kein AV-Umriss für das Gebäude 191857184</t>
  </si>
  <si>
    <t>2682091.996 1291027.772</t>
  </si>
  <si>
    <t>2688678.000 1283064.000</t>
  </si>
  <si>
    <t>31: Kein AV-Umriss für das Gebäude 191866769</t>
  </si>
  <si>
    <t>2k.1</t>
  </si>
  <si>
    <t>Silo für Granulat</t>
  </si>
  <si>
    <t>1511</t>
  </si>
  <si>
    <t>2k.2</t>
  </si>
  <si>
    <t>2l.1</t>
  </si>
  <si>
    <t>2691828.000 1286788.000</t>
  </si>
  <si>
    <t>2678075.800 1288927.725</t>
  </si>
  <si>
    <t>2674794.800 1280062.400</t>
  </si>
  <si>
    <t>2688741.679 1281456.923</t>
  </si>
  <si>
    <t>2688746.241 1281450.012</t>
  </si>
  <si>
    <t>2688763.017 1281424.552</t>
  </si>
  <si>
    <t>31: Kein AV-Umriss für das Gebäude 191867583</t>
  </si>
  <si>
    <t>31: Kein AV-Umriss für das Gebäude 192006361</t>
  </si>
  <si>
    <t>31: Kein AV-Umriss für das Gebäude 192002852</t>
  </si>
  <si>
    <t>31: Kein AV-Umriss für das Gebäude 192007002</t>
  </si>
  <si>
    <t>2674624.300 1279658.600</t>
  </si>
  <si>
    <t>31: Kein AV-Umriss für das Gebäude 192007662</t>
  </si>
  <si>
    <t>CH327241085461</t>
  </si>
  <si>
    <t>2690956.250 1288626.625</t>
  </si>
  <si>
    <t>2678661.179 1289371.986</t>
  </si>
  <si>
    <t>2674540.000 1280105.400</t>
  </si>
  <si>
    <t>2690469.631 1286315.069</t>
  </si>
  <si>
    <t>2704747.309 1281448.936</t>
  </si>
  <si>
    <t>31: Kein AV-Umriss für das Gebäude 192008783</t>
  </si>
  <si>
    <t>35: überholt im GWR. AV-Umriss schon verknüpft mit dem Gebäude mit EGID 192008484</t>
  </si>
  <si>
    <t>35: überholt im GWR. AV-Umriss schon verknüpft mit dem Gebäude mit EGID 191857631</t>
  </si>
  <si>
    <t>35: überholt im GWR. AV-Umriss schon verknüpft mit dem Gebäude mit EGID 481742</t>
  </si>
  <si>
    <t>2678904.151 1289383.551</t>
  </si>
  <si>
    <t>2704203.023 1281662.224</t>
  </si>
  <si>
    <t>2687395.416 1281642.656</t>
  </si>
  <si>
    <t>2679303.440 1282356.881</t>
  </si>
  <si>
    <t>35: überholt im GWR. AV-Umriss schon verknüpft mit dem Gebäude mit EGID 502012079</t>
  </si>
  <si>
    <t>Im Tobel</t>
  </si>
  <si>
    <t>CH275472800818</t>
  </si>
  <si>
    <t>857</t>
  </si>
  <si>
    <t>253G</t>
  </si>
  <si>
    <t>Silo 2</t>
  </si>
  <si>
    <t>253H</t>
  </si>
  <si>
    <t>Silo 3</t>
  </si>
  <si>
    <t>253F</t>
  </si>
  <si>
    <t>2691876.317 1288446.275</t>
  </si>
  <si>
    <t>2676849.300 1283323.660</t>
  </si>
  <si>
    <t>2676848.032 1283332.784</t>
  </si>
  <si>
    <t>35: überholt im GWR. AV-Umriss schon verknüpft mit dem Gebäude mit EGID 191866942</t>
  </si>
  <si>
    <t>2686228.000 1287835.000</t>
  </si>
  <si>
    <t>2703623.807 1285171.850</t>
  </si>
  <si>
    <t>2674750.000 1279861.600</t>
  </si>
  <si>
    <t>31: Kein AV-Umriss für das Gebäude 192014037</t>
  </si>
  <si>
    <t>31: Kein AV-Umriss für das Gebäude 192014387</t>
  </si>
  <si>
    <t>35: überholt im GWR. AV-Umriss schon verknüpft mit dem Gebäude mit EGID 191961284</t>
  </si>
  <si>
    <t>269I</t>
  </si>
  <si>
    <t>1705</t>
  </si>
  <si>
    <t>Banne</t>
  </si>
  <si>
    <t>CH727771781429</t>
  </si>
  <si>
    <t>269j</t>
  </si>
  <si>
    <t>2679828.000 1282720.000</t>
  </si>
  <si>
    <t>2679183.250 1282417.875</t>
  </si>
  <si>
    <t>2679166.750 1282401.125</t>
  </si>
  <si>
    <t>2679178.000 1282387.875</t>
  </si>
  <si>
    <t>2679189.250 1282387.375</t>
  </si>
  <si>
    <t>2679206.000 1282372.125</t>
  </si>
  <si>
    <t>2679227.500 1282360.875</t>
  </si>
  <si>
    <t>2679572.015 1282372.097</t>
  </si>
  <si>
    <t>2689927.000 1284003.000</t>
  </si>
  <si>
    <t>31: Kein AV-Umriss für das Gebäude 191993138</t>
  </si>
  <si>
    <t>31: Kein AV-Umriss für das Gebäude 191993140</t>
  </si>
  <si>
    <t>31: Kein AV-Umriss für das Gebäude 191993141</t>
  </si>
  <si>
    <t>31: Kein AV-Umriss für das Gebäude 191993142</t>
  </si>
  <si>
    <t>31: Kein AV-Umriss für das Gebäude 191993143</t>
  </si>
  <si>
    <t>31: Kein AV-Umriss für das Gebäude 191993144</t>
  </si>
  <si>
    <t>31: Kein AV-Umriss für das Gebäude 192014984</t>
  </si>
  <si>
    <t>35: überholt im GWR. AV-Umriss schon verknüpft mit dem Gebäude mit EGID 470761</t>
  </si>
  <si>
    <t>35: überholt im GWR. AV-Umriss schon verknüpft mit dem Gebäude mit EGID 470899</t>
  </si>
  <si>
    <t>CH930878540812</t>
  </si>
  <si>
    <t>2687844.453 1282126.477</t>
  </si>
  <si>
    <t>2689523.000 1284612.000</t>
  </si>
  <si>
    <t>2677903.000 1284635.000</t>
  </si>
  <si>
    <t>41: Status 'bestehend'  ist mit dem Topic Bodenbedeckung projektiert der AV nicht kohärent &lt;/br&gt;62: 2 GWR-Gebäude (191765501, 191980074) innerhalb des gleichen AV-Gebäudes</t>
  </si>
  <si>
    <t>31: Kein AV-Umriss für das Gebäude 502012064</t>
  </si>
  <si>
    <t>31: Kein AV-Umriss für das Gebäude 191771075</t>
  </si>
  <si>
    <t>35: überholt im GWR. AV-Umriss schon verknüpft mit dem Gebäude mit EGID 192014975</t>
  </si>
  <si>
    <t>Meisterhäuschen"</t>
  </si>
  <si>
    <t>WC Bushalt</t>
  </si>
  <si>
    <t>CH559208715494</t>
  </si>
  <si>
    <t>8304A</t>
  </si>
  <si>
    <t>2696268.000 1283253.000</t>
  </si>
  <si>
    <t>2696262.800 1285331.249</t>
  </si>
  <si>
    <t>2696310.500 1285248.125</t>
  </si>
  <si>
    <t>2687678.000 1294289.000</t>
  </si>
  <si>
    <t>2681767.497 1291012.388</t>
  </si>
  <si>
    <t>2704299.850 1281689.942</t>
  </si>
  <si>
    <t>2703231.199 1282295.600</t>
  </si>
  <si>
    <t>2703226.854 1282294.788</t>
  </si>
  <si>
    <t>2674683.488 1281324.028</t>
  </si>
  <si>
    <t>2677283.470 1280037.969</t>
  </si>
  <si>
    <t>2677171.768 1280303.579</t>
  </si>
  <si>
    <t>31: Kein AV-Umriss für das Gebäude 191873305</t>
  </si>
  <si>
    <t>31: Kein AV-Umriss für das Gebäude 191957997</t>
  </si>
  <si>
    <t>31: Kein AV-Umriss für das Gebäude 191431136</t>
  </si>
  <si>
    <t>31: Kein AV-Umriss für das Gebäude 502000115</t>
  </si>
  <si>
    <t>31: Kein AV-Umriss für das Gebäude 190172842</t>
  </si>
  <si>
    <t>31: Kein AV-Umriss für das Gebäude 191964508</t>
  </si>
  <si>
    <t>31: Kein AV-Umriss für das Gebäude 502003502</t>
  </si>
  <si>
    <t>31: Kein AV-Umriss für das Gebäude 502001561</t>
  </si>
  <si>
    <t>31: Kein AV-Umriss für das Gebäude 502001726</t>
  </si>
  <si>
    <t>35: überholt im GWR. AV-Umriss schon verknüpft mit dem Gebäude mit EGID 191576731</t>
  </si>
  <si>
    <t>35: überholt im GWR. AV-Umriss schon verknüpft mit dem Gebäude mit EGID 191949031</t>
  </si>
  <si>
    <t>35: überholt im GWR. AV-Umriss schon verknüpft mit dem Gebäude mit EGID 191835734</t>
  </si>
  <si>
    <t>2691272.000 1286139.000</t>
  </si>
  <si>
    <t>2676638.000 1281557.000</t>
  </si>
  <si>
    <t>2690370.348 1284644.925</t>
  </si>
  <si>
    <t>2690883.570 1284417.582</t>
  </si>
  <si>
    <t>2691626.008 1286391.918</t>
  </si>
  <si>
    <t>2688395.668 1284135.049</t>
  </si>
  <si>
    <t>2691925.388 1287249.597</t>
  </si>
  <si>
    <t>35: überholt im GWR. AV-Umriss schon verknüpft mit dem Gebäude mit EGID 191956302</t>
  </si>
  <si>
    <t>WC Häuschen</t>
  </si>
  <si>
    <t>1500D</t>
  </si>
  <si>
    <t>2692564.633 1290142.328</t>
  </si>
  <si>
    <t>Lager</t>
  </si>
  <si>
    <t>CH890873295422</t>
  </si>
  <si>
    <t>5234</t>
  </si>
  <si>
    <t>320</t>
  </si>
  <si>
    <t>2689519.369 1284566.144</t>
  </si>
  <si>
    <t>2689451.524 1285768.906</t>
  </si>
  <si>
    <t>2689499.812 1284531.411</t>
  </si>
  <si>
    <t>31: Kein AV-Umriss für das Gebäude 2026960</t>
  </si>
  <si>
    <t>2696382.903 1290126.847</t>
  </si>
  <si>
    <t>2695675.320 1288298.551</t>
  </si>
  <si>
    <t>2687535.067 1281508.027</t>
  </si>
  <si>
    <t>2687421.051 1281829.145</t>
  </si>
  <si>
    <t>2688647.471 1284809.297</t>
  </si>
  <si>
    <t>2689550.895 1283828.800</t>
  </si>
  <si>
    <t>2691857.903 1286242.304</t>
  </si>
  <si>
    <t>2686229.624 1287654.323</t>
  </si>
  <si>
    <t>2689675.230 1283810.084</t>
  </si>
  <si>
    <t>2691028.474 1283773.165</t>
  </si>
  <si>
    <t>2689577.783 1284180.019</t>
  </si>
  <si>
    <t>2691937.574 1283654.753</t>
  </si>
  <si>
    <t>2681897.000 1291130.000</t>
  </si>
  <si>
    <t>31: Kein AV-Umriss für das Gebäude 191971373</t>
  </si>
  <si>
    <t>2691169.000 1286362.000</t>
  </si>
  <si>
    <t>2691127.544 1285288.112</t>
  </si>
  <si>
    <t>62: 9 GWR-Gebäude (191998261, 191998262, 191998263, 191998264, 191998265, 191998266, 191998267, 191998268, 191998269) innerhalb des gleichen AV-Gebäudes</t>
  </si>
  <si>
    <t>31: Kein AV-Umriss für das Gebäude 502012542</t>
  </si>
  <si>
    <t>5322A</t>
  </si>
  <si>
    <t>70b</t>
  </si>
  <si>
    <t>Bistro Bahnwagen</t>
  </si>
  <si>
    <t>CH327713085481</t>
  </si>
  <si>
    <t>147H</t>
  </si>
  <si>
    <t>147J</t>
  </si>
  <si>
    <t>2676412.200 1289282.124</t>
  </si>
  <si>
    <t>2676394.000 1288967.049</t>
  </si>
  <si>
    <t>2677892.000 1284636.000</t>
  </si>
  <si>
    <t>2676390.588 1288966.606</t>
  </si>
  <si>
    <t>2677892.911 1284635.556</t>
  </si>
  <si>
    <t>42: die Kategorie 1060  ist mit dem Topic Einzelobjekte der AV nicht kohärent &lt;/br&gt;62: 2 GWR-Gebäude (192002857, 192002858) innerhalb des gleichen AV-Gebäudes</t>
  </si>
  <si>
    <t>12: Verknüpft mit EGID 191910943 in der gleiche Gemeinde&lt;/br&gt;42: die Kategorie 1020  ist mit dem Topic Einzelobjekte der AV nicht kohärent &lt;/br&gt;62: 2 GWR-Gebäude (191910943, 192022055) innerhalb des gleichen AV-Gebäudes</t>
  </si>
  <si>
    <t>31: Kein AV-Umriss für das Gebäude 191995410</t>
  </si>
  <si>
    <t>42: die Kategorie 1060 ist mit dem Topic Einzelobjekte der AV nicht kohärent &lt;/br&gt;62: 2 GWR-Gebäude (192002857, 192002858) innerhalb des gleichen AV-Gebäudes</t>
  </si>
  <si>
    <t>12: Verknüpft mit EGID 191910943 in der gleiche Gemeinde&lt;/br&gt;42: die Kategorie 1020 ist mit dem Topic Einzelobjekte der AV nicht kohärent &lt;/br&gt;62: 2 GWR-Gebäude (191910943, 192022055) innerhalb des gleichen AV-Gebäudes</t>
  </si>
  <si>
    <t>2679765.995 1281377.893</t>
  </si>
  <si>
    <t>2677870.338 1283616.697</t>
  </si>
  <si>
    <t>31: Kein AV-Umriss für das Gebäude 502002284</t>
  </si>
  <si>
    <t>31: Kein AV-Umriss für das Gebäude 502005491</t>
  </si>
  <si>
    <t>Beizli</t>
  </si>
  <si>
    <t>CH667308547141</t>
  </si>
  <si>
    <t>7102D</t>
  </si>
  <si>
    <t>2679620.097 1281046.712</t>
  </si>
  <si>
    <t>2688588.000 1282482.000</t>
  </si>
  <si>
    <t>2682598.112 1290947.452</t>
  </si>
  <si>
    <t>2682570.222 1290927.031</t>
  </si>
  <si>
    <t>2682577.765 1290924.365</t>
  </si>
  <si>
    <t>2677980.750 1288737.125</t>
  </si>
  <si>
    <t>2678498.400 1289673.524</t>
  </si>
  <si>
    <t>2678073.000 1288922.725</t>
  </si>
  <si>
    <t>41: Status 'bestehend'  ist mit dem Topic Bodenbedeckung projektiert der AV nicht kohärent &lt;/br&gt;62: 2 GWR-Gebäude (192023107, 502002370) innerhalb des gleichen AV-Gebäudes</t>
  </si>
  <si>
    <t>12: Verknüpft mit EGID 192022055 in der gleiche Gemeinde&lt;/br&gt;42: die Kategorie 1060  ist mit dem Topic Einzelobjekte der AV nicht kohärent &lt;/br&gt;62: 2 GWR-Gebäude (191910943, 192022055) innerhalb des gleichen AV-Gebäudes</t>
  </si>
  <si>
    <t>31: Kein AV-Umriss für das Gebäude 191960091</t>
  </si>
  <si>
    <t>31: Kein AV-Umriss für das Gebäude 191984703</t>
  </si>
  <si>
    <t>31: Kein AV-Umriss für das Gebäude 502000136</t>
  </si>
  <si>
    <t>31: Kein AV-Umriss für das Gebäude 502000139</t>
  </si>
  <si>
    <t>31: Kein AV-Umriss für das Gebäude 502000140</t>
  </si>
  <si>
    <t>31: Kein AV-Umriss für das Gebäude 192002481</t>
  </si>
  <si>
    <t>31: Kein AV-Umriss für das Gebäude 192002851</t>
  </si>
  <si>
    <t>31: Kein AV-Umriss für das Gebäude 192002855</t>
  </si>
  <si>
    <t>12: Verknüpft mit EGID 192022055 in der gleiche Gemeinde&lt;/br&gt;42: die Kategorie 1060 ist mit dem Topic Einzelobjekte der AV nicht kohärent &lt;/br&gt;62: 2 GWR-Gebäude (191910943, 192022055) innerhalb des gleichen AV-Gebäudes</t>
  </si>
  <si>
    <t>2685601.000 1287890.000</t>
  </si>
  <si>
    <t>2679240.763 1290074.088</t>
  </si>
  <si>
    <t>31: Kein AV-Umriss für das Gebäude 192024476</t>
  </si>
  <si>
    <t>31: Kein AV-Umriss für das Gebäude 502004341</t>
  </si>
  <si>
    <t>2695232.500 1289768.625</t>
  </si>
  <si>
    <t>2684984.274 1285587.074</t>
  </si>
  <si>
    <t>2684985.137 1285583.740</t>
  </si>
  <si>
    <t>2684742.617 1283727.234</t>
  </si>
  <si>
    <t>2691943.491 1286946.261</t>
  </si>
  <si>
    <t>31: Kein AV-Umriss für das Gebäude 502008794</t>
  </si>
  <si>
    <t>31: Kein AV-Umriss für das Gebäude 502008795</t>
  </si>
  <si>
    <t>31: Kein AV-Umriss für das Gebäude 502008877</t>
  </si>
  <si>
    <t>35: überholt im GWR. AV-Umriss schon verknüpft mit dem Gebäude mit EGID 1609335</t>
  </si>
  <si>
    <t>Im Chloster</t>
  </si>
  <si>
    <t>37.9</t>
  </si>
  <si>
    <t>Rebhüsli am Schlemmweg</t>
  </si>
  <si>
    <t>CH590872745495</t>
  </si>
  <si>
    <t>733</t>
  </si>
  <si>
    <t>CH467208547436</t>
  </si>
  <si>
    <t>718</t>
  </si>
  <si>
    <t>Werkstatt</t>
  </si>
  <si>
    <t>CH989808547172</t>
  </si>
  <si>
    <t>7657D</t>
  </si>
  <si>
    <t>2694783.000 1289996.000</t>
  </si>
  <si>
    <t>31: Kein AV-Umriss für das Gebäude 191949184</t>
  </si>
  <si>
    <t>2690973.187 1284291.568</t>
  </si>
  <si>
    <t>31: Kein AV-Umriss für das Gebäude 191757023</t>
  </si>
  <si>
    <t>31: Kein AV-Umriss für das Gebäude 191882805</t>
  </si>
  <si>
    <t>2695573.000 1289234.875</t>
  </si>
  <si>
    <t>2690701.053 1283892.500</t>
  </si>
  <si>
    <t>2690467.044 1284344.413</t>
  </si>
  <si>
    <t>31: Kein AV-Umriss für das Gebäude 502012206</t>
  </si>
  <si>
    <t>35: überholt im GWR. AV-Umriss schon verknüpft mit dem Gebäude mit EGID 502009758</t>
  </si>
  <si>
    <t>2687157.000 1281257.000</t>
  </si>
  <si>
    <t>2687255.218 1281093.560</t>
  </si>
  <si>
    <t>2690997.000 1284231.000</t>
  </si>
  <si>
    <t>41: Status 'bestehend'  ist mit dem Topic Bodenbedeckung projektiert der AV nicht kohärent &lt;/br&gt;62: 2 GWR-Gebäude (191975594, 192029028) innerhalb des gleichen AV-Gebäudes</t>
  </si>
  <si>
    <t>35: überholt im GWR. AV-Umriss schon verknüpft mit dem Gebäude mit EGID 2026604</t>
  </si>
  <si>
    <t>35: überholt im GWR. AV-Umriss schon verknüpft mit dem Gebäude mit EGID 1614285</t>
  </si>
  <si>
    <t>2679860.750 1282226.500</t>
  </si>
  <si>
    <t>2689511.000 1285715.000</t>
  </si>
  <si>
    <t>2678091.172 1289168.736</t>
  </si>
  <si>
    <t>2706824.000 1280087.000</t>
  </si>
  <si>
    <t>2706838.000 1280081.000</t>
  </si>
  <si>
    <t>2694476.582 1289611.981</t>
  </si>
  <si>
    <t>41: Status 'bestehend'  ist mit dem Topic Bodenbedeckung projektiert der AV nicht kohärent &lt;/br&gt;62: 4 GWR-Gebäude (191795652, 191795666, 191795667, 191795668) innerhalb des gleichen AV-Gebäudes</t>
  </si>
  <si>
    <t>62: 2 GWR-Gebäude (191994276, 191994280) innerhalb des gleichen AV-Gebäudes</t>
  </si>
  <si>
    <t>62: 2 GWR-Gebäude (191994277, 191994279) innerhalb des gleichen AV-Gebäudes</t>
  </si>
  <si>
    <t>31: Kein AV-Umriss für das Gebäude 191960598</t>
  </si>
  <si>
    <t>31: Kein AV-Umriss für das Gebäude 192030893</t>
  </si>
  <si>
    <t>Kirchstrasse</t>
  </si>
  <si>
    <t>5</t>
  </si>
  <si>
    <t>Mehrfamilienhaus Kirchstrasse 5/5A</t>
  </si>
  <si>
    <t>CH245408774137</t>
  </si>
  <si>
    <t>227</t>
  </si>
  <si>
    <t>2679601.000 1284069.000</t>
  </si>
  <si>
    <t>35: überholt im GWR. AV-Umriss schon verknüpft mit dem Gebäude mit EGID 470174</t>
  </si>
  <si>
    <t>2702686.500 1284834.000</t>
  </si>
  <si>
    <t>2702688.683 1284829.679</t>
  </si>
  <si>
    <t>41: Status 'bestehend'  ist mit dem Topic Bodenbedeckung projektiert der AV nicht kohärent &lt;/br&gt;62: 3 GWR-Gebäude (191987611, 191987613, 192033189) innerhalb des gleichen AV-Gebäudes</t>
  </si>
  <si>
    <t>Alleeweg</t>
  </si>
  <si>
    <t>CH527811085404</t>
  </si>
  <si>
    <t>2055L</t>
  </si>
  <si>
    <t>2685110.000 1283907.000</t>
  </si>
  <si>
    <t>2688574.000 1282779.000</t>
  </si>
  <si>
    <t>2676449.879 1283284.066</t>
  </si>
  <si>
    <t>2690937.686 1284727.689</t>
  </si>
  <si>
    <t>31: Kein AV-Umriss für das Gebäude 191980928</t>
  </si>
  <si>
    <t>35: überholt im GWR. AV-Umriss schon verknüpft mit dem Gebäude mit EGID 484100</t>
  </si>
  <si>
    <t>2683875.734 1283878.295</t>
  </si>
  <si>
    <t>2691169.821 1285464.442</t>
  </si>
  <si>
    <t>2688445.160 1281563.137</t>
  </si>
  <si>
    <t>31: Kein AV-Umriss für das Gebäude 1614790</t>
  </si>
  <si>
    <t>2685960.081 1283169.734</t>
  </si>
  <si>
    <t>2685976.463 1283182.607</t>
  </si>
  <si>
    <t>2684188.000 1268921.750</t>
  </si>
  <si>
    <t>2684191.000 1268929.875</t>
  </si>
  <si>
    <t>2690224.757 1286715.402</t>
  </si>
  <si>
    <t>31: Kein AV-Umriss für das Gebäude 502008827</t>
  </si>
  <si>
    <t>31: Kein AV-Umriss für das Gebäude 502008829</t>
  </si>
  <si>
    <t>31: Kein AV-Umriss für das Gebäude 192035739</t>
  </si>
  <si>
    <t>31: Kein AV-Umriss für das Gebäude 192035740</t>
  </si>
  <si>
    <t>Werkstatt mit Wohnung</t>
  </si>
  <si>
    <t>CH951008705441</t>
  </si>
  <si>
    <t>CH107954320856</t>
  </si>
  <si>
    <t>2684296.500 1269767.625</t>
  </si>
  <si>
    <t>2684301.500 1269767.875</t>
  </si>
  <si>
    <t>31: Kein AV-Umriss für das Gebäude 192036546</t>
  </si>
  <si>
    <t>2677928.874 1284402.991</t>
  </si>
  <si>
    <t>31: Kein AV-Umriss für das Gebäude 502005654</t>
  </si>
  <si>
    <t>2688394.100 1282633.600</t>
  </si>
  <si>
    <t>2689365.000 1285503.000</t>
  </si>
  <si>
    <t>31: Kein AV-Umriss für das Gebäude 192039726</t>
  </si>
  <si>
    <t>31: Kein AV-Umriss für das Gebäude 192032151&lt;/br&gt;33: Das Gebäude 192032151 has GSTAT '1003 im Bau'</t>
  </si>
  <si>
    <t>31: Kein AV-Umriss für das Gebäude 192032152&lt;/br&gt;33: Das Gebäude 192032152 has GSTAT '1003 im Bau'</t>
  </si>
  <si>
    <t>31: Kein AV-Umriss für das Gebäude 192032153&lt;/br&gt;33: Das Gebäude 192032153 has GSTAT '1003 im Bau'</t>
  </si>
  <si>
    <t>31: Kein AV-Umriss für das Gebäude 192032154&lt;/br&gt;33: Das Gebäude 192032154 has GSTAT '1003 im Bau'</t>
  </si>
  <si>
    <t>Trasadingerstrasse</t>
  </si>
  <si>
    <t>Guntmadingen</t>
  </si>
  <si>
    <t>g1</t>
  </si>
  <si>
    <t>5.2</t>
  </si>
  <si>
    <t>2685127.000 1283402.000</t>
  </si>
  <si>
    <t>2687536.000 1281659.000</t>
  </si>
  <si>
    <t>2681288.857 1285536.995</t>
  </si>
  <si>
    <t>31: Kein AV-Umriss für das Gebäude 192040805</t>
  </si>
  <si>
    <t>31: Kein AV-Umriss für das Gebäude 192026904</t>
  </si>
  <si>
    <t>2686917.352 1282775.946</t>
  </si>
  <si>
    <t>2690881.104 1284634.203</t>
  </si>
  <si>
    <t>2690009.517 1285330.338</t>
  </si>
  <si>
    <t>31: Kein AV-Umriss für das Gebäude 502008891</t>
  </si>
  <si>
    <t>35: überholt im GWR. AV-Umriss schon verknüpft mit dem Gebäude mit EGID 1614607</t>
  </si>
  <si>
    <t>2675951.000 1283328.000</t>
  </si>
  <si>
    <t>2689974.781 1286674.882</t>
  </si>
  <si>
    <t>2689986.478 1286670.216</t>
  </si>
  <si>
    <t>31: Kein AV-Umriss für das Gebäude 192041968</t>
  </si>
  <si>
    <t>31: Kein AV-Umriss für das Gebäude 192041994</t>
  </si>
  <si>
    <t>2696115.897 1284957.542</t>
  </si>
  <si>
    <t>2696134.785 1284778.536</t>
  </si>
  <si>
    <t>2688147.250 1293627.299</t>
  </si>
  <si>
    <t>2689021.944 1284388.757</t>
  </si>
  <si>
    <t>41: Status 'bestehend'  ist mit dem Topic Bodenbedeckung projektiert der AV nicht kohärent &lt;/br&gt;62: 2 GWR-Gebäude (471398, 192005504) innerhalb des gleichen AV-Gebäudes</t>
  </si>
  <si>
    <t>31: Kein AV-Umriss für das Gebäude 502004722</t>
  </si>
  <si>
    <t>31: Kein AV-Umriss für das Gebäude 192015599</t>
  </si>
  <si>
    <t>31: Kein AV-Umriss für das Gebäude 502012216</t>
  </si>
  <si>
    <t>2688639.000 1281697.000</t>
  </si>
  <si>
    <t>2688636.000 1281704.000</t>
  </si>
  <si>
    <t>31: Kein AV-Umriss für das Gebäude 192036550</t>
  </si>
  <si>
    <t>31: Kein AV-Umriss für das Gebäude 191995131&lt;/br&gt;33: Das Gebäude 191995131 has GSTAT '1003 im Bau'</t>
  </si>
  <si>
    <t>31: Kein AV-Umriss für das Gebäude 191995132&lt;/br&gt;33: Das Gebäude 191995132 has GSTAT '1003 im Bau'</t>
  </si>
  <si>
    <t>2677680.000 1280131.000</t>
  </si>
  <si>
    <t>2674164.000 1281668.000</t>
  </si>
  <si>
    <t>31: Kein AV-Umriss für das Gebäude 191996900</t>
  </si>
  <si>
    <t>31: Kein AV-Umriss für das Gebäude 192043789</t>
  </si>
  <si>
    <t>2688146.000 1282057.000</t>
  </si>
  <si>
    <t>2674665.000 1280045.500</t>
  </si>
  <si>
    <t>2674333.800 1280281.600</t>
  </si>
  <si>
    <t>31: Kein AV-Umriss für das Gebäude 192032655&lt;/br&gt;33: Das Gebäude 192032655 has GSTAT '1003 im Bau'</t>
  </si>
  <si>
    <t>31: Kein AV-Umriss für das Gebäude 192044236</t>
  </si>
  <si>
    <t>2690720.000 1285998.000</t>
  </si>
  <si>
    <t>2691830.000 1286770.000</t>
  </si>
  <si>
    <t>2691818.000 1286770.000</t>
  </si>
  <si>
    <t>2688454.962 1282288.415</t>
  </si>
  <si>
    <t>2688665.951 1283014.874</t>
  </si>
  <si>
    <t>2688223.276 1281942.480</t>
  </si>
  <si>
    <t>31: Kein AV-Umriss für das Gebäude 192015199</t>
  </si>
  <si>
    <t>7741A</t>
  </si>
  <si>
    <t>2679309.457 1284088.214</t>
  </si>
  <si>
    <t>2688711.300 1282830.600</t>
  </si>
  <si>
    <t>2703679.387 1285124.737</t>
  </si>
  <si>
    <t>2703105.575 1284953.695</t>
  </si>
  <si>
    <t>2675988.000 1283626.000</t>
  </si>
  <si>
    <t>2676996.000 1283248.000</t>
  </si>
  <si>
    <t>2690427.402 1283454.159</t>
  </si>
  <si>
    <t>2692212.417 1286020.256</t>
  </si>
  <si>
    <t>2691157.406 1285318.875</t>
  </si>
  <si>
    <t>31: Kein AV-Umriss für das Gebäude 502005754</t>
  </si>
  <si>
    <t>31: Kein AV-Umriss für das Gebäude 192039748</t>
  </si>
  <si>
    <t>31: Kein AV-Umriss für das Gebäude 191750357</t>
  </si>
  <si>
    <t>31: Kein AV-Umriss für das Gebäude 192002372</t>
  </si>
  <si>
    <t>31: Kein AV-Umriss für das Gebäude 192046072&lt;/br&gt;33: Das Gebäude 192046072 has GSTAT '1003 im Bau'</t>
  </si>
  <si>
    <t>35: überholt im GWR. AV-Umriss schon verknüpft mit dem Gebäude mit EGID 2031553</t>
  </si>
  <si>
    <t>2679279.750 1290079.625</t>
  </si>
  <si>
    <t>2676239.000 1283085.000</t>
  </si>
  <si>
    <t>31: Kein AV-Umriss für das Gebäude 191969758</t>
  </si>
  <si>
    <t>31: Kein AV-Umriss für das Gebäude 191985162&lt;/br&gt;33: Das Gebäude 191985162 has GSTAT '1003 im Bau'</t>
  </si>
  <si>
    <t>2688706.100 1281879.900</t>
  </si>
  <si>
    <t>2689928.000 1284740.000</t>
  </si>
  <si>
    <t>2674780.000 1279927.500</t>
  </si>
  <si>
    <t>31: Kein AV-Umriss für das Gebäude 192045485</t>
  </si>
  <si>
    <t>31: Kein AV-Umriss für das Gebäude 192018853&lt;/br&gt;33: Das Gebäude 192018853 has GSTAT '1003 im Bau'</t>
  </si>
  <si>
    <t>31: Kein AV-Umriss für das Gebäude 192018854&lt;/br&gt;33: Das Gebäude 192018854 has GSTAT '1003 im Bau'</t>
  </si>
  <si>
    <t>31: Kein AV-Umriss für das Gebäude 192018867</t>
  </si>
  <si>
    <t>31: Kein AV-Umriss für das Gebäude 192047486</t>
  </si>
  <si>
    <t>2683997.665 1282475.033</t>
  </si>
  <si>
    <t>2684000.454 1282477.734</t>
  </si>
  <si>
    <t>2684000.840 1282473.842</t>
  </si>
  <si>
    <t>2687591.357 1281910.787</t>
  </si>
  <si>
    <t>2677096.000 1283545.000</t>
  </si>
  <si>
    <t>31: Kein AV-Umriss für das Gebäude 502008425</t>
  </si>
  <si>
    <t>31: Kein AV-Umriss für das Gebäude 502008426</t>
  </si>
  <si>
    <t>31: Kein AV-Umriss für das Gebäude 502008427</t>
  </si>
  <si>
    <t>31: Kein AV-Umriss für das Gebäude 192016303&lt;/br&gt;33: Das Gebäude 192016303 has GSTAT '1003 im Bau'</t>
  </si>
  <si>
    <t>35: überholt im GWR. AV-Umriss schon verknüpft mit dem Gebäude mit EGID 192047060</t>
  </si>
  <si>
    <t>2685449.000 1283896.000</t>
  </si>
  <si>
    <t>2677100.000 1283556.000</t>
  </si>
  <si>
    <t>31: Kein AV-Umriss für das Gebäude 192049091</t>
  </si>
  <si>
    <t>31: Kein AV-Umriss für das Gebäude 192016307&lt;/br&gt;33: Das Gebäude 192016307 has GSTAT '1003 im Bau'</t>
  </si>
  <si>
    <t>2706559.008 1279556.350</t>
  </si>
  <si>
    <t>2695289.486 1289647.996</t>
  </si>
  <si>
    <t>2696309.710 1291081.185</t>
  </si>
  <si>
    <t>31: Kein AV-Umriss für das Gebäude 191858865</t>
  </si>
  <si>
    <t>31: Kein AV-Umriss für das Gebäude 192018868</t>
  </si>
  <si>
    <t>31: Kein AV-Umriss für das Gebäude 502010612</t>
  </si>
  <si>
    <t>31: Kein AV-Umriss für das Gebäude 191985164&lt;/br&gt;33: Das Gebäude 191985164 has GSTAT '1003 im Bau'</t>
  </si>
  <si>
    <t>2689518.000 1285723.000</t>
  </si>
  <si>
    <t>2704761.000 1281418.000</t>
  </si>
  <si>
    <t>2703021.250 1284769.000</t>
  </si>
  <si>
    <t>2676200.210 1283089.300</t>
  </si>
  <si>
    <t>2677078.723 1283103.222</t>
  </si>
  <si>
    <t>2704311.781 1281703.811</t>
  </si>
  <si>
    <t>31: Kein AV-Umriss für das Gebäude 192030892&lt;/br&gt;33: Das Gebäude 192030892 has GSTAT '1003 im Bau'</t>
  </si>
  <si>
    <t>31: Kein AV-Umriss für das Gebäude 191987493</t>
  </si>
  <si>
    <t>31: Kein AV-Umriss für das Gebäude 192050300</t>
  </si>
  <si>
    <t>31: Kein AV-Umriss für das Gebäude 502028220</t>
  </si>
  <si>
    <t>35: überholt im GWR. AV-Umriss schon verknüpft mit dem Gebäude mit EGID 482535</t>
  </si>
  <si>
    <t>40.1</t>
  </si>
  <si>
    <t>8379</t>
  </si>
  <si>
    <t>20059</t>
  </si>
  <si>
    <t>CH545408788087</t>
  </si>
  <si>
    <t>2679321.150 1289494.699</t>
  </si>
  <si>
    <t>2679321.589 1289495.089</t>
  </si>
  <si>
    <t>62: 2 GWR-Gebäude (192051054, 502003918) innerhalb des gleichen AV-Gebäudes</t>
  </si>
  <si>
    <t>2704704.242 1285355.730</t>
  </si>
  <si>
    <t>2706991.000 1280188.000</t>
  </si>
  <si>
    <t>2706692.399 1280265.399</t>
  </si>
  <si>
    <t>Update: 25.03.2024</t>
  </si>
  <si>
    <t>Stand: 25.03.2024</t>
  </si>
  <si>
    <t>31: Kein AV-Umriss für das Gebäude 191763387</t>
  </si>
  <si>
    <t>31: Kein AV-Umriss für das Gebäude 192002492</t>
  </si>
  <si>
    <t>31: Kein AV-Umriss für das Gebäude 502007934</t>
  </si>
  <si>
    <t>31: Kein AV-Umriss für das Gebäude 192032431</t>
  </si>
  <si>
    <t>31: Kein AV-Umriss für das Gebäude 192052340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</si>
</sst>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0.000"/>
    <numFmt numFmtId="167" formatCode="dd/mm/yyyy\ h:mm;@"/>
    <numFmt numFmtId="168" formatCode="_ * #,##0_ ;_ * \-#,##0_ ;_ * &quot;-&quot;??_ ;_ @_ "/>
    <numFmt numFmtId="169" formatCode="0000"/>
  </numFmts>
  <fonts count="3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2"/>
      <color rgb="FF000000"/>
      <name val="Calibri"/>
      <family val="2"/>
    </font>
    <font>
      <sz val="12"/>
      <color theme="0" tint="-0.34998626667073579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A6A6A6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rgb="FFFFFFFF"/>
      <name val="Calibri"/>
      <family val="2"/>
    </font>
    <font>
      <sz val="11"/>
      <color theme="1"/>
      <name val="Calibri"/>
      <family val="2"/>
    </font>
    <font>
      <sz val="11"/>
      <color rgb="FFA6A6A6"/>
      <name val="Calibri"/>
      <family val="2"/>
    </font>
    <font>
      <b/>
      <sz val="11"/>
      <color rgb="FF000000"/>
      <name val="Calibri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9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DACE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0B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6" fillId="0" borderId="0" applyNumberForma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264">
    <xf numFmtId="0" fontId="0" fillId="0" borderId="0" xfId="0"/>
    <xf numFmtId="0" fontId="3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 wrapText="1"/>
    </xf>
    <xf numFmtId="0" fontId="2" fillId="0" borderId="0" xfId="1" applyFont="1" applyBorder="1" applyAlignment="1">
      <alignment vertical="center"/>
    </xf>
    <xf numFmtId="0" fontId="2" fillId="3" borderId="0" xfId="1" applyFont="1" applyFill="1" applyBorder="1" applyAlignment="1">
      <alignment vertical="center"/>
    </xf>
    <xf numFmtId="0" fontId="5" fillId="3" borderId="0" xfId="2" applyFont="1" applyFill="1" applyBorder="1" applyAlignment="1">
      <alignment vertical="center" wrapText="1"/>
    </xf>
    <xf numFmtId="0" fontId="2" fillId="4" borderId="0" xfId="1" applyFont="1" applyFill="1" applyBorder="1" applyAlignment="1">
      <alignment vertical="center"/>
    </xf>
    <xf numFmtId="0" fontId="2" fillId="4" borderId="0" xfId="4" applyFont="1" applyFill="1" applyBorder="1" applyAlignment="1">
      <alignment vertical="center" wrapText="1"/>
    </xf>
    <xf numFmtId="0" fontId="2" fillId="5" borderId="0" xfId="1" applyFont="1" applyFill="1" applyBorder="1" applyAlignment="1">
      <alignment vertical="center"/>
    </xf>
    <xf numFmtId="0" fontId="2" fillId="5" borderId="0" xfId="4" applyFont="1" applyFill="1" applyBorder="1" applyAlignment="1">
      <alignment vertical="center" wrapText="1"/>
    </xf>
    <xf numFmtId="0" fontId="5" fillId="6" borderId="0" xfId="1" applyFont="1" applyFill="1" applyBorder="1" applyAlignment="1">
      <alignment vertical="center"/>
    </xf>
    <xf numFmtId="0" fontId="5" fillId="7" borderId="0" xfId="1" applyFont="1" applyFill="1" applyBorder="1" applyAlignment="1">
      <alignment vertical="center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vertical="center"/>
    </xf>
    <xf numFmtId="0" fontId="0" fillId="0" borderId="1" xfId="3" applyFont="1" applyFill="1" applyBorder="1" applyAlignment="1">
      <alignment vertical="center" wrapText="1"/>
    </xf>
    <xf numFmtId="0" fontId="2" fillId="0" borderId="0" xfId="1" applyFont="1" applyFill="1" applyAlignment="1">
      <alignment vertical="center"/>
    </xf>
    <xf numFmtId="0" fontId="2" fillId="0" borderId="1" xfId="1" applyFont="1" applyFill="1" applyBorder="1" applyAlignment="1">
      <alignment vertical="center"/>
    </xf>
    <xf numFmtId="0" fontId="5" fillId="0" borderId="1" xfId="2" applyFont="1" applyFill="1" applyBorder="1" applyAlignment="1">
      <alignment vertical="center" wrapText="1"/>
    </xf>
    <xf numFmtId="0" fontId="5" fillId="0" borderId="1" xfId="3" applyFont="1" applyFill="1" applyBorder="1" applyAlignment="1">
      <alignment vertical="center" wrapText="1"/>
    </xf>
    <xf numFmtId="166" fontId="5" fillId="0" borderId="1" xfId="2" applyNumberFormat="1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2" fillId="0" borderId="1" xfId="1" applyFont="1" applyFill="1" applyBorder="1"/>
    <xf numFmtId="0" fontId="5" fillId="0" borderId="1" xfId="5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6" fillId="0" borderId="1" xfId="6" applyFill="1" applyBorder="1" applyAlignment="1">
      <alignment horizontal="left" vertical="center" wrapText="1"/>
    </xf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0" xfId="1" applyFont="1"/>
    <xf numFmtId="167" fontId="3" fillId="0" borderId="2" xfId="1" applyNumberFormat="1" applyFont="1" applyBorder="1" applyAlignment="1"/>
    <xf numFmtId="0" fontId="2" fillId="0" borderId="0" xfId="1" applyFont="1" applyFill="1" applyBorder="1" applyAlignment="1">
      <alignment vertical="center"/>
    </xf>
    <xf numFmtId="0" fontId="8" fillId="0" borderId="8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  <xf numFmtId="0" fontId="9" fillId="0" borderId="8" xfId="3" applyFont="1" applyFill="1" applyBorder="1" applyAlignment="1"/>
    <xf numFmtId="0" fontId="9" fillId="0" borderId="0" xfId="3" applyFont="1" applyFill="1" applyBorder="1" applyAlignment="1"/>
    <xf numFmtId="0" fontId="2" fillId="0" borderId="6" xfId="1" applyFont="1" applyBorder="1"/>
    <xf numFmtId="0" fontId="2" fillId="0" borderId="7" xfId="1" applyFont="1" applyBorder="1"/>
    <xf numFmtId="0" fontId="2" fillId="0" borderId="6" xfId="1" applyFont="1" applyFill="1" applyBorder="1"/>
    <xf numFmtId="0" fontId="2" fillId="0" borderId="8" xfId="1" applyFont="1" applyFill="1" applyBorder="1"/>
    <xf numFmtId="0" fontId="10" fillId="0" borderId="6" xfId="1" applyFont="1" applyFill="1" applyBorder="1"/>
    <xf numFmtId="0" fontId="10" fillId="0" borderId="7" xfId="1" applyFont="1" applyFill="1" applyBorder="1"/>
    <xf numFmtId="0" fontId="10" fillId="0" borderId="8" xfId="1" applyFont="1" applyFill="1" applyBorder="1"/>
    <xf numFmtId="0" fontId="2" fillId="0" borderId="6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8" xfId="1" applyFont="1" applyFill="1" applyBorder="1" applyAlignment="1">
      <alignment vertical="center"/>
    </xf>
    <xf numFmtId="0" fontId="8" fillId="0" borderId="10" xfId="3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 wrapText="1"/>
    </xf>
    <xf numFmtId="0" fontId="2" fillId="0" borderId="9" xfId="1" applyFont="1" applyFill="1" applyBorder="1" applyAlignment="1">
      <alignment vertical="center"/>
    </xf>
    <xf numFmtId="0" fontId="11" fillId="9" borderId="0" xfId="1" applyFont="1" applyFill="1" applyBorder="1" applyAlignment="1">
      <alignment vertical="center" wrapText="1"/>
    </xf>
    <xf numFmtId="0" fontId="2" fillId="0" borderId="9" xfId="1" applyFont="1" applyBorder="1" applyAlignment="1">
      <alignment vertical="center"/>
    </xf>
    <xf numFmtId="0" fontId="12" fillId="0" borderId="10" xfId="1" applyFont="1" applyFill="1" applyBorder="1" applyAlignment="1">
      <alignment horizontal="left" vertical="center"/>
    </xf>
    <xf numFmtId="0" fontId="13" fillId="0" borderId="9" xfId="1" applyFont="1" applyFill="1" applyBorder="1" applyAlignment="1">
      <alignment vertical="center"/>
    </xf>
    <xf numFmtId="0" fontId="14" fillId="0" borderId="10" xfId="1" applyFont="1" applyFill="1" applyBorder="1" applyAlignment="1">
      <alignment horizontal="left" vertical="center"/>
    </xf>
    <xf numFmtId="0" fontId="15" fillId="0" borderId="9" xfId="1" applyFont="1" applyBorder="1" applyAlignment="1">
      <alignment vertical="center"/>
    </xf>
    <xf numFmtId="0" fontId="16" fillId="0" borderId="10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left" vertical="center"/>
    </xf>
    <xf numFmtId="0" fontId="15" fillId="0" borderId="0" xfId="1" applyFont="1" applyBorder="1" applyAlignment="1">
      <alignment vertical="center"/>
    </xf>
    <xf numFmtId="0" fontId="11" fillId="10" borderId="0" xfId="1" applyFont="1" applyFill="1" applyBorder="1" applyAlignment="1">
      <alignment horizontal="center" vertical="center" wrapText="1"/>
    </xf>
    <xf numFmtId="0" fontId="18" fillId="0" borderId="10" xfId="1" applyFont="1" applyBorder="1" applyAlignment="1">
      <alignment horizontal="left" vertical="center" wrapText="1"/>
    </xf>
    <xf numFmtId="0" fontId="11" fillId="0" borderId="10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2" fillId="0" borderId="9" xfId="1" applyFont="1" applyFill="1" applyBorder="1"/>
    <xf numFmtId="0" fontId="2" fillId="0" borderId="0" xfId="1" applyFont="1" applyFill="1" applyBorder="1"/>
    <xf numFmtId="0" fontId="11" fillId="0" borderId="0" xfId="1" applyFont="1" applyFill="1" applyBorder="1"/>
    <xf numFmtId="0" fontId="11" fillId="0" borderId="9" xfId="1" applyFont="1" applyFill="1" applyBorder="1" applyAlignment="1">
      <alignment horizontal="left"/>
    </xf>
    <xf numFmtId="0" fontId="11" fillId="0" borderId="0" xfId="1" applyFont="1" applyFill="1" applyBorder="1" applyAlignment="1">
      <alignment horizontal="left"/>
    </xf>
    <xf numFmtId="0" fontId="19" fillId="0" borderId="0" xfId="1" applyFont="1" applyFill="1" applyBorder="1"/>
    <xf numFmtId="0" fontId="20" fillId="0" borderId="9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left"/>
    </xf>
    <xf numFmtId="0" fontId="21" fillId="0" borderId="0" xfId="1" applyFont="1" applyFill="1" applyBorder="1"/>
    <xf numFmtId="0" fontId="7" fillId="0" borderId="9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0" fontId="10" fillId="11" borderId="9" xfId="1" applyFont="1" applyFill="1" applyBorder="1" applyAlignment="1">
      <alignment vertical="center"/>
    </xf>
    <xf numFmtId="0" fontId="22" fillId="11" borderId="0" xfId="1" applyFont="1" applyFill="1" applyBorder="1" applyAlignment="1">
      <alignment vertical="center"/>
    </xf>
    <xf numFmtId="0" fontId="10" fillId="11" borderId="0" xfId="1" applyFont="1" applyFill="1" applyBorder="1" applyAlignment="1">
      <alignment vertical="center"/>
    </xf>
    <xf numFmtId="10" fontId="22" fillId="11" borderId="0" xfId="1" applyNumberFormat="1" applyFont="1" applyFill="1" applyBorder="1" applyAlignment="1">
      <alignment vertical="center"/>
    </xf>
    <xf numFmtId="0" fontId="22" fillId="11" borderId="10" xfId="1" applyFont="1" applyFill="1" applyBorder="1" applyAlignment="1">
      <alignment vertical="center"/>
    </xf>
    <xf numFmtId="0" fontId="22" fillId="11" borderId="9" xfId="1" applyFont="1" applyFill="1" applyBorder="1" applyAlignment="1">
      <alignment vertical="center"/>
    </xf>
    <xf numFmtId="0" fontId="10" fillId="11" borderId="10" xfId="1" applyFont="1" applyFill="1" applyBorder="1" applyAlignment="1">
      <alignment vertical="center"/>
    </xf>
    <xf numFmtId="1" fontId="2" fillId="2" borderId="0" xfId="7" applyNumberFormat="1" applyFont="1" applyFill="1" applyBorder="1" applyAlignment="1">
      <alignment vertical="center"/>
    </xf>
    <xf numFmtId="9" fontId="2" fillId="2" borderId="0" xfId="7" applyFont="1" applyFill="1" applyBorder="1" applyAlignment="1">
      <alignment vertical="center"/>
    </xf>
    <xf numFmtId="10" fontId="2" fillId="2" borderId="0" xfId="7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0" fontId="2" fillId="0" borderId="10" xfId="1" applyFont="1" applyFill="1" applyBorder="1" applyAlignment="1">
      <alignment vertical="center"/>
    </xf>
    <xf numFmtId="0" fontId="10" fillId="0" borderId="9" xfId="1" applyFont="1" applyFill="1" applyBorder="1" applyAlignment="1">
      <alignment vertical="center"/>
    </xf>
    <xf numFmtId="1" fontId="10" fillId="0" borderId="0" xfId="7" applyNumberFormat="1" applyFont="1" applyFill="1" applyBorder="1" applyAlignment="1">
      <alignment vertical="center" wrapText="1"/>
    </xf>
    <xf numFmtId="0" fontId="10" fillId="0" borderId="0" xfId="1" applyFont="1" applyFill="1" applyBorder="1" applyAlignment="1">
      <alignment vertical="center"/>
    </xf>
    <xf numFmtId="10" fontId="22" fillId="12" borderId="0" xfId="1" applyNumberFormat="1" applyFont="1" applyFill="1" applyBorder="1" applyAlignment="1">
      <alignment vertical="center"/>
    </xf>
    <xf numFmtId="0" fontId="22" fillId="0" borderId="10" xfId="1" applyFont="1" applyFill="1" applyBorder="1" applyAlignment="1">
      <alignment vertical="center"/>
    </xf>
    <xf numFmtId="0" fontId="22" fillId="0" borderId="9" xfId="1" applyFont="1" applyFill="1" applyBorder="1" applyAlignment="1">
      <alignment vertical="center"/>
    </xf>
    <xf numFmtId="0" fontId="22" fillId="0" borderId="0" xfId="1" applyFont="1" applyFill="1" applyBorder="1" applyAlignment="1">
      <alignment vertical="center"/>
    </xf>
    <xf numFmtId="0" fontId="10" fillId="0" borderId="10" xfId="1" applyFont="1" applyFill="1" applyBorder="1" applyAlignment="1">
      <alignment vertical="center"/>
    </xf>
    <xf numFmtId="1" fontId="2" fillId="0" borderId="0" xfId="7" applyNumberFormat="1" applyFont="1" applyFill="1" applyBorder="1" applyAlignment="1">
      <alignment vertical="center"/>
    </xf>
    <xf numFmtId="9" fontId="2" fillId="0" borderId="0" xfId="7" applyFont="1" applyFill="1" applyBorder="1" applyAlignment="1">
      <alignment vertical="center"/>
    </xf>
    <xf numFmtId="10" fontId="2" fillId="0" borderId="0" xfId="7" applyNumberFormat="1" applyFont="1" applyFill="1" applyBorder="1" applyAlignment="1">
      <alignment vertical="center"/>
    </xf>
    <xf numFmtId="0" fontId="10" fillId="2" borderId="9" xfId="1" applyFont="1" applyFill="1" applyBorder="1" applyAlignment="1">
      <alignment vertical="center"/>
    </xf>
    <xf numFmtId="1" fontId="10" fillId="2" borderId="0" xfId="7" applyNumberFormat="1" applyFont="1" applyFill="1" applyBorder="1" applyAlignment="1">
      <alignment vertical="center" wrapText="1"/>
    </xf>
    <xf numFmtId="0" fontId="10" fillId="2" borderId="0" xfId="1" applyFont="1" applyFill="1" applyBorder="1" applyAlignment="1">
      <alignment vertical="center"/>
    </xf>
    <xf numFmtId="0" fontId="22" fillId="2" borderId="10" xfId="1" applyFont="1" applyFill="1" applyBorder="1" applyAlignment="1">
      <alignment vertical="center"/>
    </xf>
    <xf numFmtId="0" fontId="22" fillId="2" borderId="9" xfId="1" applyFont="1" applyFill="1" applyBorder="1" applyAlignment="1">
      <alignment vertical="center"/>
    </xf>
    <xf numFmtId="0" fontId="22" fillId="2" borderId="0" xfId="1" applyFont="1" applyFill="1" applyBorder="1" applyAlignment="1">
      <alignment vertical="center"/>
    </xf>
    <xf numFmtId="0" fontId="10" fillId="2" borderId="10" xfId="1" applyFont="1" applyFill="1" applyBorder="1" applyAlignment="1">
      <alignment vertical="center"/>
    </xf>
    <xf numFmtId="0" fontId="12" fillId="0" borderId="10" xfId="1" applyFont="1" applyFill="1" applyBorder="1" applyAlignment="1">
      <alignment vertical="center"/>
    </xf>
    <xf numFmtId="0" fontId="23" fillId="0" borderId="1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10" fontId="22" fillId="0" borderId="0" xfId="1" applyNumberFormat="1" applyFont="1" applyFill="1" applyBorder="1" applyAlignment="1">
      <alignment vertical="center"/>
    </xf>
    <xf numFmtId="10" fontId="22" fillId="2" borderId="0" xfId="1" applyNumberFormat="1" applyFont="1" applyFill="1" applyBorder="1" applyAlignment="1">
      <alignment vertical="center"/>
    </xf>
    <xf numFmtId="0" fontId="11" fillId="0" borderId="11" xfId="1" applyFont="1" applyBorder="1" applyAlignment="1">
      <alignment vertical="center"/>
    </xf>
    <xf numFmtId="0" fontId="11" fillId="0" borderId="12" xfId="1" applyFont="1" applyBorder="1" applyAlignment="1">
      <alignment vertical="center"/>
    </xf>
    <xf numFmtId="164" fontId="11" fillId="0" borderId="12" xfId="8" applyNumberFormat="1" applyFont="1" applyBorder="1" applyAlignment="1">
      <alignment vertical="center"/>
    </xf>
    <xf numFmtId="0" fontId="11" fillId="0" borderId="13" xfId="1" applyFont="1" applyFill="1" applyBorder="1" applyAlignment="1">
      <alignment vertical="center"/>
    </xf>
    <xf numFmtId="0" fontId="11" fillId="0" borderId="11" xfId="1" applyFont="1" applyFill="1" applyBorder="1" applyAlignment="1">
      <alignment vertical="center"/>
    </xf>
    <xf numFmtId="0" fontId="11" fillId="0" borderId="12" xfId="1" applyFont="1" applyFill="1" applyBorder="1" applyAlignment="1">
      <alignment vertical="center"/>
    </xf>
    <xf numFmtId="10" fontId="11" fillId="0" borderId="12" xfId="7" applyNumberFormat="1" applyFont="1" applyFill="1" applyBorder="1" applyAlignment="1">
      <alignment vertical="center"/>
    </xf>
    <xf numFmtId="0" fontId="24" fillId="0" borderId="11" xfId="1" applyFont="1" applyFill="1" applyBorder="1" applyAlignment="1">
      <alignment vertical="center"/>
    </xf>
    <xf numFmtId="168" fontId="24" fillId="0" borderId="12" xfId="8" applyNumberFormat="1" applyFont="1" applyFill="1" applyBorder="1" applyAlignment="1">
      <alignment vertical="center"/>
    </xf>
    <xf numFmtId="0" fontId="24" fillId="0" borderId="12" xfId="1" applyFont="1" applyFill="1" applyBorder="1" applyAlignment="1">
      <alignment vertical="center"/>
    </xf>
    <xf numFmtId="10" fontId="24" fillId="0" borderId="12" xfId="7" applyNumberFormat="1" applyFont="1" applyFill="1" applyBorder="1" applyAlignment="1">
      <alignment vertical="center"/>
    </xf>
    <xf numFmtId="0" fontId="24" fillId="0" borderId="13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1" fontId="11" fillId="0" borderId="12" xfId="1" applyNumberFormat="1" applyFont="1" applyFill="1" applyBorder="1" applyAlignment="1">
      <alignment vertical="center"/>
    </xf>
    <xf numFmtId="9" fontId="11" fillId="0" borderId="12" xfId="7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3" fontId="11" fillId="0" borderId="12" xfId="8" applyNumberFormat="1" applyFont="1" applyBorder="1" applyAlignment="1">
      <alignment vertical="center"/>
    </xf>
    <xf numFmtId="3" fontId="11" fillId="0" borderId="13" xfId="8" applyNumberFormat="1" applyFont="1" applyBorder="1" applyAlignment="1">
      <alignment vertical="center"/>
    </xf>
    <xf numFmtId="9" fontId="11" fillId="0" borderId="13" xfId="7" applyFont="1" applyBorder="1" applyAlignment="1">
      <alignment vertical="center"/>
    </xf>
    <xf numFmtId="9" fontId="11" fillId="0" borderId="11" xfId="7" applyFont="1" applyBorder="1" applyAlignment="1">
      <alignment vertical="center"/>
    </xf>
    <xf numFmtId="0" fontId="11" fillId="0" borderId="13" xfId="1" applyFont="1" applyBorder="1" applyAlignment="1">
      <alignment vertical="center"/>
    </xf>
    <xf numFmtId="0" fontId="11" fillId="0" borderId="0" xfId="1" applyFont="1" applyAlignment="1">
      <alignment vertical="center"/>
    </xf>
    <xf numFmtId="1" fontId="2" fillId="0" borderId="0" xfId="1" applyNumberFormat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/>
    </xf>
    <xf numFmtId="0" fontId="2" fillId="0" borderId="0" xfId="1"/>
    <xf numFmtId="0" fontId="25" fillId="0" borderId="0" xfId="1" applyFont="1"/>
    <xf numFmtId="0" fontId="2" fillId="0" borderId="0" xfId="1" applyFont="1" applyAlignment="1"/>
    <xf numFmtId="0" fontId="2" fillId="0" borderId="0" xfId="1" applyFont="1" applyBorder="1"/>
    <xf numFmtId="0" fontId="25" fillId="0" borderId="0" xfId="1" applyFont="1" applyBorder="1"/>
    <xf numFmtId="0" fontId="25" fillId="0" borderId="7" xfId="1" applyFont="1" applyBorder="1"/>
    <xf numFmtId="0" fontId="2" fillId="0" borderId="14" xfId="1" applyFont="1" applyBorder="1"/>
    <xf numFmtId="0" fontId="27" fillId="9" borderId="0" xfId="1" applyFont="1" applyFill="1" applyBorder="1" applyAlignment="1">
      <alignment vertical="center" wrapText="1"/>
    </xf>
    <xf numFmtId="0" fontId="28" fillId="9" borderId="9" xfId="1" applyFont="1" applyFill="1" applyBorder="1" applyAlignment="1">
      <alignment vertical="center"/>
    </xf>
    <xf numFmtId="0" fontId="11" fillId="14" borderId="15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 wrapText="1"/>
    </xf>
    <xf numFmtId="0" fontId="29" fillId="0" borderId="0" xfId="1" applyFont="1"/>
    <xf numFmtId="0" fontId="11" fillId="0" borderId="0" xfId="1" applyFont="1" applyFill="1" applyBorder="1" applyAlignment="1">
      <alignment horizontal="left" vertical="center" wrapText="1"/>
    </xf>
    <xf numFmtId="0" fontId="16" fillId="0" borderId="0" xfId="1" applyFont="1" applyFill="1" applyBorder="1" applyAlignment="1">
      <alignment horizontal="left" vertical="center"/>
    </xf>
    <xf numFmtId="0" fontId="2" fillId="0" borderId="15" xfId="1" applyFont="1" applyFill="1" applyBorder="1"/>
    <xf numFmtId="0" fontId="2" fillId="0" borderId="0" xfId="1" applyFont="1" applyFill="1"/>
    <xf numFmtId="0" fontId="2" fillId="0" borderId="9" xfId="1" applyFont="1" applyBorder="1"/>
    <xf numFmtId="0" fontId="25" fillId="0" borderId="0" xfId="6" applyNumberFormat="1" applyFont="1"/>
    <xf numFmtId="0" fontId="2" fillId="0" borderId="10" xfId="1" applyFont="1" applyFill="1" applyBorder="1"/>
    <xf numFmtId="0" fontId="2" fillId="0" borderId="10" xfId="1" applyFont="1" applyBorder="1"/>
    <xf numFmtId="0" fontId="12" fillId="0" borderId="10" xfId="1" applyFont="1" applyFill="1" applyBorder="1"/>
    <xf numFmtId="0" fontId="11" fillId="14" borderId="0" xfId="1" applyFont="1" applyFill="1" applyAlignment="1">
      <alignment vertical="center"/>
    </xf>
    <xf numFmtId="0" fontId="2" fillId="14" borderId="0" xfId="1" applyFill="1"/>
    <xf numFmtId="0" fontId="30" fillId="0" borderId="0" xfId="1" applyFont="1"/>
    <xf numFmtId="0" fontId="11" fillId="0" borderId="0" xfId="1" applyFont="1"/>
    <xf numFmtId="0" fontId="11" fillId="3" borderId="0" xfId="1" applyFont="1" applyFill="1"/>
    <xf numFmtId="0" fontId="2" fillId="3" borderId="0" xfId="1" applyFill="1"/>
    <xf numFmtId="0" fontId="31" fillId="15" borderId="0" xfId="1" applyFont="1" applyFill="1" applyAlignment="1">
      <alignment horizontal="center" vertical="center"/>
    </xf>
    <xf numFmtId="0" fontId="11" fillId="0" borderId="0" xfId="3" applyFont="1"/>
    <xf numFmtId="0" fontId="26" fillId="4" borderId="0" xfId="1" applyFont="1" applyFill="1"/>
    <xf numFmtId="0" fontId="2" fillId="4" borderId="0" xfId="1" applyFont="1" applyFill="1"/>
    <xf numFmtId="49" fontId="30" fillId="0" borderId="0" xfId="1" applyNumberFormat="1" applyFont="1"/>
    <xf numFmtId="0" fontId="31" fillId="0" borderId="0" xfId="5" applyFont="1"/>
    <xf numFmtId="49" fontId="31" fillId="0" borderId="0" xfId="5" applyNumberFormat="1" applyFont="1"/>
    <xf numFmtId="0" fontId="31" fillId="10" borderId="0" xfId="5" applyFont="1" applyFill="1"/>
    <xf numFmtId="0" fontId="11" fillId="10" borderId="0" xfId="1" applyFont="1" applyFill="1" applyAlignment="1">
      <alignment vertical="center"/>
    </xf>
    <xf numFmtId="0" fontId="2" fillId="10" borderId="0" xfId="1" applyFont="1" applyFill="1"/>
    <xf numFmtId="0" fontId="32" fillId="0" borderId="0" xfId="1" applyFont="1" applyAlignment="1">
      <alignment vertical="center"/>
    </xf>
    <xf numFmtId="49" fontId="2" fillId="0" borderId="0" xfId="1" applyNumberFormat="1" applyFont="1"/>
    <xf numFmtId="0" fontId="2" fillId="0" borderId="0" xfId="1" applyFont="1" applyAlignment="1">
      <alignment horizontal="right"/>
    </xf>
    <xf numFmtId="0" fontId="11" fillId="0" borderId="0" xfId="1" applyFont="1" applyAlignment="1">
      <alignment horizontal="left"/>
    </xf>
    <xf numFmtId="0" fontId="6" fillId="0" borderId="0" xfId="6" applyAlignment="1">
      <alignment horizontal="left"/>
    </xf>
    <xf numFmtId="0" fontId="6" fillId="0" borderId="0" xfId="6"/>
    <xf numFmtId="0" fontId="2" fillId="0" borderId="0" xfId="1" applyFont="1" applyBorder="1" applyAlignment="1">
      <alignment vertical="center" wrapText="1"/>
    </xf>
    <xf numFmtId="0" fontId="2" fillId="0" borderId="6" xfId="1" applyFont="1" applyBorder="1" applyAlignment="1">
      <alignment vertical="center"/>
    </xf>
    <xf numFmtId="0" fontId="2" fillId="0" borderId="6" xfId="1" applyFont="1" applyBorder="1" applyAlignment="1">
      <alignment vertical="center" wrapText="1"/>
    </xf>
    <xf numFmtId="0" fontId="2" fillId="0" borderId="7" xfId="1" applyFont="1" applyBorder="1" applyAlignment="1">
      <alignment vertical="center" wrapText="1"/>
    </xf>
    <xf numFmtId="0" fontId="2" fillId="0" borderId="8" xfId="1" applyFont="1" applyBorder="1" applyAlignment="1">
      <alignment vertical="center" wrapText="1"/>
    </xf>
    <xf numFmtId="0" fontId="2" fillId="0" borderId="10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10" fontId="22" fillId="2" borderId="0" xfId="7" applyNumberFormat="1" applyFont="1" applyFill="1" applyBorder="1" applyAlignment="1">
      <alignment vertical="center"/>
    </xf>
    <xf numFmtId="3" fontId="22" fillId="2" borderId="0" xfId="8" applyNumberFormat="1" applyFont="1" applyFill="1" applyBorder="1" applyAlignment="1">
      <alignment vertical="center"/>
    </xf>
    <xf numFmtId="3" fontId="22" fillId="2" borderId="10" xfId="8" applyNumberFormat="1" applyFont="1" applyFill="1" applyBorder="1" applyAlignment="1">
      <alignment vertical="center"/>
    </xf>
    <xf numFmtId="9" fontId="22" fillId="2" borderId="0" xfId="7" applyFont="1" applyFill="1" applyBorder="1" applyAlignment="1">
      <alignment vertical="center"/>
    </xf>
    <xf numFmtId="9" fontId="22" fillId="2" borderId="10" xfId="7" applyFont="1" applyFill="1" applyBorder="1" applyAlignment="1">
      <alignment vertical="center"/>
    </xf>
    <xf numFmtId="9" fontId="22" fillId="2" borderId="9" xfId="7" applyFont="1" applyFill="1" applyBorder="1" applyAlignment="1">
      <alignment vertical="center"/>
    </xf>
    <xf numFmtId="9" fontId="22" fillId="0" borderId="0" xfId="7" applyFont="1" applyFill="1" applyBorder="1" applyAlignment="1">
      <alignment vertical="center"/>
    </xf>
    <xf numFmtId="3" fontId="22" fillId="0" borderId="0" xfId="8" applyNumberFormat="1" applyFont="1" applyBorder="1" applyAlignment="1">
      <alignment vertical="center"/>
    </xf>
    <xf numFmtId="3" fontId="22" fillId="0" borderId="10" xfId="8" applyNumberFormat="1" applyFont="1" applyBorder="1" applyAlignment="1">
      <alignment vertical="center"/>
    </xf>
    <xf numFmtId="9" fontId="22" fillId="0" borderId="0" xfId="7" applyFont="1" applyBorder="1" applyAlignment="1">
      <alignment vertical="center"/>
    </xf>
    <xf numFmtId="9" fontId="22" fillId="0" borderId="10" xfId="7" applyFont="1" applyBorder="1" applyAlignment="1">
      <alignment vertical="center"/>
    </xf>
    <xf numFmtId="9" fontId="22" fillId="0" borderId="9" xfId="7" applyFont="1" applyBorder="1" applyAlignment="1">
      <alignment vertical="center"/>
    </xf>
    <xf numFmtId="10" fontId="22" fillId="0" borderId="0" xfId="7" applyNumberFormat="1" applyFont="1" applyFill="1" applyBorder="1" applyAlignment="1">
      <alignment vertical="center"/>
    </xf>
    <xf numFmtId="3" fontId="22" fillId="0" borderId="0" xfId="8" applyNumberFormat="1" applyFont="1" applyFill="1" applyBorder="1" applyAlignment="1">
      <alignment vertical="center"/>
    </xf>
    <xf numFmtId="3" fontId="22" fillId="0" borderId="10" xfId="8" applyNumberFormat="1" applyFont="1" applyFill="1" applyBorder="1" applyAlignment="1">
      <alignment vertical="center"/>
    </xf>
    <xf numFmtId="9" fontId="22" fillId="0" borderId="10" xfId="7" applyFont="1" applyFill="1" applyBorder="1" applyAlignment="1">
      <alignment vertical="center"/>
    </xf>
    <xf numFmtId="9" fontId="22" fillId="0" borderId="9" xfId="7" applyFont="1" applyFill="1" applyBorder="1" applyAlignment="1">
      <alignment vertical="center"/>
    </xf>
    <xf numFmtId="0" fontId="11" fillId="6" borderId="0" xfId="1" applyFont="1" applyFill="1" applyAlignment="1">
      <alignment vertical="top"/>
    </xf>
    <xf numFmtId="0" fontId="2" fillId="6" borderId="0" xfId="1" applyFont="1" applyFill="1" applyAlignment="1">
      <alignment horizontal="right" vertical="top"/>
    </xf>
    <xf numFmtId="0" fontId="2" fillId="6" borderId="0" xfId="1" applyFont="1" applyFill="1" applyAlignment="1">
      <alignment vertical="top"/>
    </xf>
    <xf numFmtId="14" fontId="2" fillId="6" borderId="0" xfId="1" applyNumberFormat="1" applyFont="1" applyFill="1" applyAlignment="1">
      <alignment vertical="top"/>
    </xf>
    <xf numFmtId="0" fontId="2" fillId="0" borderId="0" xfId="1" applyFont="1" applyAlignment="1">
      <alignment vertical="top"/>
    </xf>
    <xf numFmtId="0" fontId="2" fillId="0" borderId="0" xfId="1" applyFont="1" applyAlignment="1">
      <alignment horizontal="left"/>
    </xf>
    <xf numFmtId="0" fontId="22" fillId="0" borderId="0" xfId="0" applyFont="1"/>
    <xf numFmtId="0" fontId="6" fillId="0" borderId="0" xfId="6" applyFont="1"/>
    <xf numFmtId="169" fontId="22" fillId="0" borderId="0" xfId="0" applyNumberFormat="1" applyFont="1"/>
    <xf numFmtId="0" fontId="33" fillId="16" borderId="0" xfId="1" applyFont="1" applyFill="1" applyAlignment="1">
      <alignment horizontal="left" vertical="top"/>
    </xf>
    <xf numFmtId="0" fontId="2" fillId="16" borderId="0" xfId="1" applyFont="1" applyFill="1" applyAlignment="1">
      <alignment horizontal="left" vertical="top"/>
    </xf>
    <xf numFmtId="14" fontId="2" fillId="16" borderId="0" xfId="1" applyNumberFormat="1" applyFont="1" applyFill="1" applyAlignment="1">
      <alignment horizontal="left" vertical="top"/>
    </xf>
    <xf numFmtId="0" fontId="11" fillId="17" borderId="0" xfId="1" applyFont="1" applyFill="1"/>
    <xf numFmtId="0" fontId="22" fillId="17" borderId="0" xfId="0" applyFont="1" applyFill="1"/>
    <xf numFmtId="0" fontId="6" fillId="0" borderId="0" xfId="6" applyNumberFormat="1" applyFont="1"/>
    <xf numFmtId="10" fontId="2" fillId="0" borderId="15" xfId="1" applyNumberFormat="1" applyFont="1" applyBorder="1"/>
    <xf numFmtId="9" fontId="22" fillId="0" borderId="0" xfId="7" applyFont="1"/>
    <xf numFmtId="0" fontId="34" fillId="0" borderId="0" xfId="1" applyFont="1"/>
    <xf numFmtId="0" fontId="34" fillId="0" borderId="6" xfId="1" applyFont="1" applyBorder="1"/>
    <xf numFmtId="0" fontId="34" fillId="0" borderId="9" xfId="1" applyFont="1" applyFill="1" applyBorder="1" applyAlignment="1">
      <alignment vertical="center"/>
    </xf>
    <xf numFmtId="0" fontId="34" fillId="0" borderId="0" xfId="0" applyFont="1"/>
    <xf numFmtId="0" fontId="34" fillId="0" borderId="0" xfId="1" applyFont="1" applyFill="1"/>
    <xf numFmtId="0" fontId="34" fillId="0" borderId="0" xfId="1" applyFont="1" applyFill="1" applyAlignment="1">
      <alignment horizontal="center" vertical="top" wrapText="1"/>
    </xf>
    <xf numFmtId="0" fontId="34" fillId="0" borderId="0" xfId="1" applyFont="1" applyFill="1" applyBorder="1" applyAlignment="1">
      <alignment horizontal="center" vertical="top" wrapText="1"/>
    </xf>
    <xf numFmtId="10" fontId="22" fillId="0" borderId="15" xfId="7" applyNumberFormat="1" applyFont="1" applyBorder="1"/>
    <xf numFmtId="10" fontId="22" fillId="0" borderId="0" xfId="7" applyNumberFormat="1" applyFont="1"/>
    <xf numFmtId="9" fontId="34" fillId="0" borderId="0" xfId="1" applyNumberFormat="1" applyFont="1"/>
    <xf numFmtId="0" fontId="8" fillId="0" borderId="0" xfId="1" applyFont="1" applyFill="1"/>
    <xf numFmtId="0" fontId="8" fillId="0" borderId="0" xfId="1" applyFont="1" applyFill="1" applyAlignment="1">
      <alignment horizontal="center" vertical="top" wrapText="1"/>
    </xf>
    <xf numFmtId="9" fontId="8" fillId="0" borderId="0" xfId="1" applyNumberFormat="1" applyFont="1"/>
    <xf numFmtId="0" fontId="8" fillId="0" borderId="0" xfId="1" applyFont="1"/>
    <xf numFmtId="0" fontId="8" fillId="0" borderId="0" xfId="1" applyFont="1" applyFill="1" applyBorder="1" applyAlignment="1">
      <alignment horizontal="center" vertical="top" wrapText="1"/>
    </xf>
    <xf numFmtId="0" fontId="34" fillId="0" borderId="8" xfId="1" applyFont="1" applyBorder="1"/>
    <xf numFmtId="0" fontId="35" fillId="9" borderId="0" xfId="1" applyFont="1" applyFill="1" applyBorder="1" applyAlignment="1">
      <alignment vertical="center" wrapText="1"/>
    </xf>
    <xf numFmtId="0" fontId="35" fillId="0" borderId="0" xfId="1" applyFont="1" applyFill="1" applyBorder="1" applyAlignment="1">
      <alignment vertical="center" wrapText="1"/>
    </xf>
    <xf numFmtId="0" fontId="34" fillId="0" borderId="10" xfId="1" applyFont="1" applyFill="1" applyBorder="1"/>
    <xf numFmtId="9" fontId="36" fillId="0" borderId="10" xfId="7" applyFont="1" applyFill="1" applyBorder="1"/>
    <xf numFmtId="0" fontId="6" fillId="0" borderId="0" xfId="6" applyFont="1" applyAlignment="1">
      <alignment horizontal="left"/>
    </xf>
    <xf numFmtId="0" fontId="7" fillId="8" borderId="3" xfId="1" applyFont="1" applyFill="1" applyBorder="1" applyAlignment="1">
      <alignment horizontal="center" vertical="center" wrapText="1"/>
    </xf>
    <xf numFmtId="0" fontId="7" fillId="8" borderId="4" xfId="1" applyFont="1" applyFill="1" applyBorder="1" applyAlignment="1">
      <alignment horizontal="center" vertical="center" wrapText="1"/>
    </xf>
    <xf numFmtId="0" fontId="7" fillId="8" borderId="5" xfId="1" applyFont="1" applyFill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0" fontId="8" fillId="0" borderId="0" xfId="3" applyFont="1" applyBorder="1" applyAlignment="1">
      <alignment horizontal="center" vertical="center" wrapText="1"/>
    </xf>
    <xf numFmtId="0" fontId="11" fillId="9" borderId="0" xfId="1" applyFont="1" applyFill="1" applyBorder="1" applyAlignment="1">
      <alignment horizontal="left" vertical="center" wrapText="1"/>
    </xf>
    <xf numFmtId="0" fontId="11" fillId="10" borderId="0" xfId="1" applyFont="1" applyFill="1" applyBorder="1" applyAlignment="1">
      <alignment horizontal="left" vertical="center" wrapText="1"/>
    </xf>
    <xf numFmtId="0" fontId="7" fillId="10" borderId="0" xfId="1" applyFont="1" applyFill="1" applyBorder="1" applyAlignment="1">
      <alignment horizontal="center" vertical="center" wrapText="1"/>
    </xf>
    <xf numFmtId="0" fontId="11" fillId="10" borderId="0" xfId="1" applyFont="1" applyFill="1" applyBorder="1" applyAlignment="1">
      <alignment horizontal="center" vertical="center"/>
    </xf>
    <xf numFmtId="0" fontId="6" fillId="0" borderId="0" xfId="6" applyFont="1" applyAlignment="1">
      <alignment horizontal="left"/>
    </xf>
    <xf numFmtId="0" fontId="22" fillId="13" borderId="0" xfId="3" applyFont="1" applyFill="1" applyAlignment="1">
      <alignment horizontal="left"/>
    </xf>
    <xf numFmtId="0" fontId="2" fillId="13" borderId="0" xfId="3" applyFont="1" applyFill="1" applyAlignment="1">
      <alignment horizontal="left"/>
    </xf>
    <xf numFmtId="0" fontId="33" fillId="0" borderId="0" xfId="3" applyFont="1" applyAlignment="1">
      <alignment horizontal="center"/>
    </xf>
    <xf numFmtId="0" fontId="9" fillId="0" borderId="0" xfId="3" applyFont="1" applyFill="1" applyAlignment="1">
      <alignment horizontal="center"/>
    </xf>
    <xf numFmtId="0" fontId="6" fillId="0" borderId="0" xfId="6" applyAlignment="1">
      <alignment horizontal="left"/>
    </xf>
    <xf numFmtId="0" fontId="31" fillId="15" borderId="0" xfId="1" applyFont="1" applyFill="1" applyAlignment="1">
      <alignment horizontal="center" vertical="center" wrapText="1"/>
    </xf>
    <xf numFmtId="0" fontId="31" fillId="15" borderId="0" xfId="1" applyFont="1" applyFill="1" applyAlignment="1">
      <alignment horizontal="center" vertical="center"/>
    </xf>
    <xf numFmtId="0" fontId="31" fillId="10" borderId="0" xfId="1" applyFont="1" applyFill="1" applyAlignment="1">
      <alignment horizontal="center" vertical="center" wrapText="1"/>
    </xf>
    <xf numFmtId="0" fontId="31" fillId="10" borderId="0" xfId="1" applyFont="1" applyFill="1" applyAlignment="1">
      <alignment horizontal="center" vertical="center"/>
    </xf>
    <xf numFmtId="0" fontId="2" fillId="10" borderId="0" xfId="1" applyFont="1" applyFill="1" applyAlignment="1">
      <alignment horizontal="center"/>
    </xf>
    <xf numFmtId="0" fontId="2" fillId="0" borderId="0" xfId="1" applyFont="1" applyAlignment="1">
      <alignment vertical="top" wrapText="1"/>
    </xf>
  </cellXfs>
  <cellStyles count="9">
    <cellStyle name="Lien hypertexte" xfId="6" builtinId="8"/>
    <cellStyle name="Milliers 2" xfId="8" xr:uid="{00000000-0005-0000-0000-000001000000}"/>
    <cellStyle name="Normal" xfId="0" builtinId="0"/>
    <cellStyle name="Normal 2" xfId="1" xr:uid="{00000000-0005-0000-0000-000003000000}"/>
    <cellStyle name="Normal 2 2 2" xfId="2" xr:uid="{00000000-0005-0000-0000-000004000000}"/>
    <cellStyle name="Normal 2 4" xfId="3" xr:uid="{00000000-0005-0000-0000-000005000000}"/>
    <cellStyle name="Normal 2 4 2 2" xfId="4" xr:uid="{00000000-0005-0000-0000-000006000000}"/>
    <cellStyle name="Normal 3" xfId="5" xr:uid="{00000000-0005-0000-0000-000007000000}"/>
    <cellStyle name="Pourcentage 2" xfId="7" xr:uid="{00000000-0005-0000-0000-000008000000}"/>
  </cellStyles>
  <dxfs count="37"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1C5"/>
        </patternFill>
      </fill>
    </dxf>
    <dxf>
      <font>
        <b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rgb="FFFFFFFF"/>
      </font>
      <fill>
        <patternFill>
          <bgColor rgb="FF70AD4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color rgb="FFFFFFFF"/>
      </font>
      <fill>
        <patternFill>
          <bgColor rgb="FF70AD4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9.png"/><Relationship Id="rId2" Type="http://schemas.openxmlformats.org/officeDocument/2006/relationships/image" Target="../media/image28.png"/><Relationship Id="rId1" Type="http://schemas.openxmlformats.org/officeDocument/2006/relationships/image" Target="../media/image27.png"/><Relationship Id="rId4" Type="http://schemas.openxmlformats.org/officeDocument/2006/relationships/image" Target="../media/image30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144000</xdr:colOff>
      <xdr:row>5</xdr:row>
      <xdr:rowOff>180000</xdr:rowOff>
    </xdr:to>
    <xdr:pic>
      <xdr:nvPicPr>
        <xdr:cNvPr id="2" name="Image 1" descr="http://www.e-service.admin.ch/delimo/images/ag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085850"/>
          <a:ext cx="144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1</xdr:rowOff>
    </xdr:from>
    <xdr:to>
      <xdr:col>1</xdr:col>
      <xdr:colOff>144000</xdr:colOff>
      <xdr:row>8</xdr:row>
      <xdr:rowOff>182794</xdr:rowOff>
    </xdr:to>
    <xdr:pic>
      <xdr:nvPicPr>
        <xdr:cNvPr id="3" name="Image 2" descr="http://www.e-service.admin.ch/delimo/images/be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695451"/>
          <a:ext cx="144000" cy="1827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144000</xdr:colOff>
      <xdr:row>9</xdr:row>
      <xdr:rowOff>178031</xdr:rowOff>
    </xdr:to>
    <xdr:pic>
      <xdr:nvPicPr>
        <xdr:cNvPr id="4" name="Image 3" descr="http://www.e-service.admin.ch/delimo/images/bl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898650"/>
          <a:ext cx="144000" cy="184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144000</xdr:colOff>
      <xdr:row>10</xdr:row>
      <xdr:rowOff>178031</xdr:rowOff>
    </xdr:to>
    <xdr:pic>
      <xdr:nvPicPr>
        <xdr:cNvPr id="5" name="Image 4" descr="http://www.e-service.admin.ch/delimo/images/bs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2101850"/>
          <a:ext cx="144000" cy="184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144000</xdr:colOff>
      <xdr:row>11</xdr:row>
      <xdr:rowOff>178031</xdr:rowOff>
    </xdr:to>
    <xdr:pic>
      <xdr:nvPicPr>
        <xdr:cNvPr id="6" name="Image 5" descr="http://www.e-service.admin.ch/delimo/images/fr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2305050"/>
          <a:ext cx="144000" cy="184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144000</xdr:colOff>
      <xdr:row>12</xdr:row>
      <xdr:rowOff>180000</xdr:rowOff>
    </xdr:to>
    <xdr:pic>
      <xdr:nvPicPr>
        <xdr:cNvPr id="7" name="Image 6" descr="http://www.e-service.admin.ch/delimo/images/ge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2508250"/>
          <a:ext cx="144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144000</xdr:colOff>
      <xdr:row>13</xdr:row>
      <xdr:rowOff>178031</xdr:rowOff>
    </xdr:to>
    <xdr:pic>
      <xdr:nvPicPr>
        <xdr:cNvPr id="8" name="Image 7" descr="http://www.e-service.admin.ch/delimo/images/gl.pn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2711450"/>
          <a:ext cx="144000" cy="184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144000</xdr:colOff>
      <xdr:row>14</xdr:row>
      <xdr:rowOff>178031</xdr:rowOff>
    </xdr:to>
    <xdr:pic>
      <xdr:nvPicPr>
        <xdr:cNvPr id="9" name="Image 8" descr="http://www.e-service.admin.ch/delimo/images/gr.pn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2914650"/>
          <a:ext cx="144000" cy="184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1</xdr:rowOff>
    </xdr:from>
    <xdr:to>
      <xdr:col>1</xdr:col>
      <xdr:colOff>144000</xdr:colOff>
      <xdr:row>15</xdr:row>
      <xdr:rowOff>164014</xdr:rowOff>
    </xdr:to>
    <xdr:pic>
      <xdr:nvPicPr>
        <xdr:cNvPr id="10" name="Image 9" descr="http://www.e-service.admin.ch/delimo/images/ju.pn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3117851"/>
          <a:ext cx="144000" cy="1640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144000</xdr:colOff>
      <xdr:row>16</xdr:row>
      <xdr:rowOff>180000</xdr:rowOff>
    </xdr:to>
    <xdr:pic>
      <xdr:nvPicPr>
        <xdr:cNvPr id="11" name="Image 10" descr="http://www.e-service.admin.ch/delimo/images/lu.png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3321050"/>
          <a:ext cx="144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144000</xdr:colOff>
      <xdr:row>17</xdr:row>
      <xdr:rowOff>180000</xdr:rowOff>
    </xdr:to>
    <xdr:pic>
      <xdr:nvPicPr>
        <xdr:cNvPr id="12" name="Image 11" descr="http://www.e-service.admin.ch/delimo/images/ne.png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3524250"/>
          <a:ext cx="144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144000</xdr:colOff>
      <xdr:row>18</xdr:row>
      <xdr:rowOff>178030</xdr:rowOff>
    </xdr:to>
    <xdr:pic>
      <xdr:nvPicPr>
        <xdr:cNvPr id="13" name="Image 12" descr="http://www.e-service.admin.ch/delimo/images/nw.png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3727450"/>
          <a:ext cx="144000" cy="184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144000</xdr:colOff>
      <xdr:row>19</xdr:row>
      <xdr:rowOff>178031</xdr:rowOff>
    </xdr:to>
    <xdr:pic>
      <xdr:nvPicPr>
        <xdr:cNvPr id="14" name="Image 13" descr="http://www.e-service.admin.ch/delimo/images/ow.png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3930650"/>
          <a:ext cx="144000" cy="184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20</xdr:row>
      <xdr:rowOff>0</xdr:rowOff>
    </xdr:from>
    <xdr:ext cx="144000" cy="178412"/>
    <xdr:pic>
      <xdr:nvPicPr>
        <xdr:cNvPr id="15" name="Image 14" descr="http://www.e-service.admin.ch/delimo/images/sg.png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4133850"/>
          <a:ext cx="144000" cy="178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144000" cy="180000"/>
    <xdr:pic>
      <xdr:nvPicPr>
        <xdr:cNvPr id="16" name="Image 15" descr="http://www.e-service.admin.ch/delimo/images/sh.png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4337050"/>
          <a:ext cx="144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144000" cy="178412"/>
    <xdr:pic>
      <xdr:nvPicPr>
        <xdr:cNvPr id="17" name="Image 16" descr="http://www.e-service.admin.ch/delimo/images/so.png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4540250"/>
          <a:ext cx="144000" cy="178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144000" cy="178412"/>
    <xdr:pic>
      <xdr:nvPicPr>
        <xdr:cNvPr id="18" name="Image 17" descr="http://www.e-service.admin.ch/delimo/images/sz.png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4743450"/>
          <a:ext cx="144000" cy="178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1</xdr:rowOff>
    </xdr:from>
    <xdr:ext cx="144000" cy="178413"/>
    <xdr:pic>
      <xdr:nvPicPr>
        <xdr:cNvPr id="19" name="Image 18" descr="http://www.e-service.admin.ch/delimo/images/tg.png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4946651"/>
          <a:ext cx="144000" cy="1784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144000" cy="178412"/>
    <xdr:pic>
      <xdr:nvPicPr>
        <xdr:cNvPr id="20" name="Image 19" descr="http://www.e-service.admin.ch/delimo/images/ti.png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5149850"/>
          <a:ext cx="144000" cy="178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144000" cy="178412"/>
    <xdr:pic>
      <xdr:nvPicPr>
        <xdr:cNvPr id="21" name="Image 20" descr="http://www.e-service.admin.ch/delimo/images/ur.png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5353050"/>
          <a:ext cx="144000" cy="178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44000" cy="178412"/>
    <xdr:pic>
      <xdr:nvPicPr>
        <xdr:cNvPr id="22" name="Image 21" descr="http://www.e-service.admin.ch/delimo/images/vd.png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5556250"/>
          <a:ext cx="144000" cy="178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144000" cy="178412"/>
    <xdr:pic>
      <xdr:nvPicPr>
        <xdr:cNvPr id="23" name="Image 22" descr="http://www.e-service.admin.ch/delimo/images/vs.png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5759450"/>
          <a:ext cx="144000" cy="178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144000" cy="180000"/>
    <xdr:pic>
      <xdr:nvPicPr>
        <xdr:cNvPr id="24" name="Image 23" descr="http://www.e-service.admin.ch/delimo/images/zg.png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5962650"/>
          <a:ext cx="144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145282" cy="180000"/>
    <xdr:pic>
      <xdr:nvPicPr>
        <xdr:cNvPr id="25" name="Image 24" descr="http://www.e-service.admin.ch/delimo/images/zh.png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6165850"/>
          <a:ext cx="145282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6</xdr:row>
      <xdr:rowOff>202406</xdr:rowOff>
    </xdr:from>
    <xdr:to>
      <xdr:col>1</xdr:col>
      <xdr:colOff>144000</xdr:colOff>
      <xdr:row>7</xdr:row>
      <xdr:rowOff>178030</xdr:rowOff>
    </xdr:to>
    <xdr:pic>
      <xdr:nvPicPr>
        <xdr:cNvPr id="26" name="Image 25" descr="http://www.e-service.admin.ch/delimo/images/ar.png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491456"/>
          <a:ext cx="144000" cy="185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144000</xdr:colOff>
      <xdr:row>6</xdr:row>
      <xdr:rowOff>180000</xdr:rowOff>
    </xdr:to>
    <xdr:pic>
      <xdr:nvPicPr>
        <xdr:cNvPr id="27" name="Image 26" descr="http://www.e-service.admin.ch/delimo/images/ai.png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289050"/>
          <a:ext cx="144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1934465</xdr:colOff>
      <xdr:row>0</xdr:row>
      <xdr:rowOff>13484</xdr:rowOff>
    </xdr:from>
    <xdr:to>
      <xdr:col>10</xdr:col>
      <xdr:colOff>2145179</xdr:colOff>
      <xdr:row>1</xdr:row>
      <xdr:rowOff>76574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9579" b="9625"/>
        <a:stretch/>
      </xdr:blipFill>
      <xdr:spPr>
        <a:xfrm>
          <a:off x="9789415" y="13484"/>
          <a:ext cx="204364" cy="342490"/>
        </a:xfrm>
        <a:prstGeom prst="rect">
          <a:avLst/>
        </a:prstGeom>
      </xdr:spPr>
    </xdr:pic>
    <xdr:clientData/>
  </xdr:twoCellAnchor>
  <xdr:twoCellAnchor editAs="oneCell">
    <xdr:from>
      <xdr:col>10</xdr:col>
      <xdr:colOff>2269314</xdr:colOff>
      <xdr:row>0</xdr:row>
      <xdr:rowOff>13314</xdr:rowOff>
    </xdr:from>
    <xdr:to>
      <xdr:col>10</xdr:col>
      <xdr:colOff>2486960</xdr:colOff>
      <xdr:row>1</xdr:row>
      <xdr:rowOff>84045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-1" r="2582" b="7715"/>
        <a:stretch/>
      </xdr:blipFill>
      <xdr:spPr>
        <a:xfrm>
          <a:off x="10124264" y="13314"/>
          <a:ext cx="211296" cy="350131"/>
        </a:xfrm>
        <a:prstGeom prst="rect">
          <a:avLst/>
        </a:prstGeom>
      </xdr:spPr>
    </xdr:pic>
    <xdr:clientData/>
  </xdr:twoCellAnchor>
  <xdr:twoCellAnchor editAs="oneCell">
    <xdr:from>
      <xdr:col>10</xdr:col>
      <xdr:colOff>2613520</xdr:colOff>
      <xdr:row>0</xdr:row>
      <xdr:rowOff>0</xdr:rowOff>
    </xdr:from>
    <xdr:to>
      <xdr:col>10</xdr:col>
      <xdr:colOff>3028950</xdr:colOff>
      <xdr:row>1</xdr:row>
      <xdr:rowOff>96097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b="6257"/>
        <a:stretch/>
      </xdr:blipFill>
      <xdr:spPr>
        <a:xfrm>
          <a:off x="10468470" y="0"/>
          <a:ext cx="415430" cy="375497"/>
        </a:xfrm>
        <a:prstGeom prst="rect">
          <a:avLst/>
        </a:prstGeom>
      </xdr:spPr>
    </xdr:pic>
    <xdr:clientData/>
  </xdr:twoCellAnchor>
  <xdr:twoCellAnchor editAs="oneCell">
    <xdr:from>
      <xdr:col>10</xdr:col>
      <xdr:colOff>1579624</xdr:colOff>
      <xdr:row>0</xdr:row>
      <xdr:rowOff>785</xdr:rowOff>
    </xdr:from>
    <xdr:to>
      <xdr:col>10</xdr:col>
      <xdr:colOff>1800412</xdr:colOff>
      <xdr:row>1</xdr:row>
      <xdr:rowOff>84046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-1" r="4041" b="8937"/>
        <a:stretch/>
      </xdr:blipFill>
      <xdr:spPr>
        <a:xfrm>
          <a:off x="9434574" y="785"/>
          <a:ext cx="220788" cy="3626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1168400</xdr:colOff>
      <xdr:row>0</xdr:row>
      <xdr:rowOff>8211</xdr:rowOff>
    </xdr:from>
    <xdr:to>
      <xdr:col>10</xdr:col>
      <xdr:colOff>1720850</xdr:colOff>
      <xdr:row>1</xdr:row>
      <xdr:rowOff>106199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499" b="11844"/>
        <a:stretch/>
      </xdr:blipFill>
      <xdr:spPr>
        <a:xfrm>
          <a:off x="9023350" y="8211"/>
          <a:ext cx="552450" cy="371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dastre.ch/de/av/result/layer.html" TargetMode="External"/><Relationship Id="rId2" Type="http://schemas.openxmlformats.org/officeDocument/2006/relationships/hyperlink" Target="https://www.cadastre.ch/content/cadastre-internet/fr/manual-av/publication/express/_jcr_content/contentPar/downloadlist_1740335003/downloadItems/147_1571841889906.download/ablauf-abgleich-gebaeude-und-adressen-fr.pdf" TargetMode="External"/><Relationship Id="rId1" Type="http://schemas.openxmlformats.org/officeDocument/2006/relationships/hyperlink" Target="https://www.cadastre.ch/content/cadastre-internet/de/manual-av/publication/express/_jcr_content/contentPar/downloadlist_1875409661/downloadItems/143_1571841648561.download/ablauf-abgleich-gebaeude-und-adressen-de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ousing-stat.ch/files/Traitement_erreurs_DE.pdf" TargetMode="External"/><Relationship Id="rId2" Type="http://schemas.openxmlformats.org/officeDocument/2006/relationships/hyperlink" Target="https://www.cadastre.ch/content/cadastre-internet/de/manual-av/publication/express/_jcr_content/contentPar/downloadlist_1875409661/downloadItems/143_1571841648561.download/ablauf-abgleich-gebaeude-und-adressen-de.pdf" TargetMode="External"/><Relationship Id="rId1" Type="http://schemas.openxmlformats.org/officeDocument/2006/relationships/hyperlink" Target="https://www.housing-stat.ch/files/Umsetzungskonzept_Erweiterung_DE.pdf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housing-stat.ch/files/Traitement_erreurs_DE.pdf" TargetMode="External"/><Relationship Id="rId1" Type="http://schemas.openxmlformats.org/officeDocument/2006/relationships/hyperlink" Target="https://www.cadastre.ch/content/cadastre-internet/de/manual-av/publication/express/_jcr_content/contentPar/downloadlist_1875409661/downloadItems/143_1571841648561.download/ablauf-abgleich-gebaeude-und-adressen-de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housing-stat.ch/files/Traitement_erreurs_DE.pdf" TargetMode="External"/><Relationship Id="rId1" Type="http://schemas.openxmlformats.org/officeDocument/2006/relationships/hyperlink" Target="https://www.cadastre.ch/content/cadastre-internet/de/manual-av/publication/express/_jcr_content/contentPar/downloadlist_1875409661/downloadItems/143_1571841648561.download/ablauf-abgleich-gebaeude-und-adressen-de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map.geo.admin.ch/?topic=ech&amp;lang=de&amp;bgLayer=ch.swisstopo.pixelkarte-grau&amp;layers=ch.swisstopo-vd.ortschaftenverzeichnis_plz,ch.swisstopo.amtliches-strassenverzeichnis,ch.bfs.gebaeude_wohnungs_register,KML||https://tinyurl.com/liste3plz" TargetMode="External"/><Relationship Id="rId2" Type="http://schemas.openxmlformats.org/officeDocument/2006/relationships/hyperlink" Target="https://www.housing-stat.ch/files/Traitement_erreurs_DE.pdf" TargetMode="External"/><Relationship Id="rId1" Type="http://schemas.openxmlformats.org/officeDocument/2006/relationships/hyperlink" Target="https://www.cadastre.ch/content/cadastre-internet/de/manual-av/publication/express/_jcr_content/contentPar/downloadlist_1875409661/downloadItems/143_1571841648561.download/ablauf-abgleich-gebaeude-und-adressen-de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housing-stat.ch/files/Traitement_erreurs_DE.pdf" TargetMode="External"/><Relationship Id="rId1" Type="http://schemas.openxmlformats.org/officeDocument/2006/relationships/hyperlink" Target="https://www.cadastre.ch/content/cadastre-internet/de/manual-av/publication/express/_jcr_content/contentPar/downloadlist_1875409661/downloadItems/143_1571841648561.download/ablauf-abgleich-gebaeude-und-adressen-de.pdf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map.geo.admin.ch/?zoom=13&amp;E=2689434&amp;N=1284797&amp;layers=ch.kantone.cadastralwebmap-farbe,ch.swisstopo.amtliches-strassenverzeichnis,ch.bfs.gebaeude_wohnungs_register,KML||https://tinyurl.com/yy7ya4g9/SH/2939_bdg_erw.kml" TargetMode="External"/><Relationship Id="rId299" Type="http://schemas.openxmlformats.org/officeDocument/2006/relationships/hyperlink" Target="https://map.geo.admin.ch/?zoom=13&amp;E=2678091.172&amp;N=1289168.736&amp;layers=ch.kantone.cadastralwebmap-farbe,ch.swisstopo.amtliches-strassenverzeichnis,ch.bfs.gebaeude_wohnungs_register,KML||https://tinyurl.com/yy7ya4g9/SH/2952_bdg_erw.kml" TargetMode="External"/><Relationship Id="rId21" Type="http://schemas.openxmlformats.org/officeDocument/2006/relationships/hyperlink" Target="https://map.geo.admin.ch/?zoom=13&amp;E=2679206&amp;N=1282372.125&amp;layers=ch.kantone.cadastralwebmap-farbe,ch.swisstopo.amtliches-strassenverzeichnis,ch.bfs.gebaeude_wohnungs_register,KML||https://tinyurl.com/yy7ya4g9/SH/2904_bdg_erw.kml" TargetMode="External"/><Relationship Id="rId63" Type="http://schemas.openxmlformats.org/officeDocument/2006/relationships/hyperlink" Target="https://map.geo.admin.ch/?zoom=13&amp;E=2684188&amp;N=1268921.75&amp;layers=ch.kantone.cadastralwebmap-farbe,ch.swisstopo.amtliches-strassenverzeichnis,ch.bfs.gebaeude_wohnungs_register,KML||https://tinyurl.com/yy7ya4g9/SH/2933_bdg_erw.kml" TargetMode="External"/><Relationship Id="rId159" Type="http://schemas.openxmlformats.org/officeDocument/2006/relationships/hyperlink" Target="https://map.geo.admin.ch/?zoom=13&amp;E=2688894.147&amp;N=1283288.679&amp;layers=ch.kantone.cadastralwebmap-farbe,ch.swisstopo.amtliches-strassenverzeichnis,ch.bfs.gebaeude_wohnungs_register,KML||https://tinyurl.com/yy7ya4g9/SH/2939_bdg_erw.kml" TargetMode="External"/><Relationship Id="rId324" Type="http://schemas.openxmlformats.org/officeDocument/2006/relationships/hyperlink" Target="https://map.geo.admin.ch/?zoom=13&amp;E=2704761&amp;N=1281418&amp;layers=ch.kantone.cadastralwebmap-farbe,ch.swisstopo.amtliches-strassenverzeichnis,ch.bfs.gebaeude_wohnungs_register,KML||https://tinyurl.com/yy7ya4g9/SH/2962_bdg_erw.kml" TargetMode="External"/><Relationship Id="rId366" Type="http://schemas.openxmlformats.org/officeDocument/2006/relationships/hyperlink" Target="https://map.geo.admin.ch/?zoom=13&amp;E=2677100&amp;N=1283556&amp;layers=ch.kantone.cadastralwebmap-farbe,ch.swisstopo.amtliches-strassenverzeichnis,ch.bfs.gebaeude_wohnungs_register,KML||https://tinyurl.com/yy7ya4g9/SH/2971_bdg_erw.kml" TargetMode="External"/><Relationship Id="rId170" Type="http://schemas.openxmlformats.org/officeDocument/2006/relationships/hyperlink" Target="https://map.geo.admin.ch/?zoom=13&amp;E=2689783&amp;N=1284253&amp;layers=ch.kantone.cadastralwebmap-farbe,ch.swisstopo.amtliches-strassenverzeichnis,ch.bfs.gebaeude_wohnungs_register,KML||https://tinyurl.com/yy7ya4g9/SH/2939_bdg_erw.kml" TargetMode="External"/><Relationship Id="rId226" Type="http://schemas.openxmlformats.org/officeDocument/2006/relationships/hyperlink" Target="https://map.geo.admin.ch/?zoom=13&amp;E=2690598.157&amp;N=1285225.515&amp;layers=ch.kantone.cadastralwebmap-farbe,ch.swisstopo.amtliches-strassenverzeichnis,ch.bfs.gebaeude_wohnungs_register,KML||https://tinyurl.com/yy7ya4g9/SH/2939_bdg_erw.kml" TargetMode="External"/><Relationship Id="rId268" Type="http://schemas.openxmlformats.org/officeDocument/2006/relationships/hyperlink" Target="https://map.geo.admin.ch/?zoom=13&amp;E=2691818&amp;N=1286770&amp;layers=ch.kantone.cadastralwebmap-farbe,ch.swisstopo.amtliches-strassenverzeichnis,ch.bfs.gebaeude_wohnungs_register,KML||https://tinyurl.com/yy7ya4g9/SH/2939_bdg_erw.kml" TargetMode="External"/><Relationship Id="rId32" Type="http://schemas.openxmlformats.org/officeDocument/2006/relationships/hyperlink" Target="https://map.geo.admin.ch/?zoom=13&amp;E=2691866.386&amp;N=1288449.885&amp;layers=ch.kantone.cadastralwebmap-farbe,ch.swisstopo.amtliches-strassenverzeichnis,ch.bfs.gebaeude_wohnungs_register,KML||https://tinyurl.com/yy7ya4g9/SH/2919_bdg_erw.kml" TargetMode="External"/><Relationship Id="rId74" Type="http://schemas.openxmlformats.org/officeDocument/2006/relationships/hyperlink" Target="https://map.geo.admin.ch/?zoom=13&amp;E=2688752&amp;N=1281266&amp;layers=ch.kantone.cadastralwebmap-farbe,ch.swisstopo.amtliches-strassenverzeichnis,ch.bfs.gebaeude_wohnungs_register,KML||https://tinyurl.com/yy7ya4g9/SH/2937_bdg_erw.kml" TargetMode="External"/><Relationship Id="rId128" Type="http://schemas.openxmlformats.org/officeDocument/2006/relationships/hyperlink" Target="https://map.geo.admin.ch/?zoom=13&amp;E=2689655&amp;N=1283818&amp;layers=ch.kantone.cadastralwebmap-farbe,ch.swisstopo.amtliches-strassenverzeichnis,ch.bfs.gebaeude_wohnungs_register,KML||https://tinyurl.com/yy7ya4g9/SH/2939_bdg_erw.kml" TargetMode="External"/><Relationship Id="rId335" Type="http://schemas.openxmlformats.org/officeDocument/2006/relationships/hyperlink" Target="https://map.geo.admin.ch/?zoom=13&amp;E=2703313.683&amp;N=1284799.15&amp;layers=ch.kantone.cadastralwebmap-farbe,ch.swisstopo.amtliches-strassenverzeichnis,ch.bfs.gebaeude_wohnungs_register,KML||https://tinyurl.com/yy7ya4g9/SH/2963_bdg_erw.kml" TargetMode="External"/><Relationship Id="rId377" Type="http://schemas.openxmlformats.org/officeDocument/2006/relationships/hyperlink" Target="https://map.geo.admin.ch/?zoom=13&amp;E=2676444.834&amp;N=1283067.104&amp;layers=ch.kantone.cadastralwebmap-farbe,ch.swisstopo.amtliches-strassenverzeichnis,ch.bfs.gebaeude_wohnungs_register,KML||https://tinyurl.com/yy7ya4g9/SH/2971_bdg_erw.kml" TargetMode="External"/><Relationship Id="rId5" Type="http://schemas.openxmlformats.org/officeDocument/2006/relationships/hyperlink" Target="https://map.geo.admin.ch/?zoom=13&amp;E=2683433.637&amp;N=1283910.976&amp;layers=ch.kantone.cadastralwebmap-farbe,ch.swisstopo.amtliches-strassenverzeichnis,ch.bfs.gebaeude_wohnungs_register,KML||https://tinyurl.com/yy7ya4g9/SH/2903_bdg_erw.kml" TargetMode="External"/><Relationship Id="rId181" Type="http://schemas.openxmlformats.org/officeDocument/2006/relationships/hyperlink" Target="https://map.geo.admin.ch/?zoom=13&amp;E=2690788&amp;N=1284203&amp;layers=ch.kantone.cadastralwebmap-farbe,ch.swisstopo.amtliches-strassenverzeichnis,ch.bfs.gebaeude_wohnungs_register,KML||https://tinyurl.com/yy7ya4g9/SH/2939_bdg_erw.kml" TargetMode="External"/><Relationship Id="rId237" Type="http://schemas.openxmlformats.org/officeDocument/2006/relationships/hyperlink" Target="https://map.geo.admin.ch/?zoom=13&amp;E=2691574&amp;N=1286751&amp;layers=ch.kantone.cadastralwebmap-farbe,ch.swisstopo.amtliches-strassenverzeichnis,ch.bfs.gebaeude_wohnungs_register,KML||https://tinyurl.com/yy7ya4g9/SH/2939_bdg_erw.kml" TargetMode="External"/><Relationship Id="rId279" Type="http://schemas.openxmlformats.org/officeDocument/2006/relationships/hyperlink" Target="https://map.geo.admin.ch/?zoom=13&amp;E=2690366.206&amp;N=1283475.724&amp;layers=ch.kantone.cadastralwebmap-farbe,ch.swisstopo.amtliches-strassenverzeichnis,ch.bfs.gebaeude_wohnungs_register,KML||https://tinyurl.com/yy7ya4g9/SH/2939_bdg_erw.kml" TargetMode="External"/><Relationship Id="rId43" Type="http://schemas.openxmlformats.org/officeDocument/2006/relationships/hyperlink" Target="https://map.geo.admin.ch/?zoom=13&amp;E=2694662.73&amp;N=1289012.849&amp;layers=ch.kantone.cadastralwebmap-farbe,ch.swisstopo.amtliches-strassenverzeichnis,ch.bfs.gebaeude_wohnungs_register,KML||https://tinyurl.com/yy7ya4g9/SH/2920_bdg_erw.kml" TargetMode="External"/><Relationship Id="rId139" Type="http://schemas.openxmlformats.org/officeDocument/2006/relationships/hyperlink" Target="https://map.geo.admin.ch/?zoom=13&amp;E=2690296&amp;N=1284866&amp;layers=ch.kantone.cadastralwebmap-farbe,ch.swisstopo.amtliches-strassenverzeichnis,ch.bfs.gebaeude_wohnungs_register,KML||https://tinyurl.com/yy7ya4g9/SH/2939_bdg_erw.kml" TargetMode="External"/><Relationship Id="rId290" Type="http://schemas.openxmlformats.org/officeDocument/2006/relationships/hyperlink" Target="https://map.geo.admin.ch/?zoom=13&amp;E=2688748&amp;N=1283371&amp;layers=ch.kantone.cadastralwebmap-farbe,ch.swisstopo.amtliches-strassenverzeichnis,ch.bfs.gebaeude_wohnungs_register,KML||https://tinyurl.com/yy7ya4g9/SH/2939_bdg_erw.kml" TargetMode="External"/><Relationship Id="rId304" Type="http://schemas.openxmlformats.org/officeDocument/2006/relationships/hyperlink" Target="https://map.geo.admin.ch/?zoom=13&amp;E=2680731.8&amp;N=1289425.124&amp;layers=ch.kantone.cadastralwebmap-farbe,ch.swisstopo.amtliches-strassenverzeichnis,ch.bfs.gebaeude_wohnungs_register,KML||https://tinyurl.com/yy7ya4g9/SH/2952_bdg_erw.kml" TargetMode="External"/><Relationship Id="rId346" Type="http://schemas.openxmlformats.org/officeDocument/2006/relationships/hyperlink" Target="https://map.geo.admin.ch/?zoom=13&amp;E=2702826.324&amp;N=1287436.797&amp;layers=ch.kantone.cadastralwebmap-farbe,ch.swisstopo.amtliches-strassenverzeichnis,ch.bfs.gebaeude_wohnungs_register,KML||https://tinyurl.com/yy7ya4g9/SH/2963_bdg_erw.kml" TargetMode="External"/><Relationship Id="rId388" Type="http://schemas.openxmlformats.org/officeDocument/2006/relationships/hyperlink" Target="https://map.geo.admin.ch/?zoom=13&amp;E=2674540&amp;N=1280105.4&amp;layers=ch.kantone.cadastralwebmap-farbe,ch.swisstopo.amtliches-strassenverzeichnis,ch.bfs.gebaeude_wohnungs_register,KML||https://tinyurl.com/yy7ya4g9/SH/2973_bdg_erw.kml" TargetMode="External"/><Relationship Id="rId85" Type="http://schemas.openxmlformats.org/officeDocument/2006/relationships/hyperlink" Target="https://map.geo.admin.ch/?zoom=13&amp;E=2688392&amp;N=1282722&amp;layers=ch.kantone.cadastralwebmap-farbe,ch.swisstopo.amtliches-strassenverzeichnis,ch.bfs.gebaeude_wohnungs_register,KML||https://tinyurl.com/yy7ya4g9/SH/2937_bdg_erw.kml" TargetMode="External"/><Relationship Id="rId150" Type="http://schemas.openxmlformats.org/officeDocument/2006/relationships/hyperlink" Target="https://map.geo.admin.ch/?zoom=13&amp;E=2688566&amp;N=1284536&amp;layers=ch.kantone.cadastralwebmap-farbe,ch.swisstopo.amtliches-strassenverzeichnis,ch.bfs.gebaeude_wohnungs_register,KML||https://tinyurl.com/yy7ya4g9/SH/2939_bdg_erw.kml" TargetMode="External"/><Relationship Id="rId192" Type="http://schemas.openxmlformats.org/officeDocument/2006/relationships/hyperlink" Target="https://map.geo.admin.ch/?zoom=13&amp;E=2688792&amp;N=1284716&amp;layers=ch.kantone.cadastralwebmap-farbe,ch.swisstopo.amtliches-strassenverzeichnis,ch.bfs.gebaeude_wohnungs_register,KML||https://tinyurl.com/yy7ya4g9/SH/2939_bdg_erw.kml" TargetMode="External"/><Relationship Id="rId206" Type="http://schemas.openxmlformats.org/officeDocument/2006/relationships/hyperlink" Target="https://map.geo.admin.ch/?zoom=13&amp;E=2688883&amp;N=1285332&amp;layers=ch.kantone.cadastralwebmap-farbe,ch.swisstopo.amtliches-strassenverzeichnis,ch.bfs.gebaeude_wohnungs_register,KML||https://tinyurl.com/yy7ya4g9/SH/2939_bdg_erw.kml" TargetMode="External"/><Relationship Id="rId248" Type="http://schemas.openxmlformats.org/officeDocument/2006/relationships/hyperlink" Target="https://map.geo.admin.ch/?zoom=13&amp;E=2691169&amp;N=1286362&amp;layers=ch.kantone.cadastralwebmap-farbe,ch.swisstopo.amtliches-strassenverzeichnis,ch.bfs.gebaeude_wohnungs_register,KML||https://tinyurl.com/yy7ya4g9/SH/2939_bdg_erw.kml" TargetMode="External"/><Relationship Id="rId12" Type="http://schemas.openxmlformats.org/officeDocument/2006/relationships/hyperlink" Target="https://map.geo.admin.ch/?zoom=13&amp;E=2683390.3&amp;N=1284178.3&amp;layers=ch.kantone.cadastralwebmap-farbe,ch.swisstopo.amtliches-strassenverzeichnis,ch.bfs.gebaeude_wohnungs_register,KML||https://tinyurl.com/yy7ya4g9/SH/2903_bdg_erw.kml" TargetMode="External"/><Relationship Id="rId108" Type="http://schemas.openxmlformats.org/officeDocument/2006/relationships/hyperlink" Target="https://map.geo.admin.ch/?zoom=13&amp;E=2690599&amp;N=1283403&amp;layers=ch.kantone.cadastralwebmap-farbe,ch.swisstopo.amtliches-strassenverzeichnis,ch.bfs.gebaeude_wohnungs_register,KML||https://tinyurl.com/yy7ya4g9/SH/2939_bdg_erw.kml" TargetMode="External"/><Relationship Id="rId315" Type="http://schemas.openxmlformats.org/officeDocument/2006/relationships/hyperlink" Target="https://map.geo.admin.ch/?zoom=13&amp;E=2680209.244&amp;N=1291362.316&amp;layers=ch.kantone.cadastralwebmap-farbe,ch.swisstopo.amtliches-strassenverzeichnis,ch.bfs.gebaeude_wohnungs_register,KML||https://tinyurl.com/yy7ya4g9/SH/2952_bdg_erw.kml" TargetMode="External"/><Relationship Id="rId357" Type="http://schemas.openxmlformats.org/officeDocument/2006/relationships/hyperlink" Target="https://map.geo.admin.ch/?zoom=13&amp;E=2706502.458&amp;N=1280057.906&amp;layers=ch.kantone.cadastralwebmap-farbe,ch.swisstopo.amtliches-strassenverzeichnis,ch.bfs.gebaeude_wohnungs_register,KML||https://tinyurl.com/yy7ya4g9/SH/2964_bdg_erw.kml" TargetMode="External"/><Relationship Id="rId54" Type="http://schemas.openxmlformats.org/officeDocument/2006/relationships/hyperlink" Target="https://map.geo.admin.ch/?zoom=13&amp;E=2684984.274&amp;N=1285587.074&amp;layers=ch.kantone.cadastralwebmap-farbe,ch.swisstopo.amtliches-strassenverzeichnis,ch.bfs.gebaeude_wohnungs_register,KML||https://tinyurl.com/yy7ya4g9/SH/2932_bdg_erw.kml" TargetMode="External"/><Relationship Id="rId96" Type="http://schemas.openxmlformats.org/officeDocument/2006/relationships/hyperlink" Target="https://map.geo.admin.ch/?zoom=13&amp;E=2687875&amp;N=1282114&amp;layers=ch.kantone.cadastralwebmap-farbe,ch.swisstopo.amtliches-strassenverzeichnis,ch.bfs.gebaeude_wohnungs_register,KML||https://tinyurl.com/yy7ya4g9/SH/2937_bdg_erw.kml" TargetMode="External"/><Relationship Id="rId161" Type="http://schemas.openxmlformats.org/officeDocument/2006/relationships/hyperlink" Target="https://map.geo.admin.ch/?zoom=13&amp;E=2691158&amp;N=1286127&amp;layers=ch.kantone.cadastralwebmap-farbe,ch.swisstopo.amtliches-strassenverzeichnis,ch.bfs.gebaeude_wohnungs_register,KML||https://tinyurl.com/yy7ya4g9/SH/2939_bdg_erw.kml" TargetMode="External"/><Relationship Id="rId217" Type="http://schemas.openxmlformats.org/officeDocument/2006/relationships/hyperlink" Target="https://map.geo.admin.ch/?zoom=13&amp;E=2690605&amp;N=1283747&amp;layers=ch.kantone.cadastralwebmap-farbe,ch.swisstopo.amtliches-strassenverzeichnis,ch.bfs.gebaeude_wohnungs_register,KML||https://tinyurl.com/yy7ya4g9/SH/2939_bdg_erw.kml" TargetMode="External"/><Relationship Id="rId399" Type="http://schemas.openxmlformats.org/officeDocument/2006/relationships/printerSettings" Target="../printerSettings/printerSettings7.bin"/><Relationship Id="rId259" Type="http://schemas.openxmlformats.org/officeDocument/2006/relationships/hyperlink" Target="https://map.geo.admin.ch/?zoom=13&amp;E=2690372&amp;N=1283446&amp;layers=ch.kantone.cadastralwebmap-farbe,ch.swisstopo.amtliches-strassenverzeichnis,ch.bfs.gebaeude_wohnungs_register,KML||https://tinyurl.com/yy7ya4g9/SH/2939_bdg_erw.kml" TargetMode="External"/><Relationship Id="rId23" Type="http://schemas.openxmlformats.org/officeDocument/2006/relationships/hyperlink" Target="https://map.geo.admin.ch/?zoom=13&amp;E=2679765.995&amp;N=1281377.893&amp;layers=ch.kantone.cadastralwebmap-farbe,ch.swisstopo.amtliches-strassenverzeichnis,ch.bfs.gebaeude_wohnungs_register,KML||https://tinyurl.com/yy7ya4g9/SH/2904_bdg_erw.kml" TargetMode="External"/><Relationship Id="rId119" Type="http://schemas.openxmlformats.org/officeDocument/2006/relationships/hyperlink" Target="https://map.geo.admin.ch/?zoom=13&amp;E=2689364&amp;N=1283240&amp;layers=ch.kantone.cadastralwebmap-farbe,ch.swisstopo.amtliches-strassenverzeichnis,ch.bfs.gebaeude_wohnungs_register,KML||https://tinyurl.com/yy7ya4g9/SH/2939_bdg_erw.kml" TargetMode="External"/><Relationship Id="rId270" Type="http://schemas.openxmlformats.org/officeDocument/2006/relationships/hyperlink" Target="https://map.geo.admin.ch/?zoom=13&amp;E=2689518&amp;N=1285723&amp;layers=ch.kantone.cadastralwebmap-farbe,ch.swisstopo.amtliches-strassenverzeichnis,ch.bfs.gebaeude_wohnungs_register,KML||https://tinyurl.com/yy7ya4g9/SH/2939_bdg_erw.kml" TargetMode="External"/><Relationship Id="rId326" Type="http://schemas.openxmlformats.org/officeDocument/2006/relationships/hyperlink" Target="https://map.geo.admin.ch/?zoom=13&amp;E=2702681&amp;N=1284787&amp;layers=ch.kantone.cadastralwebmap-farbe,ch.swisstopo.amtliches-strassenverzeichnis,ch.bfs.gebaeude_wohnungs_register,KML||https://tinyurl.com/yy7ya4g9/SH/2963_bdg_erw.kml" TargetMode="External"/><Relationship Id="rId65" Type="http://schemas.openxmlformats.org/officeDocument/2006/relationships/hyperlink" Target="https://map.geo.admin.ch/?zoom=13&amp;E=2684296.5&amp;N=1269767.625&amp;layers=ch.kantone.cadastralwebmap-farbe,ch.swisstopo.amtliches-strassenverzeichnis,ch.bfs.gebaeude_wohnungs_register,KML||https://tinyurl.com/yy7ya4g9/SH/2933_bdg_erw.kml" TargetMode="External"/><Relationship Id="rId130" Type="http://schemas.openxmlformats.org/officeDocument/2006/relationships/hyperlink" Target="https://map.geo.admin.ch/?zoom=13&amp;E=2690093&amp;N=1283866&amp;layers=ch.kantone.cadastralwebmap-farbe,ch.swisstopo.amtliches-strassenverzeichnis,ch.bfs.gebaeude_wohnungs_register,KML||https://tinyurl.com/yy7ya4g9/SH/2939_bdg_erw.kml" TargetMode="External"/><Relationship Id="rId368" Type="http://schemas.openxmlformats.org/officeDocument/2006/relationships/hyperlink" Target="https://map.geo.admin.ch/?zoom=13&amp;E=2675988&amp;N=1283626&amp;layers=ch.kantone.cadastralwebmap-farbe,ch.swisstopo.amtliches-strassenverzeichnis,ch.bfs.gebaeude_wohnungs_register,KML||https://tinyurl.com/yy7ya4g9/SH/2971_bdg_erw.kml" TargetMode="External"/><Relationship Id="rId172" Type="http://schemas.openxmlformats.org/officeDocument/2006/relationships/hyperlink" Target="https://map.geo.admin.ch/?zoom=13&amp;E=2689264&amp;N=1287056&amp;layers=ch.kantone.cadastralwebmap-farbe,ch.swisstopo.amtliches-strassenverzeichnis,ch.bfs.gebaeude_wohnungs_register,KML||https://tinyurl.com/yy7ya4g9/SH/2939_bdg_erw.kml" TargetMode="External"/><Relationship Id="rId228" Type="http://schemas.openxmlformats.org/officeDocument/2006/relationships/hyperlink" Target="https://map.geo.admin.ch/?zoom=13&amp;E=2689523&amp;N=1284612&amp;layers=ch.kantone.cadastralwebmap-farbe,ch.swisstopo.amtliches-strassenverzeichnis,ch.bfs.gebaeude_wohnungs_register,KML||https://tinyurl.com/yy7ya4g9/SH/2939_bdg_erw.kml" TargetMode="External"/><Relationship Id="rId281" Type="http://schemas.openxmlformats.org/officeDocument/2006/relationships/hyperlink" Target="https://map.geo.admin.ch/?zoom=13&amp;E=2691783.135&amp;N=1287243.462&amp;layers=ch.kantone.cadastralwebmap-farbe,ch.swisstopo.amtliches-strassenverzeichnis,ch.bfs.gebaeude_wohnungs_register,KML||https://tinyurl.com/yy7ya4g9/SH/2939_bdg_erw.kml" TargetMode="External"/><Relationship Id="rId337" Type="http://schemas.openxmlformats.org/officeDocument/2006/relationships/hyperlink" Target="https://map.geo.admin.ch/?zoom=13&amp;E=2703021.25&amp;N=1284769&amp;layers=ch.kantone.cadastralwebmap-farbe,ch.swisstopo.amtliches-strassenverzeichnis,ch.bfs.gebaeude_wohnungs_register,KML||https://tinyurl.com/yy7ya4g9/SH/2963_bdg_erw.kml" TargetMode="External"/><Relationship Id="rId34" Type="http://schemas.openxmlformats.org/officeDocument/2006/relationships/hyperlink" Target="https://map.geo.admin.ch/?zoom=13&amp;E=2692695&amp;N=1292111&amp;layers=ch.kantone.cadastralwebmap-farbe,ch.swisstopo.amtliches-strassenverzeichnis,ch.bfs.gebaeude_wohnungs_register,KML||https://tinyurl.com/yy7ya4g9/SH/2920_bdg_erw.kml" TargetMode="External"/><Relationship Id="rId76" Type="http://schemas.openxmlformats.org/officeDocument/2006/relationships/hyperlink" Target="https://map.geo.admin.ch/?zoom=13&amp;E=2688622&amp;N=1281314&amp;layers=ch.kantone.cadastralwebmap-farbe,ch.swisstopo.amtliches-strassenverzeichnis,ch.bfs.gebaeude_wohnungs_register,KML||https://tinyurl.com/yy7ya4g9/SH/2937_bdg_erw.kml" TargetMode="External"/><Relationship Id="rId141" Type="http://schemas.openxmlformats.org/officeDocument/2006/relationships/hyperlink" Target="https://map.geo.admin.ch/?zoom=13&amp;E=2686259&amp;N=1287650&amp;layers=ch.kantone.cadastralwebmap-farbe,ch.swisstopo.amtliches-strassenverzeichnis,ch.bfs.gebaeude_wohnungs_register,KML||https://tinyurl.com/yy7ya4g9/SH/2939_bdg_erw.kml" TargetMode="External"/><Relationship Id="rId379" Type="http://schemas.openxmlformats.org/officeDocument/2006/relationships/hyperlink" Target="https://map.geo.admin.ch/?zoom=13&amp;E=2677903&amp;N=1284635&amp;layers=ch.kantone.cadastralwebmap-farbe,ch.swisstopo.amtliches-strassenverzeichnis,ch.bfs.gebaeude_wohnungs_register,KML||https://tinyurl.com/yy7ya4g9/SH/2972_bdg_erw.kml" TargetMode="External"/><Relationship Id="rId7" Type="http://schemas.openxmlformats.org/officeDocument/2006/relationships/hyperlink" Target="https://map.geo.admin.ch/?zoom=13&amp;E=2683349.4&amp;N=1284109.4&amp;layers=ch.kantone.cadastralwebmap-farbe,ch.swisstopo.amtliches-strassenverzeichnis,ch.bfs.gebaeude_wohnungs_register,KML||https://tinyurl.com/yy7ya4g9/SH/2903_bdg_erw.kml" TargetMode="External"/><Relationship Id="rId183" Type="http://schemas.openxmlformats.org/officeDocument/2006/relationships/hyperlink" Target="https://map.geo.admin.ch/?zoom=13&amp;E=2691946&amp;N=1282615&amp;layers=ch.kantone.cadastralwebmap-farbe,ch.swisstopo.amtliches-strassenverzeichnis,ch.bfs.gebaeude_wohnungs_register,KML||https://tinyurl.com/yy7ya4g9/SH/2939_bdg_erw.kml" TargetMode="External"/><Relationship Id="rId239" Type="http://schemas.openxmlformats.org/officeDocument/2006/relationships/hyperlink" Target="https://map.geo.admin.ch/?zoom=13&amp;E=2689255&amp;N=1284886&amp;layers=ch.kantone.cadastralwebmap-farbe,ch.swisstopo.amtliches-strassenverzeichnis,ch.bfs.gebaeude_wohnungs_register,KML||https://tinyurl.com/yy7ya4g9/SH/2939_bdg_erw.kml" TargetMode="External"/><Relationship Id="rId390" Type="http://schemas.openxmlformats.org/officeDocument/2006/relationships/hyperlink" Target="https://map.geo.admin.ch/?zoom=13&amp;E=2674665&amp;N=1280045.5&amp;layers=ch.kantone.cadastralwebmap-farbe,ch.swisstopo.amtliches-strassenverzeichnis,ch.bfs.gebaeude_wohnungs_register,KML||https://tinyurl.com/yy7ya4g9/SH/2973_bdg_erw.kml" TargetMode="External"/><Relationship Id="rId250" Type="http://schemas.openxmlformats.org/officeDocument/2006/relationships/hyperlink" Target="https://map.geo.admin.ch/?zoom=13&amp;E=2691169&amp;N=1286362&amp;layers=ch.kantone.cadastralwebmap-farbe,ch.swisstopo.amtliches-strassenverzeichnis,ch.bfs.gebaeude_wohnungs_register,KML||https://tinyurl.com/yy7ya4g9/SH/2939_bdg_erw.kml" TargetMode="External"/><Relationship Id="rId292" Type="http://schemas.openxmlformats.org/officeDocument/2006/relationships/hyperlink" Target="https://map.geo.admin.ch/?zoom=13&amp;E=2686276.698&amp;N=1287314.793&amp;layers=ch.kantone.cadastralwebmap-farbe,ch.swisstopo.amtliches-strassenverzeichnis,ch.bfs.gebaeude_wohnungs_register,KML||https://tinyurl.com/yy7ya4g9/SH/2939_bdg_erw.kml" TargetMode="External"/><Relationship Id="rId306" Type="http://schemas.openxmlformats.org/officeDocument/2006/relationships/hyperlink" Target="https://map.geo.admin.ch/?zoom=13&amp;E=2679279.75&amp;N=1290079.625&amp;layers=ch.kantone.cadastralwebmap-farbe,ch.swisstopo.amtliches-strassenverzeichnis,ch.bfs.gebaeude_wohnungs_register,KML||https://tinyurl.com/yy7ya4g9/SH/2952_bdg_erw.kml" TargetMode="External"/><Relationship Id="rId45" Type="http://schemas.openxmlformats.org/officeDocument/2006/relationships/hyperlink" Target="https://map.geo.admin.ch/?zoom=13&amp;E=2687678&amp;N=1294289&amp;layers=ch.kantone.cadastralwebmap-farbe,ch.swisstopo.amtliches-strassenverzeichnis,ch.bfs.gebaeude_wohnungs_register,KML||https://tinyurl.com/yy7ya4g9/SH/2931_bdg_erw.kml" TargetMode="External"/><Relationship Id="rId87" Type="http://schemas.openxmlformats.org/officeDocument/2006/relationships/hyperlink" Target="https://map.geo.admin.ch/?zoom=13&amp;E=2689174.6&amp;N=1281777.8&amp;layers=ch.kantone.cadastralwebmap-farbe,ch.swisstopo.amtliches-strassenverzeichnis,ch.bfs.gebaeude_wohnungs_register,KML||https://tinyurl.com/yy7ya4g9/SH/2937_bdg_erw.kml" TargetMode="External"/><Relationship Id="rId110" Type="http://schemas.openxmlformats.org/officeDocument/2006/relationships/hyperlink" Target="https://map.geo.admin.ch/?zoom=13&amp;E=2689401.204&amp;N=1284321.36&amp;layers=ch.kantone.cadastralwebmap-farbe,ch.swisstopo.amtliches-strassenverzeichnis,ch.bfs.gebaeude_wohnungs_register,KML||https://tinyurl.com/yy7ya4g9/SH/2939_bdg_erw.kml" TargetMode="External"/><Relationship Id="rId348" Type="http://schemas.openxmlformats.org/officeDocument/2006/relationships/hyperlink" Target="https://map.geo.admin.ch/?zoom=13&amp;E=2706548&amp;N=1280028&amp;layers=ch.kantone.cadastralwebmap-farbe,ch.swisstopo.amtliches-strassenverzeichnis,ch.bfs.gebaeude_wohnungs_register,KML||https://tinyurl.com/yy7ya4g9/SH/2964_bdg_erw.kml" TargetMode="External"/><Relationship Id="rId152" Type="http://schemas.openxmlformats.org/officeDocument/2006/relationships/hyperlink" Target="https://map.geo.admin.ch/?zoom=13&amp;E=2690962&amp;N=1285073&amp;layers=ch.kantone.cadastralwebmap-farbe,ch.swisstopo.amtliches-strassenverzeichnis,ch.bfs.gebaeude_wohnungs_register,KML||https://tinyurl.com/yy7ya4g9/SH/2939_bdg_erw.kml" TargetMode="External"/><Relationship Id="rId194" Type="http://schemas.openxmlformats.org/officeDocument/2006/relationships/hyperlink" Target="https://map.geo.admin.ch/?zoom=13&amp;E=2691210&amp;N=1283525&amp;layers=ch.kantone.cadastralwebmap-farbe,ch.swisstopo.amtliches-strassenverzeichnis,ch.bfs.gebaeude_wohnungs_register,KML||https://tinyurl.com/yy7ya4g9/SH/2939_bdg_erw.kml" TargetMode="External"/><Relationship Id="rId208" Type="http://schemas.openxmlformats.org/officeDocument/2006/relationships/hyperlink" Target="https://map.geo.admin.ch/?zoom=13&amp;E=2691944&amp;N=1282584&amp;layers=ch.kantone.cadastralwebmap-farbe,ch.swisstopo.amtliches-strassenverzeichnis,ch.bfs.gebaeude_wohnungs_register,KML||https://tinyurl.com/yy7ya4g9/SH/2939_bdg_erw.kml" TargetMode="External"/><Relationship Id="rId261" Type="http://schemas.openxmlformats.org/officeDocument/2006/relationships/hyperlink" Target="https://map.geo.admin.ch/?zoom=13&amp;E=2686228&amp;N=1287835&amp;layers=ch.kantone.cadastralwebmap-farbe,ch.swisstopo.amtliches-strassenverzeichnis,ch.bfs.gebaeude_wohnungs_register,KML||https://tinyurl.com/yy7ya4g9/SH/2939_bdg_erw.kml" TargetMode="External"/><Relationship Id="rId14" Type="http://schemas.openxmlformats.org/officeDocument/2006/relationships/hyperlink" Target="https://map.geo.admin.ch/?zoom=13&amp;E=2683273.744&amp;N=1283826.958&amp;layers=ch.kantone.cadastralwebmap-farbe,ch.swisstopo.amtliches-strassenverzeichnis,ch.bfs.gebaeude_wohnungs_register,KML||https://tinyurl.com/yy7ya4g9/SH/2903_bdg_erw.kml" TargetMode="External"/><Relationship Id="rId56" Type="http://schemas.openxmlformats.org/officeDocument/2006/relationships/hyperlink" Target="https://map.geo.admin.ch/?zoom=13&amp;E=2685960.081&amp;N=1283169.734&amp;layers=ch.kantone.cadastralwebmap-farbe,ch.swisstopo.amtliches-strassenverzeichnis,ch.bfs.gebaeude_wohnungs_register,KML||https://tinyurl.com/yy7ya4g9/SH/2932_bdg_erw.kml" TargetMode="External"/><Relationship Id="rId317" Type="http://schemas.openxmlformats.org/officeDocument/2006/relationships/hyperlink" Target="https://map.geo.admin.ch/?zoom=13&amp;E=2677021.096&amp;N=1288898.808&amp;layers=ch.kantone.cadastralwebmap-farbe,ch.swisstopo.amtliches-strassenverzeichnis,ch.bfs.gebaeude_wohnungs_register,KML||https://tinyurl.com/yy7ya4g9/SH/2952_bdg_erw.kml" TargetMode="External"/><Relationship Id="rId359" Type="http://schemas.openxmlformats.org/officeDocument/2006/relationships/hyperlink" Target="https://map.geo.admin.ch/?zoom=13&amp;E=2706559.008&amp;N=1279556.35&amp;layers=ch.kantone.cadastralwebmap-farbe,ch.swisstopo.amtliches-strassenverzeichnis,ch.bfs.gebaeude_wohnungs_register,KML||https://tinyurl.com/yy7ya4g9/SH/2964_bdg_erw.kml" TargetMode="External"/><Relationship Id="rId98" Type="http://schemas.openxmlformats.org/officeDocument/2006/relationships/hyperlink" Target="https://map.geo.admin.ch/?zoom=13&amp;E=2688394.1&amp;N=1282633.6&amp;layers=ch.kantone.cadastralwebmap-farbe,ch.swisstopo.amtliches-strassenverzeichnis,ch.bfs.gebaeude_wohnungs_register,KML||https://tinyurl.com/yy7ya4g9/SH/2937_bdg_erw.kml" TargetMode="External"/><Relationship Id="rId121" Type="http://schemas.openxmlformats.org/officeDocument/2006/relationships/hyperlink" Target="https://map.geo.admin.ch/?zoom=13&amp;E=2689359&amp;N=1283217&amp;layers=ch.kantone.cadastralwebmap-farbe,ch.swisstopo.amtliches-strassenverzeichnis,ch.bfs.gebaeude_wohnungs_register,KML||https://tinyurl.com/yy7ya4g9/SH/2939_bdg_erw.kml" TargetMode="External"/><Relationship Id="rId163" Type="http://schemas.openxmlformats.org/officeDocument/2006/relationships/hyperlink" Target="https://map.geo.admin.ch/?zoom=13&amp;E=2688550&amp;N=1284704&amp;layers=ch.kantone.cadastralwebmap-farbe,ch.swisstopo.amtliches-strassenverzeichnis,ch.bfs.gebaeude_wohnungs_register,KML||https://tinyurl.com/yy7ya4g9/SH/2939_bdg_erw.kml" TargetMode="External"/><Relationship Id="rId219" Type="http://schemas.openxmlformats.org/officeDocument/2006/relationships/hyperlink" Target="https://map.geo.admin.ch/?zoom=13&amp;E=2689254&amp;N=1284176&amp;layers=ch.kantone.cadastralwebmap-farbe,ch.swisstopo.amtliches-strassenverzeichnis,ch.bfs.gebaeude_wohnungs_register,KML||https://tinyurl.com/yy7ya4g9/SH/2939_bdg_erw.kml" TargetMode="External"/><Relationship Id="rId370" Type="http://schemas.openxmlformats.org/officeDocument/2006/relationships/hyperlink" Target="https://map.geo.admin.ch/?zoom=13&amp;E=2676200.21&amp;N=1283089.3&amp;layers=ch.kantone.cadastralwebmap-farbe,ch.swisstopo.amtliches-strassenverzeichnis,ch.bfs.gebaeude_wohnungs_register,KML||https://tinyurl.com/yy7ya4g9/SH/2971_bdg_erw.kml" TargetMode="External"/><Relationship Id="rId230" Type="http://schemas.openxmlformats.org/officeDocument/2006/relationships/hyperlink" Target="https://map.geo.admin.ch/?zoom=13&amp;E=2689590&amp;N=1283212&amp;layers=ch.kantone.cadastralwebmap-farbe,ch.swisstopo.amtliches-strassenverzeichnis,ch.bfs.gebaeude_wohnungs_register,KML||https://tinyurl.com/yy7ya4g9/SH/2939_bdg_erw.kml" TargetMode="External"/><Relationship Id="rId25" Type="http://schemas.openxmlformats.org/officeDocument/2006/relationships/hyperlink" Target="https://map.geo.admin.ch/?zoom=13&amp;E=2679620.097&amp;N=1281046.712&amp;layers=ch.kantone.cadastralwebmap-farbe,ch.swisstopo.amtliches-strassenverzeichnis,ch.bfs.gebaeude_wohnungs_register,KML||https://tinyurl.com/yy7ya4g9/SH/2904_bdg_erw.kml" TargetMode="External"/><Relationship Id="rId67" Type="http://schemas.openxmlformats.org/officeDocument/2006/relationships/hyperlink" Target="https://map.geo.admin.ch/?zoom=13&amp;E=2687950.5&amp;N=1290597.375&amp;layers=ch.kantone.cadastralwebmap-farbe,ch.swisstopo.amtliches-strassenverzeichnis,ch.bfs.gebaeude_wohnungs_register,KML||https://tinyurl.com/yy7ya4g9/SH/2936_bdg_erw.kml" TargetMode="External"/><Relationship Id="rId272" Type="http://schemas.openxmlformats.org/officeDocument/2006/relationships/hyperlink" Target="https://map.geo.admin.ch/?zoom=13&amp;E=2689365&amp;N=1285503&amp;layers=ch.kantone.cadastralwebmap-farbe,ch.swisstopo.amtliches-strassenverzeichnis,ch.bfs.gebaeude_wohnungs_register,KML||https://tinyurl.com/yy7ya4g9/SH/2939_bdg_erw.kml" TargetMode="External"/><Relationship Id="rId328" Type="http://schemas.openxmlformats.org/officeDocument/2006/relationships/hyperlink" Target="https://map.geo.admin.ch/?zoom=13&amp;E=2703029&amp;N=1285235&amp;layers=ch.kantone.cadastralwebmap-farbe,ch.swisstopo.amtliches-strassenverzeichnis,ch.bfs.gebaeude_wohnungs_register,KML||https://tinyurl.com/yy7ya4g9/SH/2963_bdg_erw.kml" TargetMode="External"/><Relationship Id="rId132" Type="http://schemas.openxmlformats.org/officeDocument/2006/relationships/hyperlink" Target="https://map.geo.admin.ch/?zoom=13&amp;E=2690570&amp;N=1283615&amp;layers=ch.kantone.cadastralwebmap-farbe,ch.swisstopo.amtliches-strassenverzeichnis,ch.bfs.gebaeude_wohnungs_register,KML||https://tinyurl.com/yy7ya4g9/SH/2939_bdg_erw.kml" TargetMode="External"/><Relationship Id="rId174" Type="http://schemas.openxmlformats.org/officeDocument/2006/relationships/hyperlink" Target="https://map.geo.admin.ch/?zoom=13&amp;E=2690698.147&amp;N=1284224.659&amp;layers=ch.kantone.cadastralwebmap-farbe,ch.swisstopo.amtliches-strassenverzeichnis,ch.bfs.gebaeude_wohnungs_register,KML||https://tinyurl.com/yy7ya4g9/SH/2939_bdg_erw.kml" TargetMode="External"/><Relationship Id="rId381" Type="http://schemas.openxmlformats.org/officeDocument/2006/relationships/hyperlink" Target="https://map.geo.admin.ch/?zoom=13&amp;E=2677870.338&amp;N=1283616.697&amp;layers=ch.kantone.cadastralwebmap-farbe,ch.swisstopo.amtliches-strassenverzeichnis,ch.bfs.gebaeude_wohnungs_register,KML||https://tinyurl.com/yy7ya4g9/SH/2972_bdg_erw.kml" TargetMode="External"/><Relationship Id="rId241" Type="http://schemas.openxmlformats.org/officeDocument/2006/relationships/hyperlink" Target="https://map.geo.admin.ch/?zoom=13&amp;E=2686295&amp;N=1287544&amp;layers=ch.kantone.cadastralwebmap-farbe,ch.swisstopo.amtliches-strassenverzeichnis,ch.bfs.gebaeude_wohnungs_register,KML||https://tinyurl.com/yy7ya4g9/SH/2939_bdg_erw.kml" TargetMode="External"/><Relationship Id="rId36" Type="http://schemas.openxmlformats.org/officeDocument/2006/relationships/hyperlink" Target="https://map.geo.admin.ch/?zoom=13&amp;E=2693854&amp;N=1289257&amp;layers=ch.kantone.cadastralwebmap-farbe,ch.swisstopo.amtliches-strassenverzeichnis,ch.bfs.gebaeude_wohnungs_register,KML||https://tinyurl.com/yy7ya4g9/SH/2920_bdg_erw.kml" TargetMode="External"/><Relationship Id="rId283" Type="http://schemas.openxmlformats.org/officeDocument/2006/relationships/hyperlink" Target="https://map.geo.admin.ch/?zoom=13&amp;E=2691127.544&amp;N=1285288.112&amp;layers=ch.kantone.cadastralwebmap-farbe,ch.swisstopo.amtliches-strassenverzeichnis,ch.bfs.gebaeude_wohnungs_register,KML||https://tinyurl.com/yy7ya4g9/SH/2939_bdg_erw.kml" TargetMode="External"/><Relationship Id="rId339" Type="http://schemas.openxmlformats.org/officeDocument/2006/relationships/hyperlink" Target="https://map.geo.admin.ch/?zoom=13&amp;E=2703605.941&amp;N=1285220.679&amp;layers=ch.kantone.cadastralwebmap-farbe,ch.swisstopo.amtliches-strassenverzeichnis,ch.bfs.gebaeude_wohnungs_register,KML||https://tinyurl.com/yy7ya4g9/SH/2963_bdg_erw.kml" TargetMode="External"/><Relationship Id="rId78" Type="http://schemas.openxmlformats.org/officeDocument/2006/relationships/hyperlink" Target="https://map.geo.admin.ch/?zoom=13&amp;E=2688714&amp;N=1281945&amp;layers=ch.kantone.cadastralwebmap-farbe,ch.swisstopo.amtliches-strassenverzeichnis,ch.bfs.gebaeude_wohnungs_register,KML||https://tinyurl.com/yy7ya4g9/SH/2937_bdg_erw.kml" TargetMode="External"/><Relationship Id="rId101" Type="http://schemas.openxmlformats.org/officeDocument/2006/relationships/hyperlink" Target="https://map.geo.admin.ch/?zoom=13&amp;E=2688639.117&amp;N=1281692.662&amp;layers=ch.kantone.cadastralwebmap-farbe,ch.swisstopo.amtliches-strassenverzeichnis,ch.bfs.gebaeude_wohnungs_register,KML||https://tinyurl.com/yy7ya4g9/SH/2937_bdg_erw.kml" TargetMode="External"/><Relationship Id="rId143" Type="http://schemas.openxmlformats.org/officeDocument/2006/relationships/hyperlink" Target="https://map.geo.admin.ch/?zoom=13&amp;E=2689691.89&amp;N=1283359.181&amp;layers=ch.kantone.cadastralwebmap-farbe,ch.swisstopo.amtliches-strassenverzeichnis,ch.bfs.gebaeude_wohnungs_register,KML||https://tinyurl.com/yy7ya4g9/SH/2939_bdg_erw.kml" TargetMode="External"/><Relationship Id="rId185" Type="http://schemas.openxmlformats.org/officeDocument/2006/relationships/hyperlink" Target="https://map.geo.admin.ch/?zoom=13&amp;E=2689263&amp;N=1283535&amp;layers=ch.kantone.cadastralwebmap-farbe,ch.swisstopo.amtliches-strassenverzeichnis,ch.bfs.gebaeude_wohnungs_register,KML||https://tinyurl.com/yy7ya4g9/SH/2939_bdg_erw.kml" TargetMode="External"/><Relationship Id="rId350" Type="http://schemas.openxmlformats.org/officeDocument/2006/relationships/hyperlink" Target="https://map.geo.admin.ch/?zoom=13&amp;E=2706438&amp;N=1280366&amp;layers=ch.kantone.cadastralwebmap-farbe,ch.swisstopo.amtliches-strassenverzeichnis,ch.bfs.gebaeude_wohnungs_register,KML||https://tinyurl.com/yy7ya4g9/SH/2964_bdg_erw.kml" TargetMode="External"/><Relationship Id="rId9" Type="http://schemas.openxmlformats.org/officeDocument/2006/relationships/hyperlink" Target="https://map.geo.admin.ch/?zoom=13&amp;E=2683475.1&amp;N=1283769.4&amp;layers=ch.kantone.cadastralwebmap-farbe,ch.swisstopo.amtliches-strassenverzeichnis,ch.bfs.gebaeude_wohnungs_register,KML||https://tinyurl.com/yy7ya4g9/SH/2903_bdg_erw.kml" TargetMode="External"/><Relationship Id="rId210" Type="http://schemas.openxmlformats.org/officeDocument/2006/relationships/hyperlink" Target="https://map.geo.admin.ch/?zoom=13&amp;E=2691946&amp;N=1282621&amp;layers=ch.kantone.cadastralwebmap-farbe,ch.swisstopo.amtliches-strassenverzeichnis,ch.bfs.gebaeude_wohnungs_register,KML||https://tinyurl.com/yy7ya4g9/SH/2939_bdg_erw.kml" TargetMode="External"/><Relationship Id="rId392" Type="http://schemas.openxmlformats.org/officeDocument/2006/relationships/hyperlink" Target="https://map.geo.admin.ch/?zoom=13&amp;E=2674780&amp;N=1279927.5&amp;layers=ch.kantone.cadastralwebmap-farbe,ch.swisstopo.amtliches-strassenverzeichnis,ch.bfs.gebaeude_wohnungs_register,KML||https://tinyurl.com/yy7ya4g9/SH/2973_bdg_erw.kml" TargetMode="External"/><Relationship Id="rId252" Type="http://schemas.openxmlformats.org/officeDocument/2006/relationships/hyperlink" Target="https://map.geo.admin.ch/?zoom=13&amp;E=2691169&amp;N=1286362&amp;layers=ch.kantone.cadastralwebmap-farbe,ch.swisstopo.amtliches-strassenverzeichnis,ch.bfs.gebaeude_wohnungs_register,KML||https://tinyurl.com/yy7ya4g9/SH/2939_bdg_erw.kml" TargetMode="External"/><Relationship Id="rId294" Type="http://schemas.openxmlformats.org/officeDocument/2006/relationships/hyperlink" Target="https://map.geo.admin.ch/?zoom=13&amp;E=2681897&amp;N=1291130&amp;layers=ch.kantone.cadastralwebmap-farbe,ch.swisstopo.amtliches-strassenverzeichnis,ch.bfs.gebaeude_wohnungs_register,KML||https://tinyurl.com/yy7ya4g9/SH/2951_bdg_erw.kml" TargetMode="External"/><Relationship Id="rId308" Type="http://schemas.openxmlformats.org/officeDocument/2006/relationships/hyperlink" Target="https://map.geo.admin.ch/?zoom=13&amp;E=2676412.2&amp;N=1289282.124&amp;layers=ch.kantone.cadastralwebmap-farbe,ch.swisstopo.amtliches-strassenverzeichnis,ch.bfs.gebaeude_wohnungs_register,KML||https://tinyurl.com/yy7ya4g9/SH/2952_bdg_erw.kml" TargetMode="External"/><Relationship Id="rId47" Type="http://schemas.openxmlformats.org/officeDocument/2006/relationships/hyperlink" Target="https://map.geo.admin.ch/?zoom=13&amp;E=2685052&amp;N=1284024&amp;layers=ch.kantone.cadastralwebmap-farbe,ch.swisstopo.amtliches-strassenverzeichnis,ch.bfs.gebaeude_wohnungs_register,KML||https://tinyurl.com/yy7ya4g9/SH/2932_bdg_erw.kml" TargetMode="External"/><Relationship Id="rId89" Type="http://schemas.openxmlformats.org/officeDocument/2006/relationships/hyperlink" Target="https://map.geo.admin.ch/?zoom=13&amp;E=2687255.218&amp;N=1281093.56&amp;layers=ch.kantone.cadastralwebmap-farbe,ch.swisstopo.amtliches-strassenverzeichnis,ch.bfs.gebaeude_wohnungs_register,KML||https://tinyurl.com/yy7ya4g9/SH/2937_bdg_erw.kml" TargetMode="External"/><Relationship Id="rId112" Type="http://schemas.openxmlformats.org/officeDocument/2006/relationships/hyperlink" Target="https://map.geo.admin.ch/?zoom=13&amp;E=2689693&amp;N=1283354&amp;layers=ch.kantone.cadastralwebmap-farbe,ch.swisstopo.amtliches-strassenverzeichnis,ch.bfs.gebaeude_wohnungs_register,KML||https://tinyurl.com/yy7ya4g9/SH/2939_bdg_erw.kml" TargetMode="External"/><Relationship Id="rId154" Type="http://schemas.openxmlformats.org/officeDocument/2006/relationships/hyperlink" Target="https://map.geo.admin.ch/?zoom=13&amp;E=2690270.922&amp;N=1285416.393&amp;layers=ch.kantone.cadastralwebmap-farbe,ch.swisstopo.amtliches-strassenverzeichnis,ch.bfs.gebaeude_wohnungs_register,KML||https://tinyurl.com/yy7ya4g9/SH/2939_bdg_erw.kml" TargetMode="External"/><Relationship Id="rId361" Type="http://schemas.openxmlformats.org/officeDocument/2006/relationships/hyperlink" Target="https://map.geo.admin.ch/?zoom=13&amp;E=2677223&amp;N=1282904&amp;layers=ch.kantone.cadastralwebmap-farbe,ch.swisstopo.amtliches-strassenverzeichnis,ch.bfs.gebaeude_wohnungs_register,KML||https://tinyurl.com/yy7ya4g9/SH/2971_bdg_erw.kml" TargetMode="External"/><Relationship Id="rId196" Type="http://schemas.openxmlformats.org/officeDocument/2006/relationships/hyperlink" Target="https://map.geo.admin.ch/?zoom=13&amp;E=2691211&amp;N=1283524&amp;layers=ch.kantone.cadastralwebmap-farbe,ch.swisstopo.amtliches-strassenverzeichnis,ch.bfs.gebaeude_wohnungs_register,KML||https://tinyurl.com/yy7ya4g9/SH/2939_bdg_erw.kml" TargetMode="External"/><Relationship Id="rId16" Type="http://schemas.openxmlformats.org/officeDocument/2006/relationships/hyperlink" Target="https://map.geo.admin.ch/?zoom=13&amp;E=2679860.75&amp;N=1282226.5&amp;layers=ch.kantone.cadastralwebmap-farbe,ch.swisstopo.amtliches-strassenverzeichnis,ch.bfs.gebaeude_wohnungs_register,KML||https://tinyurl.com/yy7ya4g9/SH/2904_bdg_erw.kml" TargetMode="External"/><Relationship Id="rId221" Type="http://schemas.openxmlformats.org/officeDocument/2006/relationships/hyperlink" Target="https://map.geo.admin.ch/?zoom=13&amp;E=2689025&amp;N=1285244&amp;layers=ch.kantone.cadastralwebmap-farbe,ch.swisstopo.amtliches-strassenverzeichnis,ch.bfs.gebaeude_wohnungs_register,KML||https://tinyurl.com/yy7ya4g9/SH/2939_bdg_erw.kml" TargetMode="External"/><Relationship Id="rId263" Type="http://schemas.openxmlformats.org/officeDocument/2006/relationships/hyperlink" Target="https://map.geo.admin.ch/?zoom=13&amp;E=2690720&amp;N=1285998&amp;layers=ch.kantone.cadastralwebmap-farbe,ch.swisstopo.amtliches-strassenverzeichnis,ch.bfs.gebaeude_wohnungs_register,KML||https://tinyurl.com/yy7ya4g9/SH/2939_bdg_erw.kml" TargetMode="External"/><Relationship Id="rId319" Type="http://schemas.openxmlformats.org/officeDocument/2006/relationships/hyperlink" Target="https://map.geo.admin.ch/?zoom=13&amp;E=2679240.763&amp;N=1290074.088&amp;layers=ch.kantone.cadastralwebmap-farbe,ch.swisstopo.amtliches-strassenverzeichnis,ch.bfs.gebaeude_wohnungs_register,KML||https://tinyurl.com/yy7ya4g9/SH/2952_bdg_erw.kml" TargetMode="External"/><Relationship Id="rId37" Type="http://schemas.openxmlformats.org/officeDocument/2006/relationships/hyperlink" Target="https://map.geo.admin.ch/?zoom=13&amp;E=2694783&amp;N=1289996&amp;layers=ch.kantone.cadastralwebmap-farbe,ch.swisstopo.amtliches-strassenverzeichnis,ch.bfs.gebaeude_wohnungs_register,KML||https://tinyurl.com/yy7ya4g9/SH/2920_bdg_erw.kml" TargetMode="External"/><Relationship Id="rId58" Type="http://schemas.openxmlformats.org/officeDocument/2006/relationships/hyperlink" Target="https://map.geo.admin.ch/?zoom=13&amp;E=2684742.617&amp;N=1283727.234&amp;layers=ch.kantone.cadastralwebmap-farbe,ch.swisstopo.amtliches-strassenverzeichnis,ch.bfs.gebaeude_wohnungs_register,KML||https://tinyurl.com/yy7ya4g9/SH/2932_bdg_erw.kml" TargetMode="External"/><Relationship Id="rId79" Type="http://schemas.openxmlformats.org/officeDocument/2006/relationships/hyperlink" Target="https://map.geo.admin.ch/?zoom=13&amp;E=2688146&amp;N=1282057&amp;layers=ch.kantone.cadastralwebmap-farbe,ch.swisstopo.amtliches-strassenverzeichnis,ch.bfs.gebaeude_wohnungs_register,KML||https://tinyurl.com/yy7ya4g9/SH/2937_bdg_erw.kml" TargetMode="External"/><Relationship Id="rId102" Type="http://schemas.openxmlformats.org/officeDocument/2006/relationships/hyperlink" Target="https://map.geo.admin.ch/?zoom=13&amp;E=2688117.261&amp;N=1283060.984&amp;layers=ch.kantone.cadastralwebmap-farbe,ch.swisstopo.amtliches-strassenverzeichnis,ch.bfs.gebaeude_wohnungs_register,KML||https://tinyurl.com/yy7ya4g9/SH/2937_bdg_erw.kml" TargetMode="External"/><Relationship Id="rId123" Type="http://schemas.openxmlformats.org/officeDocument/2006/relationships/hyperlink" Target="https://map.geo.admin.ch/?zoom=13&amp;E=2690616&amp;N=1284295&amp;layers=ch.kantone.cadastralwebmap-farbe,ch.swisstopo.amtliches-strassenverzeichnis,ch.bfs.gebaeude_wohnungs_register,KML||https://tinyurl.com/yy7ya4g9/SH/2939_bdg_erw.kml" TargetMode="External"/><Relationship Id="rId144" Type="http://schemas.openxmlformats.org/officeDocument/2006/relationships/hyperlink" Target="https://map.geo.admin.ch/?zoom=13&amp;E=2689685.329&amp;N=1283337.204&amp;layers=ch.kantone.cadastralwebmap-farbe,ch.swisstopo.amtliches-strassenverzeichnis,ch.bfs.gebaeude_wohnungs_register,KML||https://tinyurl.com/yy7ya4g9/SH/2939_bdg_erw.kml" TargetMode="External"/><Relationship Id="rId330" Type="http://schemas.openxmlformats.org/officeDocument/2006/relationships/hyperlink" Target="https://map.geo.admin.ch/?zoom=13&amp;E=2703690&amp;N=1285057&amp;layers=ch.kantone.cadastralwebmap-farbe,ch.swisstopo.amtliches-strassenverzeichnis,ch.bfs.gebaeude_wohnungs_register,KML||https://tinyurl.com/yy7ya4g9/SH/2963_bdg_erw.kml" TargetMode="External"/><Relationship Id="rId90" Type="http://schemas.openxmlformats.org/officeDocument/2006/relationships/hyperlink" Target="https://map.geo.admin.ch/?zoom=13&amp;E=2688570&amp;N=1282266&amp;layers=ch.kantone.cadastralwebmap-farbe,ch.swisstopo.amtliches-strassenverzeichnis,ch.bfs.gebaeude_wohnungs_register,KML||https://tinyurl.com/yy7ya4g9/SH/2937_bdg_erw.kml" TargetMode="External"/><Relationship Id="rId165" Type="http://schemas.openxmlformats.org/officeDocument/2006/relationships/hyperlink" Target="https://map.geo.admin.ch/?zoom=13&amp;E=2691935&amp;N=1282558&amp;layers=ch.kantone.cadastralwebmap-farbe,ch.swisstopo.amtliches-strassenverzeichnis,ch.bfs.gebaeude_wohnungs_register,KML||https://tinyurl.com/yy7ya4g9/SH/2939_bdg_erw.kml" TargetMode="External"/><Relationship Id="rId186" Type="http://schemas.openxmlformats.org/officeDocument/2006/relationships/hyperlink" Target="https://map.geo.admin.ch/?zoom=13&amp;E=2689284&amp;N=1284743&amp;layers=ch.kantone.cadastralwebmap-farbe,ch.swisstopo.amtliches-strassenverzeichnis,ch.bfs.gebaeude_wohnungs_register,KML||https://tinyurl.com/yy7ya4g9/SH/2939_bdg_erw.kml" TargetMode="External"/><Relationship Id="rId351" Type="http://schemas.openxmlformats.org/officeDocument/2006/relationships/hyperlink" Target="https://map.geo.admin.ch/?zoom=13&amp;E=2706824&amp;N=1280087&amp;layers=ch.kantone.cadastralwebmap-farbe,ch.swisstopo.amtliches-strassenverzeichnis,ch.bfs.gebaeude_wohnungs_register,KML||https://tinyurl.com/yy7ya4g9/SH/2964_bdg_erw.kml" TargetMode="External"/><Relationship Id="rId372" Type="http://schemas.openxmlformats.org/officeDocument/2006/relationships/hyperlink" Target="https://map.geo.admin.ch/?zoom=13&amp;E=2676449.879&amp;N=1283284.066&amp;layers=ch.kantone.cadastralwebmap-farbe,ch.swisstopo.amtliches-strassenverzeichnis,ch.bfs.gebaeude_wohnungs_register,KML||https://tinyurl.com/yy7ya4g9/SH/2971_bdg_erw.kml" TargetMode="External"/><Relationship Id="rId393" Type="http://schemas.openxmlformats.org/officeDocument/2006/relationships/hyperlink" Target="https://map.geo.admin.ch/?zoom=13&amp;E=2677680&amp;N=1280131&amp;layers=ch.kantone.cadastralwebmap-farbe,ch.swisstopo.amtliches-strassenverzeichnis,ch.bfs.gebaeude_wohnungs_register,KML||https://tinyurl.com/yy7ya4g9/SH/2974_bdg_erw.kml" TargetMode="External"/><Relationship Id="rId211" Type="http://schemas.openxmlformats.org/officeDocument/2006/relationships/hyperlink" Target="https://map.geo.admin.ch/?zoom=13&amp;E=2691372.095&amp;N=1283085.437&amp;layers=ch.kantone.cadastralwebmap-farbe,ch.swisstopo.amtliches-strassenverzeichnis,ch.bfs.gebaeude_wohnungs_register,KML||https://tinyurl.com/yy7ya4g9/SH/2939_bdg_erw.kml" TargetMode="External"/><Relationship Id="rId232" Type="http://schemas.openxmlformats.org/officeDocument/2006/relationships/hyperlink" Target="https://map.geo.admin.ch/?zoom=13&amp;E=2690325&amp;N=1285947&amp;layers=ch.kantone.cadastralwebmap-farbe,ch.swisstopo.amtliches-strassenverzeichnis,ch.bfs.gebaeude_wohnungs_register,KML||https://tinyurl.com/yy7ya4g9/SH/2939_bdg_erw.kml" TargetMode="External"/><Relationship Id="rId253" Type="http://schemas.openxmlformats.org/officeDocument/2006/relationships/hyperlink" Target="https://map.geo.admin.ch/?zoom=13&amp;E=2691169&amp;N=1286362&amp;layers=ch.kantone.cadastralwebmap-farbe,ch.swisstopo.amtliches-strassenverzeichnis,ch.bfs.gebaeude_wohnungs_register,KML||https://tinyurl.com/yy7ya4g9/SH/2939_bdg_erw.kml" TargetMode="External"/><Relationship Id="rId274" Type="http://schemas.openxmlformats.org/officeDocument/2006/relationships/hyperlink" Target="https://map.geo.admin.ch/?zoom=13&amp;E=2689365&amp;N=1285503&amp;layers=ch.kantone.cadastralwebmap-farbe,ch.swisstopo.amtliches-strassenverzeichnis,ch.bfs.gebaeude_wohnungs_register,KML||https://tinyurl.com/yy7ya4g9/SH/2939_bdg_erw.kml" TargetMode="External"/><Relationship Id="rId295" Type="http://schemas.openxmlformats.org/officeDocument/2006/relationships/hyperlink" Target="https://map.geo.admin.ch/?zoom=13&amp;E=2681767.497&amp;N=1291012.388&amp;layers=ch.kantone.cadastralwebmap-farbe,ch.swisstopo.amtliches-strassenverzeichnis,ch.bfs.gebaeude_wohnungs_register,KML||https://tinyurl.com/yy7ya4g9/SH/2951_bdg_erw.kml" TargetMode="External"/><Relationship Id="rId309" Type="http://schemas.openxmlformats.org/officeDocument/2006/relationships/hyperlink" Target="https://map.geo.admin.ch/?zoom=13&amp;E=2677980.75&amp;N=1288737.125&amp;layers=ch.kantone.cadastralwebmap-farbe,ch.swisstopo.amtliches-strassenverzeichnis,ch.bfs.gebaeude_wohnungs_register,KML||https://tinyurl.com/yy7ya4g9/SH/2952_bdg_erw.kml" TargetMode="External"/><Relationship Id="rId27" Type="http://schemas.openxmlformats.org/officeDocument/2006/relationships/hyperlink" Target="https://map.geo.admin.ch/?zoom=13&amp;E=2696268&amp;N=1283253&amp;layers=ch.kantone.cadastralwebmap-farbe,ch.swisstopo.amtliches-strassenverzeichnis,ch.bfs.gebaeude_wohnungs_register,KML||https://tinyurl.com/yy7ya4g9/SH/2915_bdg_erw.kml" TargetMode="External"/><Relationship Id="rId48" Type="http://schemas.openxmlformats.org/officeDocument/2006/relationships/hyperlink" Target="https://map.geo.admin.ch/?zoom=13&amp;E=2685110&amp;N=1283907&amp;layers=ch.kantone.cadastralwebmap-farbe,ch.swisstopo.amtliches-strassenverzeichnis,ch.bfs.gebaeude_wohnungs_register,KML||https://tinyurl.com/yy7ya4g9/SH/2932_bdg_erw.kml" TargetMode="External"/><Relationship Id="rId69" Type="http://schemas.openxmlformats.org/officeDocument/2006/relationships/hyperlink" Target="https://map.geo.admin.ch/?zoom=13&amp;E=2687591.357&amp;N=1281910.787&amp;layers=ch.kantone.cadastralwebmap-farbe,ch.swisstopo.amtliches-strassenverzeichnis,ch.bfs.gebaeude_wohnungs_register,KML||https://tinyurl.com/yy7ya4g9/SH/2937_bdg_erw.kml" TargetMode="External"/><Relationship Id="rId113" Type="http://schemas.openxmlformats.org/officeDocument/2006/relationships/hyperlink" Target="https://map.geo.admin.ch/?zoom=13&amp;E=2690326&amp;N=1284832&amp;layers=ch.kantone.cadastralwebmap-farbe,ch.swisstopo.amtliches-strassenverzeichnis,ch.bfs.gebaeude_wohnungs_register,KML||https://tinyurl.com/yy7ya4g9/SH/2939_bdg_erw.kml" TargetMode="External"/><Relationship Id="rId134" Type="http://schemas.openxmlformats.org/officeDocument/2006/relationships/hyperlink" Target="https://map.geo.admin.ch/?zoom=13&amp;E=2690281&amp;N=1284789&amp;layers=ch.kantone.cadastralwebmap-farbe,ch.swisstopo.amtliches-strassenverzeichnis,ch.bfs.gebaeude_wohnungs_register,KML||https://tinyurl.com/yy7ya4g9/SH/2939_bdg_erw.kml" TargetMode="External"/><Relationship Id="rId320" Type="http://schemas.openxmlformats.org/officeDocument/2006/relationships/hyperlink" Target="https://map.geo.admin.ch/?zoom=13&amp;E=2679264.827&amp;N=1290048.868&amp;layers=ch.kantone.cadastralwebmap-farbe,ch.swisstopo.amtliches-strassenverzeichnis,ch.bfs.gebaeude_wohnungs_register,KML||https://tinyurl.com/yy7ya4g9/SH/2952_bdg_erw.kml" TargetMode="External"/><Relationship Id="rId80" Type="http://schemas.openxmlformats.org/officeDocument/2006/relationships/hyperlink" Target="https://map.geo.admin.ch/?zoom=13&amp;E=2688371.9&amp;N=1282249.9&amp;layers=ch.kantone.cadastralwebmap-farbe,ch.swisstopo.amtliches-strassenverzeichnis,ch.bfs.gebaeude_wohnungs_register,KML||https://tinyurl.com/yy7ya4g9/SH/2937_bdg_erw.kml" TargetMode="External"/><Relationship Id="rId155" Type="http://schemas.openxmlformats.org/officeDocument/2006/relationships/hyperlink" Target="https://map.geo.admin.ch/?zoom=13&amp;E=2690172&amp;N=1285254&amp;layers=ch.kantone.cadastralwebmap-farbe,ch.swisstopo.amtliches-strassenverzeichnis,ch.bfs.gebaeude_wohnungs_register,KML||https://tinyurl.com/yy7ya4g9/SH/2939_bdg_erw.kml" TargetMode="External"/><Relationship Id="rId176" Type="http://schemas.openxmlformats.org/officeDocument/2006/relationships/hyperlink" Target="https://map.geo.admin.ch/?zoom=13&amp;E=2693776&amp;N=1285449&amp;layers=ch.kantone.cadastralwebmap-farbe,ch.swisstopo.amtliches-strassenverzeichnis,ch.bfs.gebaeude_wohnungs_register,KML||https://tinyurl.com/yy7ya4g9/SH/2939_bdg_erw.kml" TargetMode="External"/><Relationship Id="rId197" Type="http://schemas.openxmlformats.org/officeDocument/2006/relationships/hyperlink" Target="https://map.geo.admin.ch/?zoom=13&amp;E=2691202&amp;N=1283516&amp;layers=ch.kantone.cadastralwebmap-farbe,ch.swisstopo.amtliches-strassenverzeichnis,ch.bfs.gebaeude_wohnungs_register,KML||https://tinyurl.com/yy7ya4g9/SH/2939_bdg_erw.kml" TargetMode="External"/><Relationship Id="rId341" Type="http://schemas.openxmlformats.org/officeDocument/2006/relationships/hyperlink" Target="https://map.geo.admin.ch/?zoom=13&amp;E=2703105.575&amp;N=1284953.695&amp;layers=ch.kantone.cadastralwebmap-farbe,ch.swisstopo.amtliches-strassenverzeichnis,ch.bfs.gebaeude_wohnungs_register,KML||https://tinyurl.com/yy7ya4g9/SH/2963_bdg_erw.kml" TargetMode="External"/><Relationship Id="rId362" Type="http://schemas.openxmlformats.org/officeDocument/2006/relationships/hyperlink" Target="https://map.geo.admin.ch/?zoom=13&amp;E=2676572&amp;N=1282726&amp;layers=ch.kantone.cadastralwebmap-farbe,ch.swisstopo.amtliches-strassenverzeichnis,ch.bfs.gebaeude_wohnungs_register,KML||https://tinyurl.com/yy7ya4g9/SH/2971_bdg_erw.kml" TargetMode="External"/><Relationship Id="rId383" Type="http://schemas.openxmlformats.org/officeDocument/2006/relationships/hyperlink" Target="https://map.geo.admin.ch/?zoom=13&amp;E=2677928.874&amp;N=1284402.991&amp;layers=ch.kantone.cadastralwebmap-farbe,ch.swisstopo.amtliches-strassenverzeichnis,ch.bfs.gebaeude_wohnungs_register,KML||https://tinyurl.com/yy7ya4g9/SH/2972_bdg_erw.kml" TargetMode="External"/><Relationship Id="rId201" Type="http://schemas.openxmlformats.org/officeDocument/2006/relationships/hyperlink" Target="https://map.geo.admin.ch/?zoom=13&amp;E=2690399&amp;N=1283491&amp;layers=ch.kantone.cadastralwebmap-farbe,ch.swisstopo.amtliches-strassenverzeichnis,ch.bfs.gebaeude_wohnungs_register,KML||https://tinyurl.com/yy7ya4g9/SH/2939_bdg_erw.kml" TargetMode="External"/><Relationship Id="rId222" Type="http://schemas.openxmlformats.org/officeDocument/2006/relationships/hyperlink" Target="https://map.geo.admin.ch/?zoom=13&amp;E=2688919&amp;N=1283316&amp;layers=ch.kantone.cadastralwebmap-farbe,ch.swisstopo.amtliches-strassenverzeichnis,ch.bfs.gebaeude_wohnungs_register,KML||https://tinyurl.com/yy7ya4g9/SH/2939_bdg_erw.kml" TargetMode="External"/><Relationship Id="rId243" Type="http://schemas.openxmlformats.org/officeDocument/2006/relationships/hyperlink" Target="https://map.geo.admin.ch/?zoom=13&amp;E=2689622&amp;N=1284201&amp;layers=ch.kantone.cadastralwebmap-farbe,ch.swisstopo.amtliches-strassenverzeichnis,ch.bfs.gebaeude_wohnungs_register,KML||https://tinyurl.com/yy7ya4g9/SH/2939_bdg_erw.kml" TargetMode="External"/><Relationship Id="rId264" Type="http://schemas.openxmlformats.org/officeDocument/2006/relationships/hyperlink" Target="https://map.geo.admin.ch/?zoom=13&amp;E=2691272&amp;N=1286139&amp;layers=ch.kantone.cadastralwebmap-farbe,ch.swisstopo.amtliches-strassenverzeichnis,ch.bfs.gebaeude_wohnungs_register,KML||https://tinyurl.com/yy7ya4g9/SH/2939_bdg_erw.kml" TargetMode="External"/><Relationship Id="rId285" Type="http://schemas.openxmlformats.org/officeDocument/2006/relationships/hyperlink" Target="https://map.geo.admin.ch/?zoom=13&amp;E=2689501.099&amp;N=1286737.906&amp;layers=ch.kantone.cadastralwebmap-farbe,ch.swisstopo.amtliches-strassenverzeichnis,ch.bfs.gebaeude_wohnungs_register,KML||https://tinyurl.com/yy7ya4g9/SH/2939_bdg_erw.kml" TargetMode="External"/><Relationship Id="rId17" Type="http://schemas.openxmlformats.org/officeDocument/2006/relationships/hyperlink" Target="https://map.geo.admin.ch/?zoom=13&amp;E=2679183.25&amp;N=1282417.875&amp;layers=ch.kantone.cadastralwebmap-farbe,ch.swisstopo.amtliches-strassenverzeichnis,ch.bfs.gebaeude_wohnungs_register,KML||https://tinyurl.com/yy7ya4g9/SH/2904_bdg_erw.kml" TargetMode="External"/><Relationship Id="rId38" Type="http://schemas.openxmlformats.org/officeDocument/2006/relationships/hyperlink" Target="https://map.geo.admin.ch/?zoom=13&amp;E=2695782.5&amp;N=1289353.25&amp;layers=ch.kantone.cadastralwebmap-farbe,ch.swisstopo.amtliches-strassenverzeichnis,ch.bfs.gebaeude_wohnungs_register,KML||https://tinyurl.com/yy7ya4g9/SH/2920_bdg_erw.kml" TargetMode="External"/><Relationship Id="rId59" Type="http://schemas.openxmlformats.org/officeDocument/2006/relationships/hyperlink" Target="https://map.geo.admin.ch/?zoom=13&amp;E=2686917.352&amp;N=1282775.946&amp;layers=ch.kantone.cadastralwebmap-farbe,ch.swisstopo.amtliches-strassenverzeichnis,ch.bfs.gebaeude_wohnungs_register,KML||https://tinyurl.com/yy7ya4g9/SH/2932_bdg_erw.kml" TargetMode="External"/><Relationship Id="rId103" Type="http://schemas.openxmlformats.org/officeDocument/2006/relationships/hyperlink" Target="https://map.geo.admin.ch/?zoom=13&amp;E=2687844.453&amp;N=1282126.477&amp;layers=ch.kantone.cadastralwebmap-farbe,ch.swisstopo.amtliches-strassenverzeichnis,ch.bfs.gebaeude_wohnungs_register,KML||https://tinyurl.com/yy7ya4g9/SH/2937_bdg_erw.kml" TargetMode="External"/><Relationship Id="rId124" Type="http://schemas.openxmlformats.org/officeDocument/2006/relationships/hyperlink" Target="https://map.geo.admin.ch/?zoom=13&amp;E=2692449&amp;N=1286801&amp;layers=ch.kantone.cadastralwebmap-farbe,ch.swisstopo.amtliches-strassenverzeichnis,ch.bfs.gebaeude_wohnungs_register,KML||https://tinyurl.com/yy7ya4g9/SH/2939_bdg_erw.kml" TargetMode="External"/><Relationship Id="rId310" Type="http://schemas.openxmlformats.org/officeDocument/2006/relationships/hyperlink" Target="https://map.geo.admin.ch/?zoom=13&amp;E=2678498.4&amp;N=1289673.524&amp;layers=ch.kantone.cadastralwebmap-farbe,ch.swisstopo.amtliches-strassenverzeichnis,ch.bfs.gebaeude_wohnungs_register,KML||https://tinyurl.com/yy7ya4g9/SH/2952_bdg_erw.kml" TargetMode="External"/><Relationship Id="rId70" Type="http://schemas.openxmlformats.org/officeDocument/2006/relationships/hyperlink" Target="https://map.geo.admin.ch/?zoom=13&amp;E=2689129&amp;N=1281734&amp;layers=ch.kantone.cadastralwebmap-farbe,ch.swisstopo.amtliches-strassenverzeichnis,ch.bfs.gebaeude_wohnungs_register,KML||https://tinyurl.com/yy7ya4g9/SH/2937_bdg_erw.kml" TargetMode="External"/><Relationship Id="rId91" Type="http://schemas.openxmlformats.org/officeDocument/2006/relationships/hyperlink" Target="https://map.geo.admin.ch/?zoom=13&amp;E=2688530&amp;N=1282620&amp;layers=ch.kantone.cadastralwebmap-farbe,ch.swisstopo.amtliches-strassenverzeichnis,ch.bfs.gebaeude_wohnungs_register,KML||https://tinyurl.com/yy7ya4g9/SH/2937_bdg_erw.kml" TargetMode="External"/><Relationship Id="rId145" Type="http://schemas.openxmlformats.org/officeDocument/2006/relationships/hyperlink" Target="https://map.geo.admin.ch/?zoom=13&amp;E=2689692&amp;N=1283364&amp;layers=ch.kantone.cadastralwebmap-farbe,ch.swisstopo.amtliches-strassenverzeichnis,ch.bfs.gebaeude_wohnungs_register,KML||https://tinyurl.com/yy7ya4g9/SH/2939_bdg_erw.kml" TargetMode="External"/><Relationship Id="rId166" Type="http://schemas.openxmlformats.org/officeDocument/2006/relationships/hyperlink" Target="https://map.geo.admin.ch/?zoom=13&amp;E=2688414&amp;N=1284156&amp;layers=ch.kantone.cadastralwebmap-farbe,ch.swisstopo.amtliches-strassenverzeichnis,ch.bfs.gebaeude_wohnungs_register,KML||https://tinyurl.com/yy7ya4g9/SH/2939_bdg_erw.kml" TargetMode="External"/><Relationship Id="rId187" Type="http://schemas.openxmlformats.org/officeDocument/2006/relationships/hyperlink" Target="https://map.geo.admin.ch/?zoom=13&amp;E=2688666&amp;N=1284469&amp;layers=ch.kantone.cadastralwebmap-farbe,ch.swisstopo.amtliches-strassenverzeichnis,ch.bfs.gebaeude_wohnungs_register,KML||https://tinyurl.com/yy7ya4g9/SH/2939_bdg_erw.kml" TargetMode="External"/><Relationship Id="rId331" Type="http://schemas.openxmlformats.org/officeDocument/2006/relationships/hyperlink" Target="https://map.geo.admin.ch/?zoom=13&amp;E=2702676&amp;N=1284809&amp;layers=ch.kantone.cadastralwebmap-farbe,ch.swisstopo.amtliches-strassenverzeichnis,ch.bfs.gebaeude_wohnungs_register,KML||https://tinyurl.com/yy7ya4g9/SH/2963_bdg_erw.kml" TargetMode="External"/><Relationship Id="rId352" Type="http://schemas.openxmlformats.org/officeDocument/2006/relationships/hyperlink" Target="https://map.geo.admin.ch/?zoom=13&amp;E=2706838&amp;N=1280081&amp;layers=ch.kantone.cadastralwebmap-farbe,ch.swisstopo.amtliches-strassenverzeichnis,ch.bfs.gebaeude_wohnungs_register,KML||https://tinyurl.com/yy7ya4g9/SH/2964_bdg_erw.kml" TargetMode="External"/><Relationship Id="rId373" Type="http://schemas.openxmlformats.org/officeDocument/2006/relationships/hyperlink" Target="https://map.geo.admin.ch/?zoom=13&amp;E=2675422.016&amp;N=1283398.935&amp;layers=ch.kantone.cadastralwebmap-farbe,ch.swisstopo.amtliches-strassenverzeichnis,ch.bfs.gebaeude_wohnungs_register,KML||https://tinyurl.com/yy7ya4g9/SH/2971_bdg_erw.kml" TargetMode="External"/><Relationship Id="rId394" Type="http://schemas.openxmlformats.org/officeDocument/2006/relationships/hyperlink" Target="https://map.geo.admin.ch/?zoom=13&amp;E=2676638&amp;N=1281557&amp;layers=ch.kantone.cadastralwebmap-farbe,ch.swisstopo.amtliches-strassenverzeichnis,ch.bfs.gebaeude_wohnungs_register,KML||https://tinyurl.com/yy7ya4g9/SH/2974_bdg_erw.kml" TargetMode="External"/><Relationship Id="rId1" Type="http://schemas.openxmlformats.org/officeDocument/2006/relationships/hyperlink" Target="https://www.cadastre.ch/content/cadastre-internet/de/manual-av/publication/express/_jcr_content/contentPar/downloadlist_1875409661/downloadItems/143_1571841648561.download/ablauf-abgleich-gebaeude-und-adressen-de.pdf" TargetMode="External"/><Relationship Id="rId212" Type="http://schemas.openxmlformats.org/officeDocument/2006/relationships/hyperlink" Target="https://map.geo.admin.ch/?zoom=13&amp;E=2691989&amp;N=1282587&amp;layers=ch.kantone.cadastralwebmap-farbe,ch.swisstopo.amtliches-strassenverzeichnis,ch.bfs.gebaeude_wohnungs_register,KML||https://tinyurl.com/yy7ya4g9/SH/2939_bdg_erw.kml" TargetMode="External"/><Relationship Id="rId233" Type="http://schemas.openxmlformats.org/officeDocument/2006/relationships/hyperlink" Target="https://map.geo.admin.ch/?zoom=13&amp;E=2688894&amp;N=1283302&amp;layers=ch.kantone.cadastralwebmap-farbe,ch.swisstopo.amtliches-strassenverzeichnis,ch.bfs.gebaeude_wohnungs_register,KML||https://tinyurl.com/yy7ya4g9/SH/2939_bdg_erw.kml" TargetMode="External"/><Relationship Id="rId254" Type="http://schemas.openxmlformats.org/officeDocument/2006/relationships/hyperlink" Target="https://map.geo.admin.ch/?zoom=13&amp;E=2691169&amp;N=1286362&amp;layers=ch.kantone.cadastralwebmap-farbe,ch.swisstopo.amtliches-strassenverzeichnis,ch.bfs.gebaeude_wohnungs_register,KML||https://tinyurl.com/yy7ya4g9/SH/2939_bdg_erw.kml" TargetMode="External"/><Relationship Id="rId28" Type="http://schemas.openxmlformats.org/officeDocument/2006/relationships/hyperlink" Target="https://map.geo.admin.ch/?zoom=13&amp;E=2696262.8&amp;N=1285331.249&amp;layers=ch.kantone.cadastralwebmap-farbe,ch.swisstopo.amtliches-strassenverzeichnis,ch.bfs.gebaeude_wohnungs_register,KML||https://tinyurl.com/yy7ya4g9/SH/2915_bdg_erw.kml" TargetMode="External"/><Relationship Id="rId49" Type="http://schemas.openxmlformats.org/officeDocument/2006/relationships/hyperlink" Target="https://map.geo.admin.ch/?zoom=13&amp;E=2685127&amp;N=1283402&amp;layers=ch.kantone.cadastralwebmap-farbe,ch.swisstopo.amtliches-strassenverzeichnis,ch.bfs.gebaeude_wohnungs_register,KML||https://tinyurl.com/yy7ya4g9/SH/2932_bdg_erw.kml" TargetMode="External"/><Relationship Id="rId114" Type="http://schemas.openxmlformats.org/officeDocument/2006/relationships/hyperlink" Target="https://map.geo.admin.ch/?zoom=13&amp;E=2690295&amp;N=1284762&amp;layers=ch.kantone.cadastralwebmap-farbe,ch.swisstopo.amtliches-strassenverzeichnis,ch.bfs.gebaeude_wohnungs_register,KML||https://tinyurl.com/yy7ya4g9/SH/2939_bdg_erw.kml" TargetMode="External"/><Relationship Id="rId275" Type="http://schemas.openxmlformats.org/officeDocument/2006/relationships/hyperlink" Target="https://map.geo.admin.ch/?zoom=13&amp;E=2689365&amp;N=1285503&amp;layers=ch.kantone.cadastralwebmap-farbe,ch.swisstopo.amtliches-strassenverzeichnis,ch.bfs.gebaeude_wohnungs_register,KML||https://tinyurl.com/yy7ya4g9/SH/2939_bdg_erw.kml" TargetMode="External"/><Relationship Id="rId296" Type="http://schemas.openxmlformats.org/officeDocument/2006/relationships/hyperlink" Target="https://map.geo.admin.ch/?zoom=13&amp;E=2682598.112&amp;N=1290947.452&amp;layers=ch.kantone.cadastralwebmap-farbe,ch.swisstopo.amtliches-strassenverzeichnis,ch.bfs.gebaeude_wohnungs_register,KML||https://tinyurl.com/yy7ya4g9/SH/2951_bdg_erw.kml" TargetMode="External"/><Relationship Id="rId300" Type="http://schemas.openxmlformats.org/officeDocument/2006/relationships/hyperlink" Target="https://map.geo.admin.ch/?zoom=13&amp;E=2678091.172&amp;N=1289168.736&amp;layers=ch.kantone.cadastralwebmap-farbe,ch.swisstopo.amtliches-strassenverzeichnis,ch.bfs.gebaeude_wohnungs_register,KML||https://tinyurl.com/yy7ya4g9/SH/2952_bdg_erw.kml" TargetMode="External"/><Relationship Id="rId60" Type="http://schemas.openxmlformats.org/officeDocument/2006/relationships/hyperlink" Target="https://map.geo.admin.ch/?zoom=13&amp;E=2687062.135&amp;N=1282832.352&amp;layers=ch.kantone.cadastralwebmap-farbe,ch.swisstopo.amtliches-strassenverzeichnis,ch.bfs.gebaeude_wohnungs_register,KML||https://tinyurl.com/yy7ya4g9/SH/2932_bdg_erw.kml" TargetMode="External"/><Relationship Id="rId81" Type="http://schemas.openxmlformats.org/officeDocument/2006/relationships/hyperlink" Target="https://map.geo.admin.ch/?zoom=13&amp;E=2688137.5&amp;N=1282354.4&amp;layers=ch.kantone.cadastralwebmap-farbe,ch.swisstopo.amtliches-strassenverzeichnis,ch.bfs.gebaeude_wohnungs_register,KML||https://tinyurl.com/yy7ya4g9/SH/2937_bdg_erw.kml" TargetMode="External"/><Relationship Id="rId135" Type="http://schemas.openxmlformats.org/officeDocument/2006/relationships/hyperlink" Target="https://map.geo.admin.ch/?zoom=13&amp;E=2690302&amp;N=1284775&amp;layers=ch.kantone.cadastralwebmap-farbe,ch.swisstopo.amtliches-strassenverzeichnis,ch.bfs.gebaeude_wohnungs_register,KML||https://tinyurl.com/yy7ya4g9/SH/2939_bdg_erw.kml" TargetMode="External"/><Relationship Id="rId156" Type="http://schemas.openxmlformats.org/officeDocument/2006/relationships/hyperlink" Target="https://map.geo.admin.ch/?zoom=13&amp;E=2689366&amp;N=1283785&amp;layers=ch.kantone.cadastralwebmap-farbe,ch.swisstopo.amtliches-strassenverzeichnis,ch.bfs.gebaeude_wohnungs_register,KML||https://tinyurl.com/yy7ya4g9/SH/2939_bdg_erw.kml" TargetMode="External"/><Relationship Id="rId177" Type="http://schemas.openxmlformats.org/officeDocument/2006/relationships/hyperlink" Target="https://map.geo.admin.ch/?zoom=13&amp;E=2689019.151&amp;N=1284350.674&amp;layers=ch.kantone.cadastralwebmap-farbe,ch.swisstopo.amtliches-strassenverzeichnis,ch.bfs.gebaeude_wohnungs_register,KML||https://tinyurl.com/yy7ya4g9/SH/2939_bdg_erw.kml" TargetMode="External"/><Relationship Id="rId198" Type="http://schemas.openxmlformats.org/officeDocument/2006/relationships/hyperlink" Target="https://map.geo.admin.ch/?zoom=13&amp;E=2690993&amp;N=1285198&amp;layers=ch.kantone.cadastralwebmap-farbe,ch.swisstopo.amtliches-strassenverzeichnis,ch.bfs.gebaeude_wohnungs_register,KML||https://tinyurl.com/yy7ya4g9/SH/2939_bdg_erw.kml" TargetMode="External"/><Relationship Id="rId321" Type="http://schemas.openxmlformats.org/officeDocument/2006/relationships/hyperlink" Target="https://map.geo.admin.ch/?zoom=13&amp;E=2679116.517&amp;N=1290101.397&amp;layers=ch.kantone.cadastralwebmap-farbe,ch.swisstopo.amtliches-strassenverzeichnis,ch.bfs.gebaeude_wohnungs_register,KML||https://tinyurl.com/yy7ya4g9/SH/2952_bdg_erw.kml" TargetMode="External"/><Relationship Id="rId342" Type="http://schemas.openxmlformats.org/officeDocument/2006/relationships/hyperlink" Target="https://map.geo.admin.ch/?zoom=13&amp;E=2702688.683&amp;N=1284829.679&amp;layers=ch.kantone.cadastralwebmap-farbe,ch.swisstopo.amtliches-strassenverzeichnis,ch.bfs.gebaeude_wohnungs_register,KML||https://tinyurl.com/yy7ya4g9/SH/2963_bdg_erw.kml" TargetMode="External"/><Relationship Id="rId363" Type="http://schemas.openxmlformats.org/officeDocument/2006/relationships/hyperlink" Target="https://map.geo.admin.ch/?zoom=13&amp;E=2676239&amp;N=1283085&amp;layers=ch.kantone.cadastralwebmap-farbe,ch.swisstopo.amtliches-strassenverzeichnis,ch.bfs.gebaeude_wohnungs_register,KML||https://tinyurl.com/yy7ya4g9/SH/2971_bdg_erw.kml" TargetMode="External"/><Relationship Id="rId384" Type="http://schemas.openxmlformats.org/officeDocument/2006/relationships/hyperlink" Target="https://map.geo.admin.ch/?zoom=13&amp;E=2677493.79&amp;N=1284840.512&amp;layers=ch.kantone.cadastralwebmap-farbe,ch.swisstopo.amtliches-strassenverzeichnis,ch.bfs.gebaeude_wohnungs_register,KML||https://tinyurl.com/yy7ya4g9/SH/2972_bdg_erw.kml" TargetMode="External"/><Relationship Id="rId202" Type="http://schemas.openxmlformats.org/officeDocument/2006/relationships/hyperlink" Target="https://map.geo.admin.ch/?zoom=13&amp;E=2688906&amp;N=1283560&amp;layers=ch.kantone.cadastralwebmap-farbe,ch.swisstopo.amtliches-strassenverzeichnis,ch.bfs.gebaeude_wohnungs_register,KML||https://tinyurl.com/yy7ya4g9/SH/2939_bdg_erw.kml" TargetMode="External"/><Relationship Id="rId223" Type="http://schemas.openxmlformats.org/officeDocument/2006/relationships/hyperlink" Target="https://map.geo.admin.ch/?zoom=13&amp;E=2689627&amp;N=1284194&amp;layers=ch.kantone.cadastralwebmap-farbe,ch.swisstopo.amtliches-strassenverzeichnis,ch.bfs.gebaeude_wohnungs_register,KML||https://tinyurl.com/yy7ya4g9/SH/2939_bdg_erw.kml" TargetMode="External"/><Relationship Id="rId244" Type="http://schemas.openxmlformats.org/officeDocument/2006/relationships/hyperlink" Target="https://map.geo.admin.ch/?zoom=13&amp;E=2689277&amp;N=1287008&amp;layers=ch.kantone.cadastralwebmap-farbe,ch.swisstopo.amtliches-strassenverzeichnis,ch.bfs.gebaeude_wohnungs_register,KML||https://tinyurl.com/yy7ya4g9/SH/2939_bdg_erw.kml" TargetMode="External"/><Relationship Id="rId18" Type="http://schemas.openxmlformats.org/officeDocument/2006/relationships/hyperlink" Target="https://map.geo.admin.ch/?zoom=13&amp;E=2679166.75&amp;N=1282401.125&amp;layers=ch.kantone.cadastralwebmap-farbe,ch.swisstopo.amtliches-strassenverzeichnis,ch.bfs.gebaeude_wohnungs_register,KML||https://tinyurl.com/yy7ya4g9/SH/2904_bdg_erw.kml" TargetMode="External"/><Relationship Id="rId39" Type="http://schemas.openxmlformats.org/officeDocument/2006/relationships/hyperlink" Target="https://map.geo.admin.ch/?zoom=13&amp;E=2697181&amp;N=1289290.125&amp;layers=ch.kantone.cadastralwebmap-farbe,ch.swisstopo.amtliches-strassenverzeichnis,ch.bfs.gebaeude_wohnungs_register,KML||https://tinyurl.com/yy7ya4g9/SH/2920_bdg_erw.kml" TargetMode="External"/><Relationship Id="rId265" Type="http://schemas.openxmlformats.org/officeDocument/2006/relationships/hyperlink" Target="https://map.geo.admin.ch/?zoom=13&amp;E=2689928&amp;N=1284740&amp;layers=ch.kantone.cadastralwebmap-farbe,ch.swisstopo.amtliches-strassenverzeichnis,ch.bfs.gebaeude_wohnungs_register,KML||https://tinyurl.com/yy7ya4g9/SH/2939_bdg_erw.kml" TargetMode="External"/><Relationship Id="rId286" Type="http://schemas.openxmlformats.org/officeDocument/2006/relationships/hyperlink" Target="https://map.geo.admin.ch/?zoom=13&amp;E=2688981.883&amp;N=1284864.076&amp;layers=ch.kantone.cadastralwebmap-farbe,ch.swisstopo.amtliches-strassenverzeichnis,ch.bfs.gebaeude_wohnungs_register,KML||https://tinyurl.com/yy7ya4g9/SH/2939_bdg_erw.kml" TargetMode="External"/><Relationship Id="rId50" Type="http://schemas.openxmlformats.org/officeDocument/2006/relationships/hyperlink" Target="https://map.geo.admin.ch/?zoom=13&amp;E=2685449&amp;N=1283896&amp;layers=ch.kantone.cadastralwebmap-farbe,ch.swisstopo.amtliches-strassenverzeichnis,ch.bfs.gebaeude_wohnungs_register,KML||https://tinyurl.com/yy7ya4g9/SH/2932_bdg_erw.kml" TargetMode="External"/><Relationship Id="rId104" Type="http://schemas.openxmlformats.org/officeDocument/2006/relationships/hyperlink" Target="https://map.geo.admin.ch/?zoom=13&amp;E=2687395.416&amp;N=1281642.656&amp;layers=ch.kantone.cadastralwebmap-farbe,ch.swisstopo.amtliches-strassenverzeichnis,ch.bfs.gebaeude_wohnungs_register,KML||https://tinyurl.com/yy7ya4g9/SH/2937_bdg_erw.kml" TargetMode="External"/><Relationship Id="rId125" Type="http://schemas.openxmlformats.org/officeDocument/2006/relationships/hyperlink" Target="https://map.geo.admin.ch/?zoom=13&amp;E=2690307&amp;N=1284900&amp;layers=ch.kantone.cadastralwebmap-farbe,ch.swisstopo.amtliches-strassenverzeichnis,ch.bfs.gebaeude_wohnungs_register,KML||https://tinyurl.com/yy7ya4g9/SH/2939_bdg_erw.kml" TargetMode="External"/><Relationship Id="rId146" Type="http://schemas.openxmlformats.org/officeDocument/2006/relationships/hyperlink" Target="https://map.geo.admin.ch/?zoom=13&amp;E=2689965&amp;N=1283325&amp;layers=ch.kantone.cadastralwebmap-farbe,ch.swisstopo.amtliches-strassenverzeichnis,ch.bfs.gebaeude_wohnungs_register,KML||https://tinyurl.com/yy7ya4g9/SH/2939_bdg_erw.kml" TargetMode="External"/><Relationship Id="rId167" Type="http://schemas.openxmlformats.org/officeDocument/2006/relationships/hyperlink" Target="https://map.geo.admin.ch/?zoom=13&amp;E=2691666&amp;N=1282795&amp;layers=ch.kantone.cadastralwebmap-farbe,ch.swisstopo.amtliches-strassenverzeichnis,ch.bfs.gebaeude_wohnungs_register,KML||https://tinyurl.com/yy7ya4g9/SH/2939_bdg_erw.kml" TargetMode="External"/><Relationship Id="rId188" Type="http://schemas.openxmlformats.org/officeDocument/2006/relationships/hyperlink" Target="https://map.geo.admin.ch/?zoom=13&amp;E=2688792&amp;N=1284717&amp;layers=ch.kantone.cadastralwebmap-farbe,ch.swisstopo.amtliches-strassenverzeichnis,ch.bfs.gebaeude_wohnungs_register,KML||https://tinyurl.com/yy7ya4g9/SH/2939_bdg_erw.kml" TargetMode="External"/><Relationship Id="rId311" Type="http://schemas.openxmlformats.org/officeDocument/2006/relationships/hyperlink" Target="https://map.geo.admin.ch/?zoom=13&amp;E=2678075.8&amp;N=1288927.725&amp;layers=ch.kantone.cadastralwebmap-farbe,ch.swisstopo.amtliches-strassenverzeichnis,ch.bfs.gebaeude_wohnungs_register,KML||https://tinyurl.com/yy7ya4g9/SH/2952_bdg_erw.kml" TargetMode="External"/><Relationship Id="rId332" Type="http://schemas.openxmlformats.org/officeDocument/2006/relationships/hyperlink" Target="https://map.geo.admin.ch/?zoom=13&amp;E=2703306&amp;N=1285001&amp;layers=ch.kantone.cadastralwebmap-farbe,ch.swisstopo.amtliches-strassenverzeichnis,ch.bfs.gebaeude_wohnungs_register,KML||https://tinyurl.com/yy7ya4g9/SH/2963_bdg_erw.kml" TargetMode="External"/><Relationship Id="rId353" Type="http://schemas.openxmlformats.org/officeDocument/2006/relationships/hyperlink" Target="https://map.geo.admin.ch/?zoom=13&amp;E=2706991&amp;N=1280188&amp;layers=ch.kantone.cadastralwebmap-farbe,ch.swisstopo.amtliches-strassenverzeichnis,ch.bfs.gebaeude_wohnungs_register,KML||https://tinyurl.com/yy7ya4g9/SH/2964_bdg_erw.kml" TargetMode="External"/><Relationship Id="rId374" Type="http://schemas.openxmlformats.org/officeDocument/2006/relationships/hyperlink" Target="https://map.geo.admin.ch/?zoom=13&amp;E=2676362.252&amp;N=1283470.74&amp;layers=ch.kantone.cadastralwebmap-farbe,ch.swisstopo.amtliches-strassenverzeichnis,ch.bfs.gebaeude_wohnungs_register,KML||https://tinyurl.com/yy7ya4g9/SH/2971_bdg_erw.kml" TargetMode="External"/><Relationship Id="rId395" Type="http://schemas.openxmlformats.org/officeDocument/2006/relationships/hyperlink" Target="https://map.geo.admin.ch/?zoom=13&amp;E=2674164&amp;N=1281668&amp;layers=ch.kantone.cadastralwebmap-farbe,ch.swisstopo.amtliches-strassenverzeichnis,ch.bfs.gebaeude_wohnungs_register,KML||https://tinyurl.com/yy7ya4g9/SH/2974_bdg_erw.kml" TargetMode="External"/><Relationship Id="rId71" Type="http://schemas.openxmlformats.org/officeDocument/2006/relationships/hyperlink" Target="https://map.geo.admin.ch/?zoom=13&amp;E=2687157&amp;N=1281257&amp;layers=ch.kantone.cadastralwebmap-farbe,ch.swisstopo.amtliches-strassenverzeichnis,ch.bfs.gebaeude_wohnungs_register,KML||https://tinyurl.com/yy7ya4g9/SH/2937_bdg_erw.kml" TargetMode="External"/><Relationship Id="rId92" Type="http://schemas.openxmlformats.org/officeDocument/2006/relationships/hyperlink" Target="https://map.geo.admin.ch/?zoom=13&amp;E=2688588&amp;N=1282482&amp;layers=ch.kantone.cadastralwebmap-farbe,ch.swisstopo.amtliches-strassenverzeichnis,ch.bfs.gebaeude_wohnungs_register,KML||https://tinyurl.com/yy7ya4g9/SH/2937_bdg_erw.kml" TargetMode="External"/><Relationship Id="rId213" Type="http://schemas.openxmlformats.org/officeDocument/2006/relationships/hyperlink" Target="https://map.geo.admin.ch/?zoom=13&amp;E=2691986&amp;N=1282583&amp;layers=ch.kantone.cadastralwebmap-farbe,ch.swisstopo.amtliches-strassenverzeichnis,ch.bfs.gebaeude_wohnungs_register,KML||https://tinyurl.com/yy7ya4g9/SH/2939_bdg_erw.kml" TargetMode="External"/><Relationship Id="rId234" Type="http://schemas.openxmlformats.org/officeDocument/2006/relationships/hyperlink" Target="https://map.geo.admin.ch/?zoom=13&amp;E=2690329&amp;N=1284886&amp;layers=ch.kantone.cadastralwebmap-farbe,ch.swisstopo.amtliches-strassenverzeichnis,ch.bfs.gebaeude_wohnungs_register,KML||https://tinyurl.com/yy7ya4g9/SH/2939_bdg_erw.kml" TargetMode="External"/><Relationship Id="rId2" Type="http://schemas.openxmlformats.org/officeDocument/2006/relationships/hyperlink" Target="https://www.housing-stat.ch/files/Traitement_erreurs_DE.pdf" TargetMode="External"/><Relationship Id="rId29" Type="http://schemas.openxmlformats.org/officeDocument/2006/relationships/hyperlink" Target="https://map.geo.admin.ch/?zoom=13&amp;E=2696310.5&amp;N=1285248.125&amp;layers=ch.kantone.cadastralwebmap-farbe,ch.swisstopo.amtliches-strassenverzeichnis,ch.bfs.gebaeude_wohnungs_register,KML||https://tinyurl.com/yy7ya4g9/SH/2915_bdg_erw.kml" TargetMode="External"/><Relationship Id="rId255" Type="http://schemas.openxmlformats.org/officeDocument/2006/relationships/hyperlink" Target="https://map.geo.admin.ch/?zoom=13&amp;E=2690234&amp;N=1285571&amp;layers=ch.kantone.cadastralwebmap-farbe,ch.swisstopo.amtliches-strassenverzeichnis,ch.bfs.gebaeude_wohnungs_register,KML||https://tinyurl.com/yy7ya4g9/SH/2939_bdg_erw.kml" TargetMode="External"/><Relationship Id="rId276" Type="http://schemas.openxmlformats.org/officeDocument/2006/relationships/hyperlink" Target="https://map.geo.admin.ch/?zoom=13&amp;E=2690881.104&amp;N=1284634.203&amp;layers=ch.kantone.cadastralwebmap-farbe,ch.swisstopo.amtliches-strassenverzeichnis,ch.bfs.gebaeude_wohnungs_register,KML||https://tinyurl.com/yy7ya4g9/SH/2939_bdg_erw.kml" TargetMode="External"/><Relationship Id="rId297" Type="http://schemas.openxmlformats.org/officeDocument/2006/relationships/hyperlink" Target="https://map.geo.admin.ch/?zoom=13&amp;E=2682570.222&amp;N=1290927.031&amp;layers=ch.kantone.cadastralwebmap-farbe,ch.swisstopo.amtliches-strassenverzeichnis,ch.bfs.gebaeude_wohnungs_register,KML||https://tinyurl.com/yy7ya4g9/SH/2951_bdg_erw.kml" TargetMode="External"/><Relationship Id="rId40" Type="http://schemas.openxmlformats.org/officeDocument/2006/relationships/hyperlink" Target="https://map.geo.admin.ch/?zoom=13&amp;E=2695927.5&amp;N=1289153.375&amp;layers=ch.kantone.cadastralwebmap-farbe,ch.swisstopo.amtliches-strassenverzeichnis,ch.bfs.gebaeude_wohnungs_register,KML||https://tinyurl.com/yy7ya4g9/SH/2920_bdg_erw.kml" TargetMode="External"/><Relationship Id="rId115" Type="http://schemas.openxmlformats.org/officeDocument/2006/relationships/hyperlink" Target="https://map.geo.admin.ch/?zoom=13&amp;E=2690610.158&amp;N=1285864.667&amp;layers=ch.kantone.cadastralwebmap-farbe,ch.swisstopo.amtliches-strassenverzeichnis,ch.bfs.gebaeude_wohnungs_register,KML||https://tinyurl.com/yy7ya4g9/SH/2939_bdg_erw.kml" TargetMode="External"/><Relationship Id="rId136" Type="http://schemas.openxmlformats.org/officeDocument/2006/relationships/hyperlink" Target="https://map.geo.admin.ch/?zoom=13&amp;E=2690314&amp;N=1284790&amp;layers=ch.kantone.cadastralwebmap-farbe,ch.swisstopo.amtliches-strassenverzeichnis,ch.bfs.gebaeude_wohnungs_register,KML||https://tinyurl.com/yy7ya4g9/SH/2939_bdg_erw.kml" TargetMode="External"/><Relationship Id="rId157" Type="http://schemas.openxmlformats.org/officeDocument/2006/relationships/hyperlink" Target="https://map.geo.admin.ch/?zoom=13&amp;E=2689961&amp;N=1283295&amp;layers=ch.kantone.cadastralwebmap-farbe,ch.swisstopo.amtliches-strassenverzeichnis,ch.bfs.gebaeude_wohnungs_register,KML||https://tinyurl.com/yy7ya4g9/SH/2939_bdg_erw.kml" TargetMode="External"/><Relationship Id="rId178" Type="http://schemas.openxmlformats.org/officeDocument/2006/relationships/hyperlink" Target="https://map.geo.admin.ch/?zoom=13&amp;E=2688830&amp;N=1284712&amp;layers=ch.kantone.cadastralwebmap-farbe,ch.swisstopo.amtliches-strassenverzeichnis,ch.bfs.gebaeude_wohnungs_register,KML||https://tinyurl.com/yy7ya4g9/SH/2939_bdg_erw.kml" TargetMode="External"/><Relationship Id="rId301" Type="http://schemas.openxmlformats.org/officeDocument/2006/relationships/hyperlink" Target="https://map.geo.admin.ch/?zoom=13&amp;E=2678091.172&amp;N=1289168.736&amp;layers=ch.kantone.cadastralwebmap-farbe,ch.swisstopo.amtliches-strassenverzeichnis,ch.bfs.gebaeude_wohnungs_register,KML||https://tinyurl.com/yy7ya4g9/SH/2952_bdg_erw.kml" TargetMode="External"/><Relationship Id="rId322" Type="http://schemas.openxmlformats.org/officeDocument/2006/relationships/hyperlink" Target="https://map.geo.admin.ch/?zoom=13&amp;E=2704299.85&amp;N=1281689.942&amp;layers=ch.kantone.cadastralwebmap-farbe,ch.swisstopo.amtliches-strassenverzeichnis,ch.bfs.gebaeude_wohnungs_register,KML||https://tinyurl.com/yy7ya4g9/SH/2962_bdg_erw.kml" TargetMode="External"/><Relationship Id="rId343" Type="http://schemas.openxmlformats.org/officeDocument/2006/relationships/hyperlink" Target="https://map.geo.admin.ch/?zoom=13&amp;E=2704826.543&amp;N=1285429.541&amp;layers=ch.kantone.cadastralwebmap-farbe,ch.swisstopo.amtliches-strassenverzeichnis,ch.bfs.gebaeude_wohnungs_register,KML||https://tinyurl.com/yy7ya4g9/SH/2963_bdg_erw.kml" TargetMode="External"/><Relationship Id="rId364" Type="http://schemas.openxmlformats.org/officeDocument/2006/relationships/hyperlink" Target="https://map.geo.admin.ch/?zoom=13&amp;E=2676239&amp;N=1283085&amp;layers=ch.kantone.cadastralwebmap-farbe,ch.swisstopo.amtliches-strassenverzeichnis,ch.bfs.gebaeude_wohnungs_register,KML||https://tinyurl.com/yy7ya4g9/SH/2971_bdg_erw.kml" TargetMode="External"/><Relationship Id="rId61" Type="http://schemas.openxmlformats.org/officeDocument/2006/relationships/hyperlink" Target="https://map.geo.admin.ch/?zoom=13&amp;E=2684309.496&amp;N=1269990.612&amp;layers=ch.kantone.cadastralwebmap-farbe,ch.swisstopo.amtliches-strassenverzeichnis,ch.bfs.gebaeude_wohnungs_register,KML||https://tinyurl.com/yy7ya4g9/SH/2933_bdg_erw.kml" TargetMode="External"/><Relationship Id="rId82" Type="http://schemas.openxmlformats.org/officeDocument/2006/relationships/hyperlink" Target="https://map.geo.admin.ch/?zoom=13&amp;E=2688718&amp;N=1283261&amp;layers=ch.kantone.cadastralwebmap-farbe,ch.swisstopo.amtliches-strassenverzeichnis,ch.bfs.gebaeude_wohnungs_register,KML||https://tinyurl.com/yy7ya4g9/SH/2937_bdg_erw.kml" TargetMode="External"/><Relationship Id="rId199" Type="http://schemas.openxmlformats.org/officeDocument/2006/relationships/hyperlink" Target="https://map.geo.admin.ch/?zoom=13&amp;E=2691073&amp;N=1284649&amp;layers=ch.kantone.cadastralwebmap-farbe,ch.swisstopo.amtliches-strassenverzeichnis,ch.bfs.gebaeude_wohnungs_register,KML||https://tinyurl.com/yy7ya4g9/SH/2939_bdg_erw.kml" TargetMode="External"/><Relationship Id="rId203" Type="http://schemas.openxmlformats.org/officeDocument/2006/relationships/hyperlink" Target="https://map.geo.admin.ch/?zoom=13&amp;E=2688430&amp;N=1284155&amp;layers=ch.kantone.cadastralwebmap-farbe,ch.swisstopo.amtliches-strassenverzeichnis,ch.bfs.gebaeude_wohnungs_register,KML||https://tinyurl.com/yy7ya4g9/SH/2939_bdg_erw.kml" TargetMode="External"/><Relationship Id="rId385" Type="http://schemas.openxmlformats.org/officeDocument/2006/relationships/hyperlink" Target="https://map.geo.admin.ch/?zoom=13&amp;E=2674447.8&amp;N=1280397.6&amp;layers=ch.kantone.cadastralwebmap-farbe,ch.swisstopo.amtliches-strassenverzeichnis,ch.bfs.gebaeude_wohnungs_register,KML||https://tinyurl.com/yy7ya4g9/SH/2973_bdg_erw.kml" TargetMode="External"/><Relationship Id="rId19" Type="http://schemas.openxmlformats.org/officeDocument/2006/relationships/hyperlink" Target="https://map.geo.admin.ch/?zoom=13&amp;E=2679178&amp;N=1282387.875&amp;layers=ch.kantone.cadastralwebmap-farbe,ch.swisstopo.amtliches-strassenverzeichnis,ch.bfs.gebaeude_wohnungs_register,KML||https://tinyurl.com/yy7ya4g9/SH/2904_bdg_erw.kml" TargetMode="External"/><Relationship Id="rId224" Type="http://schemas.openxmlformats.org/officeDocument/2006/relationships/hyperlink" Target="https://map.geo.admin.ch/?zoom=13&amp;E=2691373&amp;N=1283174&amp;layers=ch.kantone.cadastralwebmap-farbe,ch.swisstopo.amtliches-strassenverzeichnis,ch.bfs.gebaeude_wohnungs_register,KML||https://tinyurl.com/yy7ya4g9/SH/2939_bdg_erw.kml" TargetMode="External"/><Relationship Id="rId245" Type="http://schemas.openxmlformats.org/officeDocument/2006/relationships/hyperlink" Target="https://map.geo.admin.ch/?zoom=13&amp;E=2688167&amp;N=1284168&amp;layers=ch.kantone.cadastralwebmap-farbe,ch.swisstopo.amtliches-strassenverzeichnis,ch.bfs.gebaeude_wohnungs_register,KML||https://tinyurl.com/yy7ya4g9/SH/2939_bdg_erw.kml" TargetMode="External"/><Relationship Id="rId266" Type="http://schemas.openxmlformats.org/officeDocument/2006/relationships/hyperlink" Target="https://map.geo.admin.ch/?zoom=13&amp;E=2689928&amp;N=1284740&amp;layers=ch.kantone.cadastralwebmap-farbe,ch.swisstopo.amtliches-strassenverzeichnis,ch.bfs.gebaeude_wohnungs_register,KML||https://tinyurl.com/yy7ya4g9/SH/2939_bdg_erw.kml" TargetMode="External"/><Relationship Id="rId287" Type="http://schemas.openxmlformats.org/officeDocument/2006/relationships/hyperlink" Target="https://map.geo.admin.ch/?zoom=13&amp;E=2692353.901&amp;N=1287432.036&amp;layers=ch.kantone.cadastralwebmap-farbe,ch.swisstopo.amtliches-strassenverzeichnis,ch.bfs.gebaeude_wohnungs_register,KML||https://tinyurl.com/yy7ya4g9/SH/2939_bdg_erw.kml" TargetMode="External"/><Relationship Id="rId30" Type="http://schemas.openxmlformats.org/officeDocument/2006/relationships/hyperlink" Target="https://map.geo.admin.ch/?zoom=13&amp;E=2696134.785&amp;N=1284778.536&amp;layers=ch.kantone.cadastralwebmap-farbe,ch.swisstopo.amtliches-strassenverzeichnis,ch.bfs.gebaeude_wohnungs_register,KML||https://tinyurl.com/yy7ya4g9/SH/2915_bdg_erw.kml" TargetMode="External"/><Relationship Id="rId105" Type="http://schemas.openxmlformats.org/officeDocument/2006/relationships/hyperlink" Target="https://map.geo.admin.ch/?zoom=13&amp;E=2685273&amp;N=1270386&amp;layers=ch.kantone.cadastralwebmap-farbe,ch.swisstopo.amtliches-strassenverzeichnis,ch.bfs.gebaeude_wohnungs_register,KML||https://tinyurl.com/yy7ya4g9/SH/2938_bdg_erw.kml" TargetMode="External"/><Relationship Id="rId126" Type="http://schemas.openxmlformats.org/officeDocument/2006/relationships/hyperlink" Target="https://map.geo.admin.ch/?zoom=13&amp;E=2685668.776&amp;N=1287690.078&amp;layers=ch.kantone.cadastralwebmap-farbe,ch.swisstopo.amtliches-strassenverzeichnis,ch.bfs.gebaeude_wohnungs_register,KML||https://tinyurl.com/yy7ya4g9/SH/2939_bdg_erw.kml" TargetMode="External"/><Relationship Id="rId147" Type="http://schemas.openxmlformats.org/officeDocument/2006/relationships/hyperlink" Target="https://map.geo.admin.ch/?zoom=13&amp;E=2689621&amp;N=1283840&amp;layers=ch.kantone.cadastralwebmap-farbe,ch.swisstopo.amtliches-strassenverzeichnis,ch.bfs.gebaeude_wohnungs_register,KML||https://tinyurl.com/yy7ya4g9/SH/2939_bdg_erw.kml" TargetMode="External"/><Relationship Id="rId168" Type="http://schemas.openxmlformats.org/officeDocument/2006/relationships/hyperlink" Target="https://map.geo.admin.ch/?zoom=13&amp;E=2690220&amp;N=1284075&amp;layers=ch.kantone.cadastralwebmap-farbe,ch.swisstopo.amtliches-strassenverzeichnis,ch.bfs.gebaeude_wohnungs_register,KML||https://tinyurl.com/yy7ya4g9/SH/2939_bdg_erw.kml" TargetMode="External"/><Relationship Id="rId312" Type="http://schemas.openxmlformats.org/officeDocument/2006/relationships/hyperlink" Target="https://map.geo.admin.ch/?zoom=13&amp;E=2678073&amp;N=1288922.725&amp;layers=ch.kantone.cadastralwebmap-farbe,ch.swisstopo.amtliches-strassenverzeichnis,ch.bfs.gebaeude_wohnungs_register,KML||https://tinyurl.com/yy7ya4g9/SH/2952_bdg_erw.kml" TargetMode="External"/><Relationship Id="rId333" Type="http://schemas.openxmlformats.org/officeDocument/2006/relationships/hyperlink" Target="https://map.geo.admin.ch/?zoom=13&amp;E=2703635&amp;N=1285078&amp;layers=ch.kantone.cadastralwebmap-farbe,ch.swisstopo.amtliches-strassenverzeichnis,ch.bfs.gebaeude_wohnungs_register,KML||https://tinyurl.com/yy7ya4g9/SH/2963_bdg_erw.kml" TargetMode="External"/><Relationship Id="rId354" Type="http://schemas.openxmlformats.org/officeDocument/2006/relationships/hyperlink" Target="https://map.geo.admin.ch/?zoom=13&amp;E=2706692.399&amp;N=1280265.399&amp;layers=ch.kantone.cadastralwebmap-farbe,ch.swisstopo.amtliches-strassenverzeichnis,ch.bfs.gebaeude_wohnungs_register,KML||https://tinyurl.com/yy7ya4g9/SH/2964_bdg_erw.kml" TargetMode="External"/><Relationship Id="rId51" Type="http://schemas.openxmlformats.org/officeDocument/2006/relationships/hyperlink" Target="https://map.geo.admin.ch/?zoom=13&amp;E=2683997.665&amp;N=1282475.033&amp;layers=ch.kantone.cadastralwebmap-farbe,ch.swisstopo.amtliches-strassenverzeichnis,ch.bfs.gebaeude_wohnungs_register,KML||https://tinyurl.com/yy7ya4g9/SH/2932_bdg_erw.kml" TargetMode="External"/><Relationship Id="rId72" Type="http://schemas.openxmlformats.org/officeDocument/2006/relationships/hyperlink" Target="https://map.geo.admin.ch/?zoom=13&amp;E=2687916&amp;N=1282282&amp;layers=ch.kantone.cadastralwebmap-farbe,ch.swisstopo.amtliches-strassenverzeichnis,ch.bfs.gebaeude_wohnungs_register,KML||https://tinyurl.com/yy7ya4g9/SH/2937_bdg_erw.kml" TargetMode="External"/><Relationship Id="rId93" Type="http://schemas.openxmlformats.org/officeDocument/2006/relationships/hyperlink" Target="https://map.geo.admin.ch/?zoom=13&amp;E=2688639&amp;N=1281697&amp;layers=ch.kantone.cadastralwebmap-farbe,ch.swisstopo.amtliches-strassenverzeichnis,ch.bfs.gebaeude_wohnungs_register,KML||https://tinyurl.com/yy7ya4g9/SH/2937_bdg_erw.kml" TargetMode="External"/><Relationship Id="rId189" Type="http://schemas.openxmlformats.org/officeDocument/2006/relationships/hyperlink" Target="https://map.geo.admin.ch/?zoom=13&amp;E=2688795&amp;N=1284714&amp;layers=ch.kantone.cadastralwebmap-farbe,ch.swisstopo.amtliches-strassenverzeichnis,ch.bfs.gebaeude_wohnungs_register,KML||https://tinyurl.com/yy7ya4g9/SH/2939_bdg_erw.kml" TargetMode="External"/><Relationship Id="rId375" Type="http://schemas.openxmlformats.org/officeDocument/2006/relationships/hyperlink" Target="https://map.geo.admin.ch/?zoom=13&amp;E=2676848.032&amp;N=1283332.784&amp;layers=ch.kantone.cadastralwebmap-farbe,ch.swisstopo.amtliches-strassenverzeichnis,ch.bfs.gebaeude_wohnungs_register,KML||https://tinyurl.com/yy7ya4g9/SH/2971_bdg_erw.kml" TargetMode="External"/><Relationship Id="rId396" Type="http://schemas.openxmlformats.org/officeDocument/2006/relationships/hyperlink" Target="https://map.geo.admin.ch/?zoom=13&amp;E=2674683.488&amp;N=1281324.028&amp;layers=ch.kantone.cadastralwebmap-farbe,ch.swisstopo.amtliches-strassenverzeichnis,ch.bfs.gebaeude_wohnungs_register,KML||https://tinyurl.com/yy7ya4g9/SH/2974_bdg_erw.kml" TargetMode="External"/><Relationship Id="rId3" Type="http://schemas.openxmlformats.org/officeDocument/2006/relationships/hyperlink" Target="https://map.geo.admin.ch/?zoom=13&amp;E=2679601&amp;N=1284069&amp;layers=ch.kantone.cadastralwebmap-farbe,ch.swisstopo.amtliches-strassenverzeichnis,ch.bfs.gebaeude_wohnungs_register,KML||https://tinyurl.com/yy7ya4g9/SH/2901_bdg_erw.kml" TargetMode="External"/><Relationship Id="rId214" Type="http://schemas.openxmlformats.org/officeDocument/2006/relationships/hyperlink" Target="https://map.geo.admin.ch/?zoom=13&amp;E=2691982&amp;N=1282625&amp;layers=ch.kantone.cadastralwebmap-farbe,ch.swisstopo.amtliches-strassenverzeichnis,ch.bfs.gebaeude_wohnungs_register,KML||https://tinyurl.com/yy7ya4g9/SH/2939_bdg_erw.kml" TargetMode="External"/><Relationship Id="rId235" Type="http://schemas.openxmlformats.org/officeDocument/2006/relationships/hyperlink" Target="https://map.geo.admin.ch/?zoom=13&amp;E=2691207&amp;N=1283518&amp;layers=ch.kantone.cadastralwebmap-farbe,ch.swisstopo.amtliches-strassenverzeichnis,ch.bfs.gebaeude_wohnungs_register,KML||https://tinyurl.com/yy7ya4g9/SH/2939_bdg_erw.kml" TargetMode="External"/><Relationship Id="rId256" Type="http://schemas.openxmlformats.org/officeDocument/2006/relationships/hyperlink" Target="https://map.geo.admin.ch/?zoom=13&amp;E=2690234&amp;N=1285571&amp;layers=ch.kantone.cadastralwebmap-farbe,ch.swisstopo.amtliches-strassenverzeichnis,ch.bfs.gebaeude_wohnungs_register,KML||https://tinyurl.com/yy7ya4g9/SH/2939_bdg_erw.kml" TargetMode="External"/><Relationship Id="rId277" Type="http://schemas.openxmlformats.org/officeDocument/2006/relationships/hyperlink" Target="https://map.geo.admin.ch/?zoom=13&amp;E=2690701.053&amp;N=1283892.5&amp;layers=ch.kantone.cadastralwebmap-farbe,ch.swisstopo.amtliches-strassenverzeichnis,ch.bfs.gebaeude_wohnungs_register,KML||https://tinyurl.com/yy7ya4g9/SH/2939_bdg_erw.kml" TargetMode="External"/><Relationship Id="rId298" Type="http://schemas.openxmlformats.org/officeDocument/2006/relationships/hyperlink" Target="https://map.geo.admin.ch/?zoom=13&amp;E=2682577.765&amp;N=1290924.365&amp;layers=ch.kantone.cadastralwebmap-farbe,ch.swisstopo.amtliches-strassenverzeichnis,ch.bfs.gebaeude_wohnungs_register,KML||https://tinyurl.com/yy7ya4g9/SH/2951_bdg_erw.kml" TargetMode="External"/><Relationship Id="rId400" Type="http://schemas.openxmlformats.org/officeDocument/2006/relationships/drawing" Target="../drawings/drawing2.xml"/><Relationship Id="rId116" Type="http://schemas.openxmlformats.org/officeDocument/2006/relationships/hyperlink" Target="https://map.geo.admin.ch/?zoom=13&amp;E=2690303.867&amp;N=1283597.605&amp;layers=ch.kantone.cadastralwebmap-farbe,ch.swisstopo.amtliches-strassenverzeichnis,ch.bfs.gebaeude_wohnungs_register,KML||https://tinyurl.com/yy7ya4g9/SH/2939_bdg_erw.kml" TargetMode="External"/><Relationship Id="rId137" Type="http://schemas.openxmlformats.org/officeDocument/2006/relationships/hyperlink" Target="https://map.geo.admin.ch/?zoom=13&amp;E=2690333&amp;N=1284790&amp;layers=ch.kantone.cadastralwebmap-farbe,ch.swisstopo.amtliches-strassenverzeichnis,ch.bfs.gebaeude_wohnungs_register,KML||https://tinyurl.com/yy7ya4g9/SH/2939_bdg_erw.kml" TargetMode="External"/><Relationship Id="rId158" Type="http://schemas.openxmlformats.org/officeDocument/2006/relationships/hyperlink" Target="https://map.geo.admin.ch/?zoom=13&amp;E=2690322.76&amp;N=1285123.096&amp;layers=ch.kantone.cadastralwebmap-farbe,ch.swisstopo.amtliches-strassenverzeichnis,ch.bfs.gebaeude_wohnungs_register,KML||https://tinyurl.com/yy7ya4g9/SH/2939_bdg_erw.kml" TargetMode="External"/><Relationship Id="rId302" Type="http://schemas.openxmlformats.org/officeDocument/2006/relationships/hyperlink" Target="https://map.geo.admin.ch/?zoom=13&amp;E=2678091.172&amp;N=1289168.736&amp;layers=ch.kantone.cadastralwebmap-farbe,ch.swisstopo.amtliches-strassenverzeichnis,ch.bfs.gebaeude_wohnungs_register,KML||https://tinyurl.com/yy7ya4g9/SH/2952_bdg_erw.kml" TargetMode="External"/><Relationship Id="rId323" Type="http://schemas.openxmlformats.org/officeDocument/2006/relationships/hyperlink" Target="https://map.geo.admin.ch/?zoom=13&amp;E=2703231.199&amp;N=1282295.6&amp;layers=ch.kantone.cadastralwebmap-farbe,ch.swisstopo.amtliches-strassenverzeichnis,ch.bfs.gebaeude_wohnungs_register,KML||https://tinyurl.com/yy7ya4g9/SH/2962_bdg_erw.kml" TargetMode="External"/><Relationship Id="rId344" Type="http://schemas.openxmlformats.org/officeDocument/2006/relationships/hyperlink" Target="https://map.geo.admin.ch/?zoom=13&amp;E=2704704.242&amp;N=1285355.73&amp;layers=ch.kantone.cadastralwebmap-farbe,ch.swisstopo.amtliches-strassenverzeichnis,ch.bfs.gebaeude_wohnungs_register,KML||https://tinyurl.com/yy7ya4g9/SH/2963_bdg_erw.kml" TargetMode="External"/><Relationship Id="rId20" Type="http://schemas.openxmlformats.org/officeDocument/2006/relationships/hyperlink" Target="https://map.geo.admin.ch/?zoom=13&amp;E=2679189.25&amp;N=1282387.375&amp;layers=ch.kantone.cadastralwebmap-farbe,ch.swisstopo.amtliches-strassenverzeichnis,ch.bfs.gebaeude_wohnungs_register,KML||https://tinyurl.com/yy7ya4g9/SH/2904_bdg_erw.kml" TargetMode="External"/><Relationship Id="rId41" Type="http://schemas.openxmlformats.org/officeDocument/2006/relationships/hyperlink" Target="https://map.geo.admin.ch/?zoom=13&amp;E=2695232.5&amp;N=1289768.625&amp;layers=ch.kantone.cadastralwebmap-farbe,ch.swisstopo.amtliches-strassenverzeichnis,ch.bfs.gebaeude_wohnungs_register,KML||https://tinyurl.com/yy7ya4g9/SH/2920_bdg_erw.kml" TargetMode="External"/><Relationship Id="rId62" Type="http://schemas.openxmlformats.org/officeDocument/2006/relationships/hyperlink" Target="https://map.geo.admin.ch/?zoom=13&amp;E=2684659.999&amp;N=1269224.999&amp;layers=ch.kantone.cadastralwebmap-farbe,ch.swisstopo.amtliches-strassenverzeichnis,ch.bfs.gebaeude_wohnungs_register,KML||https://tinyurl.com/yy7ya4g9/SH/2933_bdg_erw.kml" TargetMode="External"/><Relationship Id="rId83" Type="http://schemas.openxmlformats.org/officeDocument/2006/relationships/hyperlink" Target="https://map.geo.admin.ch/?zoom=13&amp;E=2688678&amp;N=1283064&amp;layers=ch.kantone.cadastralwebmap-farbe,ch.swisstopo.amtliches-strassenverzeichnis,ch.bfs.gebaeude_wohnungs_register,KML||https://tinyurl.com/yy7ya4g9/SH/2937_bdg_erw.kml" TargetMode="External"/><Relationship Id="rId179" Type="http://schemas.openxmlformats.org/officeDocument/2006/relationships/hyperlink" Target="https://map.geo.admin.ch/?zoom=13&amp;E=2688829&amp;N=1284715&amp;layers=ch.kantone.cadastralwebmap-farbe,ch.swisstopo.amtliches-strassenverzeichnis,ch.bfs.gebaeude_wohnungs_register,KML||https://tinyurl.com/yy7ya4g9/SH/2939_bdg_erw.kml" TargetMode="External"/><Relationship Id="rId365" Type="http://schemas.openxmlformats.org/officeDocument/2006/relationships/hyperlink" Target="https://map.geo.admin.ch/?zoom=13&amp;E=2677096&amp;N=1283545&amp;layers=ch.kantone.cadastralwebmap-farbe,ch.swisstopo.amtliches-strassenverzeichnis,ch.bfs.gebaeude_wohnungs_register,KML||https://tinyurl.com/yy7ya4g9/SH/2971_bdg_erw.kml" TargetMode="External"/><Relationship Id="rId386" Type="http://schemas.openxmlformats.org/officeDocument/2006/relationships/hyperlink" Target="https://map.geo.admin.ch/?zoom=13&amp;E=2674794.8&amp;N=1280062.4&amp;layers=ch.kantone.cadastralwebmap-farbe,ch.swisstopo.amtliches-strassenverzeichnis,ch.bfs.gebaeude_wohnungs_register,KML||https://tinyurl.com/yy7ya4g9/SH/2973_bdg_erw.kml" TargetMode="External"/><Relationship Id="rId190" Type="http://schemas.openxmlformats.org/officeDocument/2006/relationships/hyperlink" Target="https://map.geo.admin.ch/?zoom=13&amp;E=2688827&amp;N=1284720&amp;layers=ch.kantone.cadastralwebmap-farbe,ch.swisstopo.amtliches-strassenverzeichnis,ch.bfs.gebaeude_wohnungs_register,KML||https://tinyurl.com/yy7ya4g9/SH/2939_bdg_erw.kml" TargetMode="External"/><Relationship Id="rId204" Type="http://schemas.openxmlformats.org/officeDocument/2006/relationships/hyperlink" Target="https://map.geo.admin.ch/?zoom=13&amp;E=2689027&amp;N=1283062&amp;layers=ch.kantone.cadastralwebmap-farbe,ch.swisstopo.amtliches-strassenverzeichnis,ch.bfs.gebaeude_wohnungs_register,KML||https://tinyurl.com/yy7ya4g9/SH/2939_bdg_erw.kml" TargetMode="External"/><Relationship Id="rId225" Type="http://schemas.openxmlformats.org/officeDocument/2006/relationships/hyperlink" Target="https://map.geo.admin.ch/?zoom=13&amp;E=2690997&amp;N=1284231&amp;layers=ch.kantone.cadastralwebmap-farbe,ch.swisstopo.amtliches-strassenverzeichnis,ch.bfs.gebaeude_wohnungs_register,KML||https://tinyurl.com/yy7ya4g9/SH/2939_bdg_erw.kml" TargetMode="External"/><Relationship Id="rId246" Type="http://schemas.openxmlformats.org/officeDocument/2006/relationships/hyperlink" Target="https://map.geo.admin.ch/?zoom=13&amp;E=2691169&amp;N=1286362&amp;layers=ch.kantone.cadastralwebmap-farbe,ch.swisstopo.amtliches-strassenverzeichnis,ch.bfs.gebaeude_wohnungs_register,KML||https://tinyurl.com/yy7ya4g9/SH/2939_bdg_erw.kml" TargetMode="External"/><Relationship Id="rId267" Type="http://schemas.openxmlformats.org/officeDocument/2006/relationships/hyperlink" Target="https://map.geo.admin.ch/?zoom=13&amp;E=2691830&amp;N=1286770&amp;layers=ch.kantone.cadastralwebmap-farbe,ch.swisstopo.amtliches-strassenverzeichnis,ch.bfs.gebaeude_wohnungs_register,KML||https://tinyurl.com/yy7ya4g9/SH/2939_bdg_erw.kml" TargetMode="External"/><Relationship Id="rId288" Type="http://schemas.openxmlformats.org/officeDocument/2006/relationships/hyperlink" Target="https://map.geo.admin.ch/?zoom=13&amp;E=2691891.659&amp;N=1286621.173&amp;layers=ch.kantone.cadastralwebmap-farbe,ch.swisstopo.amtliches-strassenverzeichnis,ch.bfs.gebaeude_wohnungs_register,KML||https://tinyurl.com/yy7ya4g9/SH/2939_bdg_erw.kml" TargetMode="External"/><Relationship Id="rId106" Type="http://schemas.openxmlformats.org/officeDocument/2006/relationships/hyperlink" Target="https://map.geo.admin.ch/?zoom=13&amp;E=2685017.1&amp;N=1270206.2&amp;layers=ch.kantone.cadastralwebmap-farbe,ch.swisstopo.amtliches-strassenverzeichnis,ch.bfs.gebaeude_wohnungs_register,KML||https://tinyurl.com/yy7ya4g9/SH/2938_bdg_erw.kml" TargetMode="External"/><Relationship Id="rId127" Type="http://schemas.openxmlformats.org/officeDocument/2006/relationships/hyperlink" Target="https://map.geo.admin.ch/?zoom=13&amp;E=2691262&amp;N=1283680&amp;layers=ch.kantone.cadastralwebmap-farbe,ch.swisstopo.amtliches-strassenverzeichnis,ch.bfs.gebaeude_wohnungs_register,KML||https://tinyurl.com/yy7ya4g9/SH/2939_bdg_erw.kml" TargetMode="External"/><Relationship Id="rId313" Type="http://schemas.openxmlformats.org/officeDocument/2006/relationships/hyperlink" Target="https://map.geo.admin.ch/?zoom=13&amp;E=2676394&amp;N=1288967.049&amp;layers=ch.kantone.cadastralwebmap-farbe,ch.swisstopo.amtliches-strassenverzeichnis,ch.bfs.gebaeude_wohnungs_register,KML||https://tinyurl.com/yy7ya4g9/SH/2952_bdg_erw.kml" TargetMode="External"/><Relationship Id="rId10" Type="http://schemas.openxmlformats.org/officeDocument/2006/relationships/hyperlink" Target="https://map.geo.admin.ch/?zoom=13&amp;E=2683494.5&amp;N=1284302.9&amp;layers=ch.kantone.cadastralwebmap-farbe,ch.swisstopo.amtliches-strassenverzeichnis,ch.bfs.gebaeude_wohnungs_register,KML||https://tinyurl.com/yy7ya4g9/SH/2903_bdg_erw.kml" TargetMode="External"/><Relationship Id="rId31" Type="http://schemas.openxmlformats.org/officeDocument/2006/relationships/hyperlink" Target="https://map.geo.admin.ch/?zoom=13&amp;E=2690956.25&amp;N=1288626.625&amp;layers=ch.kantone.cadastralwebmap-farbe,ch.swisstopo.amtliches-strassenverzeichnis,ch.bfs.gebaeude_wohnungs_register,KML||https://tinyurl.com/yy7ya4g9/SH/2919_bdg_erw.kml" TargetMode="External"/><Relationship Id="rId52" Type="http://schemas.openxmlformats.org/officeDocument/2006/relationships/hyperlink" Target="https://map.geo.admin.ch/?zoom=13&amp;E=2684000.454&amp;N=1282477.734&amp;layers=ch.kantone.cadastralwebmap-farbe,ch.swisstopo.amtliches-strassenverzeichnis,ch.bfs.gebaeude_wohnungs_register,KML||https://tinyurl.com/yy7ya4g9/SH/2932_bdg_erw.kml" TargetMode="External"/><Relationship Id="rId73" Type="http://schemas.openxmlformats.org/officeDocument/2006/relationships/hyperlink" Target="https://map.geo.admin.ch/?zoom=13&amp;E=2686629&amp;N=1281052.3&amp;layers=ch.kantone.cadastralwebmap-farbe,ch.swisstopo.amtliches-strassenverzeichnis,ch.bfs.gebaeude_wohnungs_register,KML||https://tinyurl.com/yy7ya4g9/SH/2937_bdg_erw.kml" TargetMode="External"/><Relationship Id="rId94" Type="http://schemas.openxmlformats.org/officeDocument/2006/relationships/hyperlink" Target="https://map.geo.admin.ch/?zoom=13&amp;E=2688636&amp;N=1281704&amp;layers=ch.kantone.cadastralwebmap-farbe,ch.swisstopo.amtliches-strassenverzeichnis,ch.bfs.gebaeude_wohnungs_register,KML||https://tinyurl.com/yy7ya4g9/SH/2937_bdg_erw.kml" TargetMode="External"/><Relationship Id="rId148" Type="http://schemas.openxmlformats.org/officeDocument/2006/relationships/hyperlink" Target="https://map.geo.admin.ch/?zoom=13&amp;E=2689299&amp;N=1283875&amp;layers=ch.kantone.cadastralwebmap-farbe,ch.swisstopo.amtliches-strassenverzeichnis,ch.bfs.gebaeude_wohnungs_register,KML||https://tinyurl.com/yy7ya4g9/SH/2939_bdg_erw.kml" TargetMode="External"/><Relationship Id="rId169" Type="http://schemas.openxmlformats.org/officeDocument/2006/relationships/hyperlink" Target="https://map.geo.admin.ch/?zoom=13&amp;E=2690973.187&amp;N=1284291.568&amp;layers=ch.kantone.cadastralwebmap-farbe,ch.swisstopo.amtliches-strassenverzeichnis,ch.bfs.gebaeude_wohnungs_register,KML||https://tinyurl.com/yy7ya4g9/SH/2939_bdg_erw.kml" TargetMode="External"/><Relationship Id="rId334" Type="http://schemas.openxmlformats.org/officeDocument/2006/relationships/hyperlink" Target="https://map.geo.admin.ch/?zoom=13&amp;E=2703318&amp;N=1284824&amp;layers=ch.kantone.cadastralwebmap-farbe,ch.swisstopo.amtliches-strassenverzeichnis,ch.bfs.gebaeude_wohnungs_register,KML||https://tinyurl.com/yy7ya4g9/SH/2963_bdg_erw.kml" TargetMode="External"/><Relationship Id="rId355" Type="http://schemas.openxmlformats.org/officeDocument/2006/relationships/hyperlink" Target="https://map.geo.admin.ch/?zoom=13&amp;E=2706500.438&amp;N=1280032.429&amp;layers=ch.kantone.cadastralwebmap-farbe,ch.swisstopo.amtliches-strassenverzeichnis,ch.bfs.gebaeude_wohnungs_register,KML||https://tinyurl.com/yy7ya4g9/SH/2964_bdg_erw.kml" TargetMode="External"/><Relationship Id="rId376" Type="http://schemas.openxmlformats.org/officeDocument/2006/relationships/hyperlink" Target="https://map.geo.admin.ch/?zoom=13&amp;E=2677078.723&amp;N=1283103.222&amp;layers=ch.kantone.cadastralwebmap-farbe,ch.swisstopo.amtliches-strassenverzeichnis,ch.bfs.gebaeude_wohnungs_register,KML||https://tinyurl.com/yy7ya4g9/SH/2971_bdg_erw.kml" TargetMode="External"/><Relationship Id="rId397" Type="http://schemas.openxmlformats.org/officeDocument/2006/relationships/hyperlink" Target="https://map.geo.admin.ch/?zoom=13&amp;E=2677283.47&amp;N=1280037.969&amp;layers=ch.kantone.cadastralwebmap-farbe,ch.swisstopo.amtliches-strassenverzeichnis,ch.bfs.gebaeude_wohnungs_register,KML||https://tinyurl.com/yy7ya4g9/SH/2974_bdg_erw.kml" TargetMode="External"/><Relationship Id="rId4" Type="http://schemas.openxmlformats.org/officeDocument/2006/relationships/hyperlink" Target="https://map.geo.admin.ch/?zoom=13&amp;E=2679309.457&amp;N=1284088.214&amp;layers=ch.kantone.cadastralwebmap-farbe,ch.swisstopo.amtliches-strassenverzeichnis,ch.bfs.gebaeude_wohnungs_register,KML||https://tinyurl.com/yy7ya4g9/SH/2901_bdg_erw.kml" TargetMode="External"/><Relationship Id="rId180" Type="http://schemas.openxmlformats.org/officeDocument/2006/relationships/hyperlink" Target="https://map.geo.admin.ch/?zoom=13&amp;E=2688801&amp;N=1284715&amp;layers=ch.kantone.cadastralwebmap-farbe,ch.swisstopo.amtliches-strassenverzeichnis,ch.bfs.gebaeude_wohnungs_register,KML||https://tinyurl.com/yy7ya4g9/SH/2939_bdg_erw.kml" TargetMode="External"/><Relationship Id="rId215" Type="http://schemas.openxmlformats.org/officeDocument/2006/relationships/hyperlink" Target="https://map.geo.admin.ch/?zoom=13&amp;E=2691987&amp;N=1282627&amp;layers=ch.kantone.cadastralwebmap-farbe,ch.swisstopo.amtliches-strassenverzeichnis,ch.bfs.gebaeude_wohnungs_register,KML||https://tinyurl.com/yy7ya4g9/SH/2939_bdg_erw.kml" TargetMode="External"/><Relationship Id="rId236" Type="http://schemas.openxmlformats.org/officeDocument/2006/relationships/hyperlink" Target="https://map.geo.admin.ch/?zoom=13&amp;E=2691856&amp;N=1286710&amp;layers=ch.kantone.cadastralwebmap-farbe,ch.swisstopo.amtliches-strassenverzeichnis,ch.bfs.gebaeude_wohnungs_register,KML||https://tinyurl.com/yy7ya4g9/SH/2939_bdg_erw.kml" TargetMode="External"/><Relationship Id="rId257" Type="http://schemas.openxmlformats.org/officeDocument/2006/relationships/hyperlink" Target="https://map.geo.admin.ch/?zoom=13&amp;E=2689945&amp;N=1286646&amp;layers=ch.kantone.cadastralwebmap-farbe,ch.swisstopo.amtliches-strassenverzeichnis,ch.bfs.gebaeude_wohnungs_register,KML||https://tinyurl.com/yy7ya4g9/SH/2939_bdg_erw.kml" TargetMode="External"/><Relationship Id="rId278" Type="http://schemas.openxmlformats.org/officeDocument/2006/relationships/hyperlink" Target="https://map.geo.admin.ch/?zoom=13&amp;E=2689021.944&amp;N=1284388.757&amp;layers=ch.kantone.cadastralwebmap-farbe,ch.swisstopo.amtliches-strassenverzeichnis,ch.bfs.gebaeude_wohnungs_register,KML||https://tinyurl.com/yy7ya4g9/SH/2939_bdg_erw.kml" TargetMode="External"/><Relationship Id="rId303" Type="http://schemas.openxmlformats.org/officeDocument/2006/relationships/hyperlink" Target="https://map.geo.admin.ch/?zoom=13&amp;E=2680474&amp;N=1288958&amp;layers=ch.kantone.cadastralwebmap-farbe,ch.swisstopo.amtliches-strassenverzeichnis,ch.bfs.gebaeude_wohnungs_register,KML||https://tinyurl.com/yy7ya4g9/SH/2952_bdg_erw.kml" TargetMode="External"/><Relationship Id="rId42" Type="http://schemas.openxmlformats.org/officeDocument/2006/relationships/hyperlink" Target="https://map.geo.admin.ch/?zoom=13&amp;E=2695573&amp;N=1289234.875&amp;layers=ch.kantone.cadastralwebmap-farbe,ch.swisstopo.amtliches-strassenverzeichnis,ch.bfs.gebaeude_wohnungs_register,KML||https://tinyurl.com/yy7ya4g9/SH/2920_bdg_erw.kml" TargetMode="External"/><Relationship Id="rId84" Type="http://schemas.openxmlformats.org/officeDocument/2006/relationships/hyperlink" Target="https://map.geo.admin.ch/?zoom=13&amp;E=2688175.7&amp;N=1282195.6&amp;layers=ch.kantone.cadastralwebmap-farbe,ch.swisstopo.amtliches-strassenverzeichnis,ch.bfs.gebaeude_wohnungs_register,KML||https://tinyurl.com/yy7ya4g9/SH/2937_bdg_erw.kml" TargetMode="External"/><Relationship Id="rId138" Type="http://schemas.openxmlformats.org/officeDocument/2006/relationships/hyperlink" Target="https://map.geo.admin.ch/?zoom=13&amp;E=2690283&amp;N=1284828&amp;layers=ch.kantone.cadastralwebmap-farbe,ch.swisstopo.amtliches-strassenverzeichnis,ch.bfs.gebaeude_wohnungs_register,KML||https://tinyurl.com/yy7ya4g9/SH/2939_bdg_erw.kml" TargetMode="External"/><Relationship Id="rId345" Type="http://schemas.openxmlformats.org/officeDocument/2006/relationships/hyperlink" Target="https://map.geo.admin.ch/?zoom=13&amp;E=2703490.94&amp;N=1285178.205&amp;layers=ch.kantone.cadastralwebmap-farbe,ch.swisstopo.amtliches-strassenverzeichnis,ch.bfs.gebaeude_wohnungs_register,KML||https://tinyurl.com/yy7ya4g9/SH/2963_bdg_erw.kml" TargetMode="External"/><Relationship Id="rId387" Type="http://schemas.openxmlformats.org/officeDocument/2006/relationships/hyperlink" Target="https://map.geo.admin.ch/?zoom=13&amp;E=2674624.3&amp;N=1279658.6&amp;layers=ch.kantone.cadastralwebmap-farbe,ch.swisstopo.amtliches-strassenverzeichnis,ch.bfs.gebaeude_wohnungs_register,KML||https://tinyurl.com/yy7ya4g9/SH/2973_bdg_erw.kml" TargetMode="External"/><Relationship Id="rId191" Type="http://schemas.openxmlformats.org/officeDocument/2006/relationships/hyperlink" Target="https://map.geo.admin.ch/?zoom=13&amp;E=2688823&amp;N=1284719&amp;layers=ch.kantone.cadastralwebmap-farbe,ch.swisstopo.amtliches-strassenverzeichnis,ch.bfs.gebaeude_wohnungs_register,KML||https://tinyurl.com/yy7ya4g9/SH/2939_bdg_erw.kml" TargetMode="External"/><Relationship Id="rId205" Type="http://schemas.openxmlformats.org/officeDocument/2006/relationships/hyperlink" Target="https://map.geo.admin.ch/?zoom=13&amp;E=2689958&amp;N=1284664&amp;layers=ch.kantone.cadastralwebmap-farbe,ch.swisstopo.amtliches-strassenverzeichnis,ch.bfs.gebaeude_wohnungs_register,KML||https://tinyurl.com/yy7ya4g9/SH/2939_bdg_erw.kml" TargetMode="External"/><Relationship Id="rId247" Type="http://schemas.openxmlformats.org/officeDocument/2006/relationships/hyperlink" Target="https://map.geo.admin.ch/?zoom=13&amp;E=2691169&amp;N=1286362&amp;layers=ch.kantone.cadastralwebmap-farbe,ch.swisstopo.amtliches-strassenverzeichnis,ch.bfs.gebaeude_wohnungs_register,KML||https://tinyurl.com/yy7ya4g9/SH/2939_bdg_erw.kml" TargetMode="External"/><Relationship Id="rId107" Type="http://schemas.openxmlformats.org/officeDocument/2006/relationships/hyperlink" Target="https://map.geo.admin.ch/?zoom=13&amp;E=2690357.761&amp;N=1283476.361&amp;layers=ch.kantone.cadastralwebmap-farbe,ch.swisstopo.amtliches-strassenverzeichnis,ch.bfs.gebaeude_wohnungs_register,KML||https://tinyurl.com/yy7ya4g9/SH/2939_bdg_erw.kml" TargetMode="External"/><Relationship Id="rId289" Type="http://schemas.openxmlformats.org/officeDocument/2006/relationships/hyperlink" Target="https://map.geo.admin.ch/?zoom=13&amp;E=2688759&amp;N=1283366&amp;layers=ch.kantone.cadastralwebmap-farbe,ch.swisstopo.amtliches-strassenverzeichnis,ch.bfs.gebaeude_wohnungs_register,KML||https://tinyurl.com/yy7ya4g9/SH/2939_bdg_erw.kml" TargetMode="External"/><Relationship Id="rId11" Type="http://schemas.openxmlformats.org/officeDocument/2006/relationships/hyperlink" Target="https://map.geo.admin.ch/?zoom=13&amp;E=2683388.9&amp;N=1284175.6&amp;layers=ch.kantone.cadastralwebmap-farbe,ch.swisstopo.amtliches-strassenverzeichnis,ch.bfs.gebaeude_wohnungs_register,KML||https://tinyurl.com/yy7ya4g9/SH/2903_bdg_erw.kml" TargetMode="External"/><Relationship Id="rId53" Type="http://schemas.openxmlformats.org/officeDocument/2006/relationships/hyperlink" Target="https://map.geo.admin.ch/?zoom=13&amp;E=2684000.84&amp;N=1282473.842&amp;layers=ch.kantone.cadastralwebmap-farbe,ch.swisstopo.amtliches-strassenverzeichnis,ch.bfs.gebaeude_wohnungs_register,KML||https://tinyurl.com/yy7ya4g9/SH/2932_bdg_erw.kml" TargetMode="External"/><Relationship Id="rId149" Type="http://schemas.openxmlformats.org/officeDocument/2006/relationships/hyperlink" Target="https://map.geo.admin.ch/?zoom=13&amp;E=2690650.55&amp;N=1283439.2&amp;layers=ch.kantone.cadastralwebmap-farbe,ch.swisstopo.amtliches-strassenverzeichnis,ch.bfs.gebaeude_wohnungs_register,KML||https://tinyurl.com/yy7ya4g9/SH/2939_bdg_erw.kml" TargetMode="External"/><Relationship Id="rId314" Type="http://schemas.openxmlformats.org/officeDocument/2006/relationships/hyperlink" Target="https://map.geo.admin.ch/?zoom=13&amp;E=2679321.15&amp;N=1289494.699&amp;layers=ch.kantone.cadastralwebmap-farbe,ch.swisstopo.amtliches-strassenverzeichnis,ch.bfs.gebaeude_wohnungs_register,KML||https://tinyurl.com/yy7ya4g9/SH/2952_bdg_erw.kml" TargetMode="External"/><Relationship Id="rId356" Type="http://schemas.openxmlformats.org/officeDocument/2006/relationships/hyperlink" Target="https://map.geo.admin.ch/?zoom=13&amp;E=2706517.476&amp;N=1280026.54&amp;layers=ch.kantone.cadastralwebmap-farbe,ch.swisstopo.amtliches-strassenverzeichnis,ch.bfs.gebaeude_wohnungs_register,KML||https://tinyurl.com/yy7ya4g9/SH/2964_bdg_erw.kml" TargetMode="External"/><Relationship Id="rId398" Type="http://schemas.openxmlformats.org/officeDocument/2006/relationships/hyperlink" Target="https://map.geo.admin.ch/?zoom=13&amp;E=2677171.768&amp;N=1280303.579&amp;layers=ch.kantone.cadastralwebmap-farbe,ch.swisstopo.amtliches-strassenverzeichnis,ch.bfs.gebaeude_wohnungs_register,KML||https://tinyurl.com/yy7ya4g9/SH/2974_bdg_erw.kml" TargetMode="External"/><Relationship Id="rId95" Type="http://schemas.openxmlformats.org/officeDocument/2006/relationships/hyperlink" Target="https://map.geo.admin.ch/?zoom=13&amp;E=2687588&amp;N=1281783&amp;layers=ch.kantone.cadastralwebmap-farbe,ch.swisstopo.amtliches-strassenverzeichnis,ch.bfs.gebaeude_wohnungs_register,KML||https://tinyurl.com/yy7ya4g9/SH/2937_bdg_erw.kml" TargetMode="External"/><Relationship Id="rId160" Type="http://schemas.openxmlformats.org/officeDocument/2006/relationships/hyperlink" Target="https://map.geo.admin.ch/?zoom=13&amp;E=2690203&amp;N=1285193&amp;layers=ch.kantone.cadastralwebmap-farbe,ch.swisstopo.amtliches-strassenverzeichnis,ch.bfs.gebaeude_wohnungs_register,KML||https://tinyurl.com/yy7ya4g9/SH/2939_bdg_erw.kml" TargetMode="External"/><Relationship Id="rId216" Type="http://schemas.openxmlformats.org/officeDocument/2006/relationships/hyperlink" Target="https://map.geo.admin.ch/?zoom=13&amp;E=2691990&amp;N=1282628&amp;layers=ch.kantone.cadastralwebmap-farbe,ch.swisstopo.amtliches-strassenverzeichnis,ch.bfs.gebaeude_wohnungs_register,KML||https://tinyurl.com/yy7ya4g9/SH/2939_bdg_erw.kml" TargetMode="External"/><Relationship Id="rId258" Type="http://schemas.openxmlformats.org/officeDocument/2006/relationships/hyperlink" Target="https://map.geo.admin.ch/?zoom=13&amp;E=2689956&amp;N=1284656&amp;layers=ch.kantone.cadastralwebmap-farbe,ch.swisstopo.amtliches-strassenverzeichnis,ch.bfs.gebaeude_wohnungs_register,KML||https://tinyurl.com/yy7ya4g9/SH/2939_bdg_erw.kml" TargetMode="External"/><Relationship Id="rId22" Type="http://schemas.openxmlformats.org/officeDocument/2006/relationships/hyperlink" Target="https://map.geo.admin.ch/?zoom=13&amp;E=2679227.5&amp;N=1282360.875&amp;layers=ch.kantone.cadastralwebmap-farbe,ch.swisstopo.amtliches-strassenverzeichnis,ch.bfs.gebaeude_wohnungs_register,KML||https://tinyurl.com/yy7ya4g9/SH/2904_bdg_erw.kml" TargetMode="External"/><Relationship Id="rId64" Type="http://schemas.openxmlformats.org/officeDocument/2006/relationships/hyperlink" Target="https://map.geo.admin.ch/?zoom=13&amp;E=2684191&amp;N=1268929.875&amp;layers=ch.kantone.cadastralwebmap-farbe,ch.swisstopo.amtliches-strassenverzeichnis,ch.bfs.gebaeude_wohnungs_register,KML||https://tinyurl.com/yy7ya4g9/SH/2933_bdg_erw.kml" TargetMode="External"/><Relationship Id="rId118" Type="http://schemas.openxmlformats.org/officeDocument/2006/relationships/hyperlink" Target="https://map.geo.admin.ch/?zoom=13&amp;E=2690336&amp;N=1284850&amp;layers=ch.kantone.cadastralwebmap-farbe,ch.swisstopo.amtliches-strassenverzeichnis,ch.bfs.gebaeude_wohnungs_register,KML||https://tinyurl.com/yy7ya4g9/SH/2939_bdg_erw.kml" TargetMode="External"/><Relationship Id="rId325" Type="http://schemas.openxmlformats.org/officeDocument/2006/relationships/hyperlink" Target="https://map.geo.admin.ch/?zoom=13&amp;E=2703226.854&amp;N=1282294.788&amp;layers=ch.kantone.cadastralwebmap-farbe,ch.swisstopo.amtliches-strassenverzeichnis,ch.bfs.gebaeude_wohnungs_register,KML||https://tinyurl.com/yy7ya4g9/SH/2962_bdg_erw.kml" TargetMode="External"/><Relationship Id="rId367" Type="http://schemas.openxmlformats.org/officeDocument/2006/relationships/hyperlink" Target="https://map.geo.admin.ch/?zoom=13&amp;E=2675951&amp;N=1283328&amp;layers=ch.kantone.cadastralwebmap-farbe,ch.swisstopo.amtliches-strassenverzeichnis,ch.bfs.gebaeude_wohnungs_register,KML||https://tinyurl.com/yy7ya4g9/SH/2971_bdg_erw.kml" TargetMode="External"/><Relationship Id="rId171" Type="http://schemas.openxmlformats.org/officeDocument/2006/relationships/hyperlink" Target="https://map.geo.admin.ch/?zoom=13&amp;E=2690068&amp;N=1284957&amp;layers=ch.kantone.cadastralwebmap-farbe,ch.swisstopo.amtliches-strassenverzeichnis,ch.bfs.gebaeude_wohnungs_register,KML||https://tinyurl.com/yy7ya4g9/SH/2939_bdg_erw.kml" TargetMode="External"/><Relationship Id="rId227" Type="http://schemas.openxmlformats.org/officeDocument/2006/relationships/hyperlink" Target="https://map.geo.admin.ch/?zoom=13&amp;E=2690631&amp;N=1285213&amp;layers=ch.kantone.cadastralwebmap-farbe,ch.swisstopo.amtliches-strassenverzeichnis,ch.bfs.gebaeude_wohnungs_register,KML||https://tinyurl.com/yy7ya4g9/SH/2939_bdg_erw.kml" TargetMode="External"/><Relationship Id="rId269" Type="http://schemas.openxmlformats.org/officeDocument/2006/relationships/hyperlink" Target="https://map.geo.admin.ch/?zoom=13&amp;E=2685601&amp;N=1287890&amp;layers=ch.kantone.cadastralwebmap-farbe,ch.swisstopo.amtliches-strassenverzeichnis,ch.bfs.gebaeude_wohnungs_register,KML||https://tinyurl.com/yy7ya4g9/SH/2939_bdg_erw.kml" TargetMode="External"/><Relationship Id="rId33" Type="http://schemas.openxmlformats.org/officeDocument/2006/relationships/hyperlink" Target="https://map.geo.admin.ch/?zoom=13&amp;E=2691866.72&amp;N=1288439.158&amp;layers=ch.kantone.cadastralwebmap-farbe,ch.swisstopo.amtliches-strassenverzeichnis,ch.bfs.gebaeude_wohnungs_register,KML||https://tinyurl.com/yy7ya4g9/SH/2919_bdg_erw.kml" TargetMode="External"/><Relationship Id="rId129" Type="http://schemas.openxmlformats.org/officeDocument/2006/relationships/hyperlink" Target="https://map.geo.admin.ch/?zoom=13&amp;E=2690128&amp;N=1283876&amp;layers=ch.kantone.cadastralwebmap-farbe,ch.swisstopo.amtliches-strassenverzeichnis,ch.bfs.gebaeude_wohnungs_register,KML||https://tinyurl.com/yy7ya4g9/SH/2939_bdg_erw.kml" TargetMode="External"/><Relationship Id="rId280" Type="http://schemas.openxmlformats.org/officeDocument/2006/relationships/hyperlink" Target="https://map.geo.admin.ch/?zoom=13&amp;E=2689633.447&amp;N=1283525.512&amp;layers=ch.kantone.cadastralwebmap-farbe,ch.swisstopo.amtliches-strassenverzeichnis,ch.bfs.gebaeude_wohnungs_register,KML||https://tinyurl.com/yy7ya4g9/SH/2939_bdg_erw.kml" TargetMode="External"/><Relationship Id="rId336" Type="http://schemas.openxmlformats.org/officeDocument/2006/relationships/hyperlink" Target="https://map.geo.admin.ch/?zoom=13&amp;E=2703623.807&amp;N=1285171.85&amp;layers=ch.kantone.cadastralwebmap-farbe,ch.swisstopo.amtliches-strassenverzeichnis,ch.bfs.gebaeude_wohnungs_register,KML||https://tinyurl.com/yy7ya4g9/SH/2963_bdg_erw.kml" TargetMode="External"/><Relationship Id="rId75" Type="http://schemas.openxmlformats.org/officeDocument/2006/relationships/hyperlink" Target="https://map.geo.admin.ch/?zoom=13&amp;E=2688707&amp;N=1281266&amp;layers=ch.kantone.cadastralwebmap-farbe,ch.swisstopo.amtliches-strassenverzeichnis,ch.bfs.gebaeude_wohnungs_register,KML||https://tinyurl.com/yy7ya4g9/SH/2937_bdg_erw.kml" TargetMode="External"/><Relationship Id="rId140" Type="http://schemas.openxmlformats.org/officeDocument/2006/relationships/hyperlink" Target="https://map.geo.admin.ch/?zoom=13&amp;E=2689687&amp;N=1283790&amp;layers=ch.kantone.cadastralwebmap-farbe,ch.swisstopo.amtliches-strassenverzeichnis,ch.bfs.gebaeude_wohnungs_register,KML||https://tinyurl.com/yy7ya4g9/SH/2939_bdg_erw.kml" TargetMode="External"/><Relationship Id="rId182" Type="http://schemas.openxmlformats.org/officeDocument/2006/relationships/hyperlink" Target="https://map.geo.admin.ch/?zoom=13&amp;E=2691986&amp;N=1282586&amp;layers=ch.kantone.cadastralwebmap-farbe,ch.swisstopo.amtliches-strassenverzeichnis,ch.bfs.gebaeude_wohnungs_register,KML||https://tinyurl.com/yy7ya4g9/SH/2939_bdg_erw.kml" TargetMode="External"/><Relationship Id="rId378" Type="http://schemas.openxmlformats.org/officeDocument/2006/relationships/hyperlink" Target="https://map.geo.admin.ch/?zoom=13&amp;E=2677956&amp;N=1284170&amp;layers=ch.kantone.cadastralwebmap-farbe,ch.swisstopo.amtliches-strassenverzeichnis,ch.bfs.gebaeude_wohnungs_register,KML||https://tinyurl.com/yy7ya4g9/SH/2972_bdg_erw.kml" TargetMode="External"/><Relationship Id="rId6" Type="http://schemas.openxmlformats.org/officeDocument/2006/relationships/hyperlink" Target="https://map.geo.admin.ch/?zoom=13&amp;E=2683296&amp;N=1284291&amp;layers=ch.kantone.cadastralwebmap-farbe,ch.swisstopo.amtliches-strassenverzeichnis,ch.bfs.gebaeude_wohnungs_register,KML||https://tinyurl.com/yy7ya4g9/SH/2903_bdg_erw.kml" TargetMode="External"/><Relationship Id="rId238" Type="http://schemas.openxmlformats.org/officeDocument/2006/relationships/hyperlink" Target="https://map.geo.admin.ch/?zoom=13&amp;E=2692545&amp;N=1286241&amp;layers=ch.kantone.cadastralwebmap-farbe,ch.swisstopo.amtliches-strassenverzeichnis,ch.bfs.gebaeude_wohnungs_register,KML||https://tinyurl.com/yy7ya4g9/SH/2939_bdg_erw.kml" TargetMode="External"/><Relationship Id="rId291" Type="http://schemas.openxmlformats.org/officeDocument/2006/relationships/hyperlink" Target="https://map.geo.admin.ch/?zoom=13&amp;E=2686281.579&amp;N=1287316.03&amp;layers=ch.kantone.cadastralwebmap-farbe,ch.swisstopo.amtliches-strassenverzeichnis,ch.bfs.gebaeude_wohnungs_register,KML||https://tinyurl.com/yy7ya4g9/SH/2939_bdg_erw.kml" TargetMode="External"/><Relationship Id="rId305" Type="http://schemas.openxmlformats.org/officeDocument/2006/relationships/hyperlink" Target="https://map.geo.admin.ch/?zoom=13&amp;E=2676355.5&amp;N=1288960.25&amp;layers=ch.kantone.cadastralwebmap-farbe,ch.swisstopo.amtliches-strassenverzeichnis,ch.bfs.gebaeude_wohnungs_register,KML||https://tinyurl.com/yy7ya4g9/SH/2952_bdg_erw.kml" TargetMode="External"/><Relationship Id="rId347" Type="http://schemas.openxmlformats.org/officeDocument/2006/relationships/hyperlink" Target="https://map.geo.admin.ch/?zoom=13&amp;E=2706530.537&amp;N=1280022.768&amp;layers=ch.kantone.cadastralwebmap-farbe,ch.swisstopo.amtliches-strassenverzeichnis,ch.bfs.gebaeude_wohnungs_register,KML||https://tinyurl.com/yy7ya4g9/SH/2964_bdg_erw.kml" TargetMode="External"/><Relationship Id="rId44" Type="http://schemas.openxmlformats.org/officeDocument/2006/relationships/hyperlink" Target="https://map.geo.admin.ch/?zoom=13&amp;E=2694916.644&amp;N=1289762.352&amp;layers=ch.kantone.cadastralwebmap-farbe,ch.swisstopo.amtliches-strassenverzeichnis,ch.bfs.gebaeude_wohnungs_register,KML||https://tinyurl.com/yy7ya4g9/SH/2920_bdg_erw.kml" TargetMode="External"/><Relationship Id="rId86" Type="http://schemas.openxmlformats.org/officeDocument/2006/relationships/hyperlink" Target="https://map.geo.admin.ch/?zoom=13&amp;E=2688646.4&amp;N=1283377.6&amp;layers=ch.kantone.cadastralwebmap-farbe,ch.swisstopo.amtliches-strassenverzeichnis,ch.bfs.gebaeude_wohnungs_register,KML||https://tinyurl.com/yy7ya4g9/SH/2937_bdg_erw.kml" TargetMode="External"/><Relationship Id="rId151" Type="http://schemas.openxmlformats.org/officeDocument/2006/relationships/hyperlink" Target="https://map.geo.admin.ch/?zoom=13&amp;E=2688811&amp;N=1284474&amp;layers=ch.kantone.cadastralwebmap-farbe,ch.swisstopo.amtliches-strassenverzeichnis,ch.bfs.gebaeude_wohnungs_register,KML||https://tinyurl.com/yy7ya4g9/SH/2939_bdg_erw.kml" TargetMode="External"/><Relationship Id="rId389" Type="http://schemas.openxmlformats.org/officeDocument/2006/relationships/hyperlink" Target="https://map.geo.admin.ch/?zoom=13&amp;E=2674750&amp;N=1279861.6&amp;layers=ch.kantone.cadastralwebmap-farbe,ch.swisstopo.amtliches-strassenverzeichnis,ch.bfs.gebaeude_wohnungs_register,KML||https://tinyurl.com/yy7ya4g9/SH/2973_bdg_erw.kml" TargetMode="External"/><Relationship Id="rId193" Type="http://schemas.openxmlformats.org/officeDocument/2006/relationships/hyperlink" Target="https://map.geo.admin.ch/?zoom=13&amp;E=2688797.582&amp;N=1284716.71&amp;layers=ch.kantone.cadastralwebmap-farbe,ch.swisstopo.amtliches-strassenverzeichnis,ch.bfs.gebaeude_wohnungs_register,KML||https://tinyurl.com/yy7ya4g9/SH/2939_bdg_erw.kml" TargetMode="External"/><Relationship Id="rId207" Type="http://schemas.openxmlformats.org/officeDocument/2006/relationships/hyperlink" Target="https://map.geo.admin.ch/?zoom=13&amp;E=2688193&amp;N=1284431&amp;layers=ch.kantone.cadastralwebmap-farbe,ch.swisstopo.amtliches-strassenverzeichnis,ch.bfs.gebaeude_wohnungs_register,KML||https://tinyurl.com/yy7ya4g9/SH/2939_bdg_erw.kml" TargetMode="External"/><Relationship Id="rId249" Type="http://schemas.openxmlformats.org/officeDocument/2006/relationships/hyperlink" Target="https://map.geo.admin.ch/?zoom=13&amp;E=2691169&amp;N=1286362&amp;layers=ch.kantone.cadastralwebmap-farbe,ch.swisstopo.amtliches-strassenverzeichnis,ch.bfs.gebaeude_wohnungs_register,KML||https://tinyurl.com/yy7ya4g9/SH/2939_bdg_erw.kml" TargetMode="External"/><Relationship Id="rId13" Type="http://schemas.openxmlformats.org/officeDocument/2006/relationships/hyperlink" Target="https://map.geo.admin.ch/?zoom=13&amp;E=2683385.215&amp;N=1284151.639&amp;layers=ch.kantone.cadastralwebmap-farbe,ch.swisstopo.amtliches-strassenverzeichnis,ch.bfs.gebaeude_wohnungs_register,KML||https://tinyurl.com/yy7ya4g9/SH/2903_bdg_erw.kml" TargetMode="External"/><Relationship Id="rId109" Type="http://schemas.openxmlformats.org/officeDocument/2006/relationships/hyperlink" Target="https://map.geo.admin.ch/?zoom=13&amp;E=2691169.821&amp;N=1285464.442&amp;layers=ch.kantone.cadastralwebmap-farbe,ch.swisstopo.amtliches-strassenverzeichnis,ch.bfs.gebaeude_wohnungs_register,KML||https://tinyurl.com/yy7ya4g9/SH/2939_bdg_erw.kml" TargetMode="External"/><Relationship Id="rId260" Type="http://schemas.openxmlformats.org/officeDocument/2006/relationships/hyperlink" Target="https://map.geo.admin.ch/?zoom=13&amp;E=2691828&amp;N=1286788&amp;layers=ch.kantone.cadastralwebmap-farbe,ch.swisstopo.amtliches-strassenverzeichnis,ch.bfs.gebaeude_wohnungs_register,KML||https://tinyurl.com/yy7ya4g9/SH/2939_bdg_erw.kml" TargetMode="External"/><Relationship Id="rId316" Type="http://schemas.openxmlformats.org/officeDocument/2006/relationships/hyperlink" Target="https://map.geo.admin.ch/?zoom=13&amp;E=2679321.589&amp;N=1289495.089&amp;layers=ch.kantone.cadastralwebmap-farbe,ch.swisstopo.amtliches-strassenverzeichnis,ch.bfs.gebaeude_wohnungs_register,KML||https://tinyurl.com/yy7ya4g9/SH/2952_bdg_erw.kml" TargetMode="External"/><Relationship Id="rId55" Type="http://schemas.openxmlformats.org/officeDocument/2006/relationships/hyperlink" Target="https://map.geo.admin.ch/?zoom=13&amp;E=2684985.137&amp;N=1285583.74&amp;layers=ch.kantone.cadastralwebmap-farbe,ch.swisstopo.amtliches-strassenverzeichnis,ch.bfs.gebaeude_wohnungs_register,KML||https://tinyurl.com/yy7ya4g9/SH/2932_bdg_erw.kml" TargetMode="External"/><Relationship Id="rId97" Type="http://schemas.openxmlformats.org/officeDocument/2006/relationships/hyperlink" Target="https://map.geo.admin.ch/?zoom=13&amp;E=2687536&amp;N=1281659&amp;layers=ch.kantone.cadastralwebmap-farbe,ch.swisstopo.amtliches-strassenverzeichnis,ch.bfs.gebaeude_wohnungs_register,KML||https://tinyurl.com/yy7ya4g9/SH/2937_bdg_erw.kml" TargetMode="External"/><Relationship Id="rId120" Type="http://schemas.openxmlformats.org/officeDocument/2006/relationships/hyperlink" Target="https://map.geo.admin.ch/?zoom=13&amp;E=2691541&amp;N=1283236&amp;layers=ch.kantone.cadastralwebmap-farbe,ch.swisstopo.amtliches-strassenverzeichnis,ch.bfs.gebaeude_wohnungs_register,KML||https://tinyurl.com/yy7ya4g9/SH/2939_bdg_erw.kml" TargetMode="External"/><Relationship Id="rId358" Type="http://schemas.openxmlformats.org/officeDocument/2006/relationships/hyperlink" Target="https://map.geo.admin.ch/?zoom=13&amp;E=2706530.997&amp;N=1280037.467&amp;layers=ch.kantone.cadastralwebmap-farbe,ch.swisstopo.amtliches-strassenverzeichnis,ch.bfs.gebaeude_wohnungs_register,KML||https://tinyurl.com/yy7ya4g9/SH/2964_bdg_erw.kml" TargetMode="External"/><Relationship Id="rId162" Type="http://schemas.openxmlformats.org/officeDocument/2006/relationships/hyperlink" Target="https://map.geo.admin.ch/?zoom=13&amp;E=2688442&amp;N=1284853&amp;layers=ch.kantone.cadastralwebmap-farbe,ch.swisstopo.amtliches-strassenverzeichnis,ch.bfs.gebaeude_wohnungs_register,KML||https://tinyurl.com/yy7ya4g9/SH/2939_bdg_erw.kml" TargetMode="External"/><Relationship Id="rId218" Type="http://schemas.openxmlformats.org/officeDocument/2006/relationships/hyperlink" Target="https://map.geo.admin.ch/?zoom=13&amp;E=2691203.187&amp;N=1284425.339&amp;layers=ch.kantone.cadastralwebmap-farbe,ch.swisstopo.amtliches-strassenverzeichnis,ch.bfs.gebaeude_wohnungs_register,KML||https://tinyurl.com/yy7ya4g9/SH/2939_bdg_erw.kml" TargetMode="External"/><Relationship Id="rId271" Type="http://schemas.openxmlformats.org/officeDocument/2006/relationships/hyperlink" Target="https://map.geo.admin.ch/?zoom=13&amp;E=2689511&amp;N=1285715&amp;layers=ch.kantone.cadastralwebmap-farbe,ch.swisstopo.amtliches-strassenverzeichnis,ch.bfs.gebaeude_wohnungs_register,KML||https://tinyurl.com/yy7ya4g9/SH/2939_bdg_erw.kml" TargetMode="External"/><Relationship Id="rId24" Type="http://schemas.openxmlformats.org/officeDocument/2006/relationships/hyperlink" Target="https://map.geo.admin.ch/?zoom=13&amp;E=2679572.015&amp;N=1282372.097&amp;layers=ch.kantone.cadastralwebmap-farbe,ch.swisstopo.amtliches-strassenverzeichnis,ch.bfs.gebaeude_wohnungs_register,KML||https://tinyurl.com/yy7ya4g9/SH/2904_bdg_erw.kml" TargetMode="External"/><Relationship Id="rId66" Type="http://schemas.openxmlformats.org/officeDocument/2006/relationships/hyperlink" Target="https://map.geo.admin.ch/?zoom=13&amp;E=2684301.5&amp;N=1269767.875&amp;layers=ch.kantone.cadastralwebmap-farbe,ch.swisstopo.amtliches-strassenverzeichnis,ch.bfs.gebaeude_wohnungs_register,KML||https://tinyurl.com/yy7ya4g9/SH/2933_bdg_erw.kml" TargetMode="External"/><Relationship Id="rId131" Type="http://schemas.openxmlformats.org/officeDocument/2006/relationships/hyperlink" Target="https://map.geo.admin.ch/?zoom=13&amp;E=2689622.147&amp;N=1283899.672&amp;layers=ch.kantone.cadastralwebmap-farbe,ch.swisstopo.amtliches-strassenverzeichnis,ch.bfs.gebaeude_wohnungs_register,KML||https://tinyurl.com/yy7ya4g9/SH/2939_bdg_erw.kml" TargetMode="External"/><Relationship Id="rId327" Type="http://schemas.openxmlformats.org/officeDocument/2006/relationships/hyperlink" Target="https://map.geo.admin.ch/?zoom=13&amp;E=2703609&amp;N=1285076&amp;layers=ch.kantone.cadastralwebmap-farbe,ch.swisstopo.amtliches-strassenverzeichnis,ch.bfs.gebaeude_wohnungs_register,KML||https://tinyurl.com/yy7ya4g9/SH/2963_bdg_erw.kml" TargetMode="External"/><Relationship Id="rId369" Type="http://schemas.openxmlformats.org/officeDocument/2006/relationships/hyperlink" Target="https://map.geo.admin.ch/?zoom=13&amp;E=2676996&amp;N=1283248&amp;layers=ch.kantone.cadastralwebmap-farbe,ch.swisstopo.amtliches-strassenverzeichnis,ch.bfs.gebaeude_wohnungs_register,KML||https://tinyurl.com/yy7ya4g9/SH/2971_bdg_erw.kml" TargetMode="External"/><Relationship Id="rId173" Type="http://schemas.openxmlformats.org/officeDocument/2006/relationships/hyperlink" Target="https://map.geo.admin.ch/?zoom=13&amp;E=2690040&amp;N=1283317&amp;layers=ch.kantone.cadastralwebmap-farbe,ch.swisstopo.amtliches-strassenverzeichnis,ch.bfs.gebaeude_wohnungs_register,KML||https://tinyurl.com/yy7ya4g9/SH/2939_bdg_erw.kml" TargetMode="External"/><Relationship Id="rId229" Type="http://schemas.openxmlformats.org/officeDocument/2006/relationships/hyperlink" Target="https://map.geo.admin.ch/?zoom=13&amp;E=2691352.79&amp;N=1286168.503&amp;layers=ch.kantone.cadastralwebmap-farbe,ch.swisstopo.amtliches-strassenverzeichnis,ch.bfs.gebaeude_wohnungs_register,KML||https://tinyurl.com/yy7ya4g9/SH/2939_bdg_erw.kml" TargetMode="External"/><Relationship Id="rId380" Type="http://schemas.openxmlformats.org/officeDocument/2006/relationships/hyperlink" Target="https://map.geo.admin.ch/?zoom=13&amp;E=2677892&amp;N=1284636&amp;layers=ch.kantone.cadastralwebmap-farbe,ch.swisstopo.amtliches-strassenverzeichnis,ch.bfs.gebaeude_wohnungs_register,KML||https://tinyurl.com/yy7ya4g9/SH/2972_bdg_erw.kml" TargetMode="External"/><Relationship Id="rId240" Type="http://schemas.openxmlformats.org/officeDocument/2006/relationships/hyperlink" Target="https://map.geo.admin.ch/?zoom=13&amp;E=2690198&amp;N=1285340&amp;layers=ch.kantone.cadastralwebmap-farbe,ch.swisstopo.amtliches-strassenverzeichnis,ch.bfs.gebaeude_wohnungs_register,KML||https://tinyurl.com/yy7ya4g9/SH/2939_bdg_erw.kml" TargetMode="External"/><Relationship Id="rId35" Type="http://schemas.openxmlformats.org/officeDocument/2006/relationships/hyperlink" Target="https://map.geo.admin.ch/?zoom=13&amp;E=2693935&amp;N=1289299&amp;layers=ch.kantone.cadastralwebmap-farbe,ch.swisstopo.amtliches-strassenverzeichnis,ch.bfs.gebaeude_wohnungs_register,KML||https://tinyurl.com/yy7ya4g9/SH/2920_bdg_erw.kml" TargetMode="External"/><Relationship Id="rId77" Type="http://schemas.openxmlformats.org/officeDocument/2006/relationships/hyperlink" Target="https://map.geo.admin.ch/?zoom=13&amp;E=2688643&amp;N=1281278&amp;layers=ch.kantone.cadastralwebmap-farbe,ch.swisstopo.amtliches-strassenverzeichnis,ch.bfs.gebaeude_wohnungs_register,KML||https://tinyurl.com/yy7ya4g9/SH/2937_bdg_erw.kml" TargetMode="External"/><Relationship Id="rId100" Type="http://schemas.openxmlformats.org/officeDocument/2006/relationships/hyperlink" Target="https://map.geo.admin.ch/?zoom=13&amp;E=2688706.1&amp;N=1281879.9&amp;layers=ch.kantone.cadastralwebmap-farbe,ch.swisstopo.amtliches-strassenverzeichnis,ch.bfs.gebaeude_wohnungs_register,KML||https://tinyurl.com/yy7ya4g9/SH/2937_bdg_erw.kml" TargetMode="External"/><Relationship Id="rId282" Type="http://schemas.openxmlformats.org/officeDocument/2006/relationships/hyperlink" Target="https://map.geo.admin.ch/?zoom=13&amp;E=2690669.735&amp;N=1285772.744&amp;layers=ch.kantone.cadastralwebmap-farbe,ch.swisstopo.amtliches-strassenverzeichnis,ch.bfs.gebaeude_wohnungs_register,KML||https://tinyurl.com/yy7ya4g9/SH/2939_bdg_erw.kml" TargetMode="External"/><Relationship Id="rId338" Type="http://schemas.openxmlformats.org/officeDocument/2006/relationships/hyperlink" Target="https://map.geo.admin.ch/?zoom=13&amp;E=2702686.5&amp;N=1284834&amp;layers=ch.kantone.cadastralwebmap-farbe,ch.swisstopo.amtliches-strassenverzeichnis,ch.bfs.gebaeude_wohnungs_register,KML||https://tinyurl.com/yy7ya4g9/SH/2963_bdg_erw.kml" TargetMode="External"/><Relationship Id="rId8" Type="http://schemas.openxmlformats.org/officeDocument/2006/relationships/hyperlink" Target="https://map.geo.admin.ch/?zoom=13&amp;E=2683355&amp;N=1283999&amp;layers=ch.kantone.cadastralwebmap-farbe,ch.swisstopo.amtliches-strassenverzeichnis,ch.bfs.gebaeude_wohnungs_register,KML||https://tinyurl.com/yy7ya4g9/SH/2903_bdg_erw.kml" TargetMode="External"/><Relationship Id="rId142" Type="http://schemas.openxmlformats.org/officeDocument/2006/relationships/hyperlink" Target="https://map.geo.admin.ch/?zoom=13&amp;E=2690009.237&amp;N=1283568.886&amp;layers=ch.kantone.cadastralwebmap-farbe,ch.swisstopo.amtliches-strassenverzeichnis,ch.bfs.gebaeude_wohnungs_register,KML||https://tinyurl.com/yy7ya4g9/SH/2939_bdg_erw.kml" TargetMode="External"/><Relationship Id="rId184" Type="http://schemas.openxmlformats.org/officeDocument/2006/relationships/hyperlink" Target="https://map.geo.admin.ch/?zoom=13&amp;E=2688798&amp;N=1284715&amp;layers=ch.kantone.cadastralwebmap-farbe,ch.swisstopo.amtliches-strassenverzeichnis,ch.bfs.gebaeude_wohnungs_register,KML||https://tinyurl.com/yy7ya4g9/SH/2939_bdg_erw.kml" TargetMode="External"/><Relationship Id="rId391" Type="http://schemas.openxmlformats.org/officeDocument/2006/relationships/hyperlink" Target="https://map.geo.admin.ch/?zoom=13&amp;E=2674333.8&amp;N=1280281.6&amp;layers=ch.kantone.cadastralwebmap-farbe,ch.swisstopo.amtliches-strassenverzeichnis,ch.bfs.gebaeude_wohnungs_register,KML||https://tinyurl.com/yy7ya4g9/SH/2973_bdg_erw.kml" TargetMode="External"/><Relationship Id="rId251" Type="http://schemas.openxmlformats.org/officeDocument/2006/relationships/hyperlink" Target="https://map.geo.admin.ch/?zoom=13&amp;E=2691169&amp;N=1286362&amp;layers=ch.kantone.cadastralwebmap-farbe,ch.swisstopo.amtliches-strassenverzeichnis,ch.bfs.gebaeude_wohnungs_register,KML||https://tinyurl.com/yy7ya4g9/SH/2939_bdg_erw.kml" TargetMode="External"/><Relationship Id="rId46" Type="http://schemas.openxmlformats.org/officeDocument/2006/relationships/hyperlink" Target="https://map.geo.admin.ch/?zoom=13&amp;E=2688147.25&amp;N=1293627.299&amp;layers=ch.kantone.cadastralwebmap-farbe,ch.swisstopo.amtliches-strassenverzeichnis,ch.bfs.gebaeude_wohnungs_register,KML||https://tinyurl.com/yy7ya4g9/SH/2931_bdg_erw.kml" TargetMode="External"/><Relationship Id="rId293" Type="http://schemas.openxmlformats.org/officeDocument/2006/relationships/hyperlink" Target="https://map.geo.admin.ch/?zoom=13&amp;E=2686266.621&amp;N=1287683.381&amp;layers=ch.kantone.cadastralwebmap-farbe,ch.swisstopo.amtliches-strassenverzeichnis,ch.bfs.gebaeude_wohnungs_register,KML||https://tinyurl.com/yy7ya4g9/SH/2939_bdg_erw.kml" TargetMode="External"/><Relationship Id="rId307" Type="http://schemas.openxmlformats.org/officeDocument/2006/relationships/hyperlink" Target="https://map.geo.admin.ch/?zoom=13&amp;E=2678661.179&amp;N=1289371.986&amp;layers=ch.kantone.cadastralwebmap-farbe,ch.swisstopo.amtliches-strassenverzeichnis,ch.bfs.gebaeude_wohnungs_register,KML||https://tinyurl.com/yy7ya4g9/SH/2952_bdg_erw.kml" TargetMode="External"/><Relationship Id="rId349" Type="http://schemas.openxmlformats.org/officeDocument/2006/relationships/hyperlink" Target="https://map.geo.admin.ch/?zoom=13&amp;E=2707316&amp;N=1279899&amp;layers=ch.kantone.cadastralwebmap-farbe,ch.swisstopo.amtliches-strassenverzeichnis,ch.bfs.gebaeude_wohnungs_register,KML||https://tinyurl.com/yy7ya4g9/SH/2964_bdg_erw.kml" TargetMode="External"/><Relationship Id="rId88" Type="http://schemas.openxmlformats.org/officeDocument/2006/relationships/hyperlink" Target="https://map.geo.admin.ch/?zoom=13&amp;E=2688906.7&amp;N=1282449.3&amp;layers=ch.kantone.cadastralwebmap-farbe,ch.swisstopo.amtliches-strassenverzeichnis,ch.bfs.gebaeude_wohnungs_register,KML||https://tinyurl.com/yy7ya4g9/SH/2937_bdg_erw.kml" TargetMode="External"/><Relationship Id="rId111" Type="http://schemas.openxmlformats.org/officeDocument/2006/relationships/hyperlink" Target="https://map.geo.admin.ch/?zoom=13&amp;E=2689416.012&amp;N=1284375.449&amp;layers=ch.kantone.cadastralwebmap-farbe,ch.swisstopo.amtliches-strassenverzeichnis,ch.bfs.gebaeude_wohnungs_register,KML||https://tinyurl.com/yy7ya4g9/SH/2939_bdg_erw.kml" TargetMode="External"/><Relationship Id="rId153" Type="http://schemas.openxmlformats.org/officeDocument/2006/relationships/hyperlink" Target="https://map.geo.admin.ch/?zoom=13&amp;E=2691204.668&amp;N=1285289.256&amp;layers=ch.kantone.cadastralwebmap-farbe,ch.swisstopo.amtliches-strassenverzeichnis,ch.bfs.gebaeude_wohnungs_register,KML||https://tinyurl.com/yy7ya4g9/SH/2939_bdg_erw.kml" TargetMode="External"/><Relationship Id="rId195" Type="http://schemas.openxmlformats.org/officeDocument/2006/relationships/hyperlink" Target="https://map.geo.admin.ch/?zoom=13&amp;E=2691205&amp;N=1283520&amp;layers=ch.kantone.cadastralwebmap-farbe,ch.swisstopo.amtliches-strassenverzeichnis,ch.bfs.gebaeude_wohnungs_register,KML||https://tinyurl.com/yy7ya4g9/SH/2939_bdg_erw.kml" TargetMode="External"/><Relationship Id="rId209" Type="http://schemas.openxmlformats.org/officeDocument/2006/relationships/hyperlink" Target="https://map.geo.admin.ch/?zoom=13&amp;E=2691940&amp;N=1282584&amp;layers=ch.kantone.cadastralwebmap-farbe,ch.swisstopo.amtliches-strassenverzeichnis,ch.bfs.gebaeude_wohnungs_register,KML||https://tinyurl.com/yy7ya4g9/SH/2939_bdg_erw.kml" TargetMode="External"/><Relationship Id="rId360" Type="http://schemas.openxmlformats.org/officeDocument/2006/relationships/hyperlink" Target="https://map.geo.admin.ch/?zoom=13&amp;E=2676494.147&amp;N=1283186.742&amp;layers=ch.kantone.cadastralwebmap-farbe,ch.swisstopo.amtliches-strassenverzeichnis,ch.bfs.gebaeude_wohnungs_register,KML||https://tinyurl.com/yy7ya4g9/SH/2971_bdg_erw.kml" TargetMode="External"/><Relationship Id="rId220" Type="http://schemas.openxmlformats.org/officeDocument/2006/relationships/hyperlink" Target="https://map.geo.admin.ch/?zoom=13&amp;E=2690809&amp;N=1285877&amp;layers=ch.kantone.cadastralwebmap-farbe,ch.swisstopo.amtliches-strassenverzeichnis,ch.bfs.gebaeude_wohnungs_register,KML||https://tinyurl.com/yy7ya4g9/SH/2939_bdg_erw.kml" TargetMode="External"/><Relationship Id="rId15" Type="http://schemas.openxmlformats.org/officeDocument/2006/relationships/hyperlink" Target="https://map.geo.admin.ch/?zoom=13&amp;E=2679828&amp;N=1282720&amp;layers=ch.kantone.cadastralwebmap-farbe,ch.swisstopo.amtliches-strassenverzeichnis,ch.bfs.gebaeude_wohnungs_register,KML||https://tinyurl.com/yy7ya4g9/SH/2904_bdg_erw.kml" TargetMode="External"/><Relationship Id="rId57" Type="http://schemas.openxmlformats.org/officeDocument/2006/relationships/hyperlink" Target="https://map.geo.admin.ch/?zoom=13&amp;E=2685976.463&amp;N=1283182.607&amp;layers=ch.kantone.cadastralwebmap-farbe,ch.swisstopo.amtliches-strassenverzeichnis,ch.bfs.gebaeude_wohnungs_register,KML||https://tinyurl.com/yy7ya4g9/SH/2932_bdg_erw.kml" TargetMode="External"/><Relationship Id="rId262" Type="http://schemas.openxmlformats.org/officeDocument/2006/relationships/hyperlink" Target="https://map.geo.admin.ch/?zoom=13&amp;E=2689927&amp;N=1284003&amp;layers=ch.kantone.cadastralwebmap-farbe,ch.swisstopo.amtliches-strassenverzeichnis,ch.bfs.gebaeude_wohnungs_register,KML||https://tinyurl.com/yy7ya4g9/SH/2939_bdg_erw.kml" TargetMode="External"/><Relationship Id="rId318" Type="http://schemas.openxmlformats.org/officeDocument/2006/relationships/hyperlink" Target="https://map.geo.admin.ch/?zoom=13&amp;E=2677029.236&amp;N=1288913.297&amp;layers=ch.kantone.cadastralwebmap-farbe,ch.swisstopo.amtliches-strassenverzeichnis,ch.bfs.gebaeude_wohnungs_register,KML||https://tinyurl.com/yy7ya4g9/SH/2952_bdg_erw.kml" TargetMode="External"/><Relationship Id="rId99" Type="http://schemas.openxmlformats.org/officeDocument/2006/relationships/hyperlink" Target="https://map.geo.admin.ch/?zoom=13&amp;E=2688711.3&amp;N=1282830.6&amp;layers=ch.kantone.cadastralwebmap-farbe,ch.swisstopo.amtliches-strassenverzeichnis,ch.bfs.gebaeude_wohnungs_register,KML||https://tinyurl.com/yy7ya4g9/SH/2937_bdg_erw.kml" TargetMode="External"/><Relationship Id="rId122" Type="http://schemas.openxmlformats.org/officeDocument/2006/relationships/hyperlink" Target="https://map.geo.admin.ch/?zoom=13&amp;E=2689331.1&amp;N=1284332.2&amp;layers=ch.kantone.cadastralwebmap-farbe,ch.swisstopo.amtliches-strassenverzeichnis,ch.bfs.gebaeude_wohnungs_register,KML||https://tinyurl.com/yy7ya4g9/SH/2939_bdg_erw.kml" TargetMode="External"/><Relationship Id="rId164" Type="http://schemas.openxmlformats.org/officeDocument/2006/relationships/hyperlink" Target="https://map.geo.admin.ch/?zoom=13&amp;E=2689529&amp;N=1284792&amp;layers=ch.kantone.cadastralwebmap-farbe,ch.swisstopo.amtliches-strassenverzeichnis,ch.bfs.gebaeude_wohnungs_register,KML||https://tinyurl.com/yy7ya4g9/SH/2939_bdg_erw.kml" TargetMode="External"/><Relationship Id="rId371" Type="http://schemas.openxmlformats.org/officeDocument/2006/relationships/hyperlink" Target="https://map.geo.admin.ch/?zoom=13&amp;E=2677055.941&amp;N=1283543.775&amp;layers=ch.kantone.cadastralwebmap-farbe,ch.swisstopo.amtliches-strassenverzeichnis,ch.bfs.gebaeude_wohnungs_register,KML||https://tinyurl.com/yy7ya4g9/SH/2971_bdg_erw.kml" TargetMode="External"/><Relationship Id="rId26" Type="http://schemas.openxmlformats.org/officeDocument/2006/relationships/hyperlink" Target="https://map.geo.admin.ch/?zoom=13&amp;E=2696115.897&amp;N=1284957.542&amp;layers=ch.kantone.cadastralwebmap-farbe,ch.swisstopo.amtliches-strassenverzeichnis,ch.bfs.gebaeude_wohnungs_register,KML||https://tinyurl.com/yy7ya4g9/SH/2915_bdg_erw.kml" TargetMode="External"/><Relationship Id="rId231" Type="http://schemas.openxmlformats.org/officeDocument/2006/relationships/hyperlink" Target="https://map.geo.admin.ch/?zoom=13&amp;E=2692077.655&amp;N=1286511.169&amp;layers=ch.kantone.cadastralwebmap-farbe,ch.swisstopo.amtliches-strassenverzeichnis,ch.bfs.gebaeude_wohnungs_register,KML||https://tinyurl.com/yy7ya4g9/SH/2939_bdg_erw.kml" TargetMode="External"/><Relationship Id="rId273" Type="http://schemas.openxmlformats.org/officeDocument/2006/relationships/hyperlink" Target="https://map.geo.admin.ch/?zoom=13&amp;E=2689365&amp;N=1285503&amp;layers=ch.kantone.cadastralwebmap-farbe,ch.swisstopo.amtliches-strassenverzeichnis,ch.bfs.gebaeude_wohnungs_register,KML||https://tinyurl.com/yy7ya4g9/SH/2939_bdg_erw.kml" TargetMode="External"/><Relationship Id="rId329" Type="http://schemas.openxmlformats.org/officeDocument/2006/relationships/hyperlink" Target="https://map.geo.admin.ch/?zoom=13&amp;E=2703652&amp;N=1284958&amp;layers=ch.kantone.cadastralwebmap-farbe,ch.swisstopo.amtliches-strassenverzeichnis,ch.bfs.gebaeude_wohnungs_register,KML||https://tinyurl.com/yy7ya4g9/SH/2963_bdg_erw.kml" TargetMode="External"/><Relationship Id="rId68" Type="http://schemas.openxmlformats.org/officeDocument/2006/relationships/hyperlink" Target="https://map.geo.admin.ch/?zoom=13&amp;E=2688574&amp;N=1282779&amp;layers=ch.kantone.cadastralwebmap-farbe,ch.swisstopo.amtliches-strassenverzeichnis,ch.bfs.gebaeude_wohnungs_register,KML||https://tinyurl.com/yy7ya4g9/SH/2937_bdg_erw.kml" TargetMode="External"/><Relationship Id="rId133" Type="http://schemas.openxmlformats.org/officeDocument/2006/relationships/hyperlink" Target="https://map.geo.admin.ch/?zoom=13&amp;E=2691299&amp;N=1283898&amp;layers=ch.kantone.cadastralwebmap-farbe,ch.swisstopo.amtliches-strassenverzeichnis,ch.bfs.gebaeude_wohnungs_register,KML||https://tinyurl.com/yy7ya4g9/SH/2939_bdg_erw.kml" TargetMode="External"/><Relationship Id="rId175" Type="http://schemas.openxmlformats.org/officeDocument/2006/relationships/hyperlink" Target="https://map.geo.admin.ch/?zoom=13&amp;E=2693787&amp;N=1285424&amp;layers=ch.kantone.cadastralwebmap-farbe,ch.swisstopo.amtliches-strassenverzeichnis,ch.bfs.gebaeude_wohnungs_register,KML||https://tinyurl.com/yy7ya4g9/SH/2939_bdg_erw.kml" TargetMode="External"/><Relationship Id="rId340" Type="http://schemas.openxmlformats.org/officeDocument/2006/relationships/hyperlink" Target="https://map.geo.admin.ch/?zoom=13&amp;E=2703679.387&amp;N=1285124.737&amp;layers=ch.kantone.cadastralwebmap-farbe,ch.swisstopo.amtliches-strassenverzeichnis,ch.bfs.gebaeude_wohnungs_register,KML||https://tinyurl.com/yy7ya4g9/SH/2963_bdg_erw.kml" TargetMode="External"/><Relationship Id="rId200" Type="http://schemas.openxmlformats.org/officeDocument/2006/relationships/hyperlink" Target="https://map.geo.admin.ch/?zoom=13&amp;E=2690095&amp;N=1284140&amp;layers=ch.kantone.cadastralwebmap-farbe,ch.swisstopo.amtliches-strassenverzeichnis,ch.bfs.gebaeude_wohnungs_register,KML||https://tinyurl.com/yy7ya4g9/SH/2939_bdg_erw.kml" TargetMode="External"/><Relationship Id="rId382" Type="http://schemas.openxmlformats.org/officeDocument/2006/relationships/hyperlink" Target="https://map.geo.admin.ch/?zoom=13&amp;E=2678106.383&amp;N=1284295.556&amp;layers=ch.kantone.cadastralwebmap-farbe,ch.swisstopo.amtliches-strassenverzeichnis,ch.bfs.gebaeude_wohnungs_register,KML||https://tinyurl.com/yy7ya4g9/SH/2972_bdg_erw.kml" TargetMode="External"/><Relationship Id="rId242" Type="http://schemas.openxmlformats.org/officeDocument/2006/relationships/hyperlink" Target="https://map.geo.admin.ch/?zoom=13&amp;E=2686379&amp;N=1286957&amp;layers=ch.kantone.cadastralwebmap-farbe,ch.swisstopo.amtliches-strassenverzeichnis,ch.bfs.gebaeude_wohnungs_register,KML||https://tinyurl.com/yy7ya4g9/SH/2939_bdg_erw.kml" TargetMode="External"/><Relationship Id="rId284" Type="http://schemas.openxmlformats.org/officeDocument/2006/relationships/hyperlink" Target="https://map.geo.admin.ch/?zoom=13&amp;E=2691505.358&amp;N=1283297.263&amp;layers=ch.kantone.cadastralwebmap-farbe,ch.swisstopo.amtliches-strassenverzeichnis,ch.bfs.gebaeude_wohnungs_register,KML||https://tinyurl.com/yy7ya4g9/SH/2939_bdg_erw.kml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map.geo.admin.ch/?zoom=13&amp;E=2685799.598&amp;N=1287608.599&amp;layers=ch.kantone.cadastralwebmap-farbe,ch.swisstopo.amtliches-strassenverzeichnis,ch.bfs.gebaeude_wohnungs_register,KML||https://tinyurl.com/yy7ya4g9/SH/2939_bdg_erw.kml" TargetMode="External"/><Relationship Id="rId299" Type="http://schemas.openxmlformats.org/officeDocument/2006/relationships/hyperlink" Target="https://map.geo.admin.ch/?zoom=13&amp;E=2688817.7&amp;N=1285504.066&amp;layers=ch.kantone.cadastralwebmap-farbe,ch.swisstopo.amtliches-strassenverzeichnis,ch.bfs.gebaeude_wohnungs_register,KML||https://tinyurl.com/yy7ya4g9/SH/2939_bdg_erw.kml" TargetMode="External"/><Relationship Id="rId21" Type="http://schemas.openxmlformats.org/officeDocument/2006/relationships/hyperlink" Target="https://map.geo.admin.ch/?zoom=13&amp;E=2696253.895&amp;N=1290712.443&amp;layers=ch.kantone.cadastralwebmap-farbe,ch.swisstopo.amtliches-strassenverzeichnis,ch.bfs.gebaeude_wohnungs_register,KML||https://tinyurl.com/yy7ya4g9/SH/2920_bdg_erw.kml" TargetMode="External"/><Relationship Id="rId63" Type="http://schemas.openxmlformats.org/officeDocument/2006/relationships/hyperlink" Target="https://map.geo.admin.ch/?zoom=13&amp;E=2690932.061&amp;N=1284782.934&amp;layers=ch.kantone.cadastralwebmap-farbe,ch.swisstopo.amtliches-strassenverzeichnis,ch.bfs.gebaeude_wohnungs_register,KML||https://tinyurl.com/yy7ya4g9/SH/2939_bdg_erw.kml" TargetMode="External"/><Relationship Id="rId159" Type="http://schemas.openxmlformats.org/officeDocument/2006/relationships/hyperlink" Target="https://map.geo.admin.ch/?zoom=13&amp;E=2689876.813&amp;N=1283485.871&amp;layers=ch.kantone.cadastralwebmap-farbe,ch.swisstopo.amtliches-strassenverzeichnis,ch.bfs.gebaeude_wohnungs_register,KML||https://tinyurl.com/yy7ya4g9/SH/2939_bdg_erw.kml" TargetMode="External"/><Relationship Id="rId324" Type="http://schemas.openxmlformats.org/officeDocument/2006/relationships/hyperlink" Target="https://map.geo.admin.ch/?zoom=13&amp;E=2690635.79&amp;N=1284379.719&amp;layers=ch.kantone.cadastralwebmap-farbe,ch.swisstopo.amtliches-strassenverzeichnis,ch.bfs.gebaeude_wohnungs_register,KML||https://tinyurl.com/yy7ya4g9/SH/2939_bdg_erw.kml" TargetMode="External"/><Relationship Id="rId366" Type="http://schemas.openxmlformats.org/officeDocument/2006/relationships/hyperlink" Target="https://map.geo.admin.ch/?zoom=13&amp;E=2690937.518&amp;N=1286104.236&amp;layers=ch.kantone.cadastralwebmap-farbe,ch.swisstopo.amtliches-strassenverzeichnis,ch.bfs.gebaeude_wohnungs_register,KML||https://tinyurl.com/yy7ya4g9/SH/2939_bdg_erw.kml" TargetMode="External"/><Relationship Id="rId170" Type="http://schemas.openxmlformats.org/officeDocument/2006/relationships/hyperlink" Target="https://map.geo.admin.ch/?zoom=13&amp;E=2691415.256&amp;N=1286336.317&amp;layers=ch.kantone.cadastralwebmap-farbe,ch.swisstopo.amtliches-strassenverzeichnis,ch.bfs.gebaeude_wohnungs_register,KML||https://tinyurl.com/yy7ya4g9/SH/2939_bdg_erw.kml" TargetMode="External"/><Relationship Id="rId226" Type="http://schemas.openxmlformats.org/officeDocument/2006/relationships/hyperlink" Target="https://map.geo.admin.ch/?zoom=13&amp;E=2689961.754&amp;N=1283826.097&amp;layers=ch.kantone.cadastralwebmap-farbe,ch.swisstopo.amtliches-strassenverzeichnis,ch.bfs.gebaeude_wohnungs_register,KML||https://tinyurl.com/yy7ya4g9/SH/2939_bdg_erw.kml" TargetMode="External"/><Relationship Id="rId433" Type="http://schemas.openxmlformats.org/officeDocument/2006/relationships/hyperlink" Target="https://map.geo.admin.ch/?zoom=13&amp;E=2707127.47&amp;N=1279859.549&amp;layers=ch.kantone.cadastralwebmap-farbe,ch.swisstopo.amtliches-strassenverzeichnis,ch.bfs.gebaeude_wohnungs_register,KML||https://tinyurl.com/yy7ya4g9/SH/2964_bdg_erw.kml" TargetMode="External"/><Relationship Id="rId268" Type="http://schemas.openxmlformats.org/officeDocument/2006/relationships/hyperlink" Target="https://map.geo.admin.ch/?zoom=13&amp;E=2691273.723&amp;N=1286496.275&amp;layers=ch.kantone.cadastralwebmap-farbe,ch.swisstopo.amtliches-strassenverzeichnis,ch.bfs.gebaeude_wohnungs_register,KML||https://tinyurl.com/yy7ya4g9/SH/2939_bdg_erw.kml" TargetMode="External"/><Relationship Id="rId32" Type="http://schemas.openxmlformats.org/officeDocument/2006/relationships/hyperlink" Target="https://map.geo.admin.ch/?zoom=13&amp;E=2687658.023&amp;N=1283203.766&amp;layers=ch.kantone.cadastralwebmap-farbe,ch.swisstopo.amtliches-strassenverzeichnis,ch.bfs.gebaeude_wohnungs_register,KML||https://tinyurl.com/yy7ya4g9/SH/2932_bdg_erw.kml" TargetMode="External"/><Relationship Id="rId74" Type="http://schemas.openxmlformats.org/officeDocument/2006/relationships/hyperlink" Target="https://map.geo.admin.ch/?zoom=13&amp;E=2686228.593&amp;N=1287549.556&amp;layers=ch.kantone.cadastralwebmap-farbe,ch.swisstopo.amtliches-strassenverzeichnis,ch.bfs.gebaeude_wohnungs_register,KML||https://tinyurl.com/yy7ya4g9/SH/2939_bdg_erw.kml" TargetMode="External"/><Relationship Id="rId128" Type="http://schemas.openxmlformats.org/officeDocument/2006/relationships/hyperlink" Target="https://map.geo.admin.ch/?zoom=13&amp;E=2691083.456&amp;N=1285303.253&amp;layers=ch.kantone.cadastralwebmap-farbe,ch.swisstopo.amtliches-strassenverzeichnis,ch.bfs.gebaeude_wohnungs_register,KML||https://tinyurl.com/yy7ya4g9/SH/2939_bdg_erw.kml" TargetMode="External"/><Relationship Id="rId335" Type="http://schemas.openxmlformats.org/officeDocument/2006/relationships/hyperlink" Target="https://map.geo.admin.ch/?zoom=13&amp;E=2690104.821&amp;N=1285086.369&amp;layers=ch.kantone.cadastralwebmap-farbe,ch.swisstopo.amtliches-strassenverzeichnis,ch.bfs.gebaeude_wohnungs_register,KML||https://tinyurl.com/yy7ya4g9/SH/2939_bdg_erw.kml" TargetMode="External"/><Relationship Id="rId377" Type="http://schemas.openxmlformats.org/officeDocument/2006/relationships/hyperlink" Target="https://map.geo.admin.ch/?zoom=13&amp;E=2690427.402&amp;N=1283454.159&amp;layers=ch.kantone.cadastralwebmap-farbe,ch.swisstopo.amtliches-strassenverzeichnis,ch.bfs.gebaeude_wohnungs_register,KML||https://tinyurl.com/yy7ya4g9/SH/2939_bdg_erw.kml" TargetMode="External"/><Relationship Id="rId5" Type="http://schemas.openxmlformats.org/officeDocument/2006/relationships/hyperlink" Target="https://map.geo.admin.ch/?zoom=13&amp;E=2683611.069&amp;N=1284268.044&amp;layers=ch.kantone.cadastralwebmap-farbe,ch.swisstopo.amtliches-strassenverzeichnis,ch.bfs.gebaeude_wohnungs_register,KML||https://tinyurl.com/yy7ya4g9/SH/2903_bdg_erw.kml" TargetMode="External"/><Relationship Id="rId181" Type="http://schemas.openxmlformats.org/officeDocument/2006/relationships/hyperlink" Target="https://map.geo.admin.ch/?zoom=13&amp;E=2688961.832&amp;N=1284377.903&amp;layers=ch.kantone.cadastralwebmap-farbe,ch.swisstopo.amtliches-strassenverzeichnis,ch.bfs.gebaeude_wohnungs_register,KML||https://tinyurl.com/yy7ya4g9/SH/2939_bdg_erw.kml" TargetMode="External"/><Relationship Id="rId237" Type="http://schemas.openxmlformats.org/officeDocument/2006/relationships/hyperlink" Target="https://map.geo.admin.ch/?zoom=13&amp;E=2689974.781&amp;N=1286674.882&amp;layers=ch.kantone.cadastralwebmap-farbe,ch.swisstopo.amtliches-strassenverzeichnis,ch.bfs.gebaeude_wohnungs_register,KML||https://tinyurl.com/yy7ya4g9/SH/2939_bdg_erw.kml" TargetMode="External"/><Relationship Id="rId402" Type="http://schemas.openxmlformats.org/officeDocument/2006/relationships/hyperlink" Target="https://map.geo.admin.ch/?zoom=13&amp;E=2691925.388&amp;N=1287249.597&amp;layers=ch.kantone.cadastralwebmap-farbe,ch.swisstopo.amtliches-strassenverzeichnis,ch.bfs.gebaeude_wohnungs_register,KML||https://tinyurl.com/yy7ya4g9/SH/2939_bdg_erw.kml" TargetMode="External"/><Relationship Id="rId279" Type="http://schemas.openxmlformats.org/officeDocument/2006/relationships/hyperlink" Target="https://map.geo.admin.ch/?zoom=13&amp;E=2688797.422&amp;N=1284715.418&amp;layers=ch.kantone.cadastralwebmap-farbe,ch.swisstopo.amtliches-strassenverzeichnis,ch.bfs.gebaeude_wohnungs_register,KML||https://tinyurl.com/yy7ya4g9/SH/2939_bdg_erw.kml" TargetMode="External"/><Relationship Id="rId444" Type="http://schemas.openxmlformats.org/officeDocument/2006/relationships/hyperlink" Target="https://map.geo.admin.ch/?zoom=13&amp;E=2677892.911&amp;N=1284635.556&amp;layers=ch.kantone.cadastralwebmap-farbe,ch.swisstopo.amtliches-strassenverzeichnis,ch.bfs.gebaeude_wohnungs_register,KML||https://tinyurl.com/yy7ya4g9/SH/2972_bdg_erw.kml" TargetMode="External"/><Relationship Id="rId43" Type="http://schemas.openxmlformats.org/officeDocument/2006/relationships/hyperlink" Target="https://map.geo.admin.ch/?zoom=13&amp;E=2687421.051&amp;N=1281829.145&amp;layers=ch.kantone.cadastralwebmap-farbe,ch.swisstopo.amtliches-strassenverzeichnis,ch.bfs.gebaeude_wohnungs_register,KML||https://tinyurl.com/yy7ya4g9/SH/2937_bdg_erw.kml" TargetMode="External"/><Relationship Id="rId139" Type="http://schemas.openxmlformats.org/officeDocument/2006/relationships/hyperlink" Target="https://map.geo.admin.ch/?zoom=13&amp;E=2689175.414&amp;N=1284716.234&amp;layers=ch.kantone.cadastralwebmap-farbe,ch.swisstopo.amtliches-strassenverzeichnis,ch.bfs.gebaeude_wohnungs_register,KML||https://tinyurl.com/yy7ya4g9/SH/2939_bdg_erw.kml" TargetMode="External"/><Relationship Id="rId290" Type="http://schemas.openxmlformats.org/officeDocument/2006/relationships/hyperlink" Target="https://map.geo.admin.ch/?zoom=13&amp;E=2691081.448&amp;N=1284608.499&amp;layers=ch.kantone.cadastralwebmap-farbe,ch.swisstopo.amtliches-strassenverzeichnis,ch.bfs.gebaeude_wohnungs_register,KML||https://tinyurl.com/yy7ya4g9/SH/2939_bdg_erw.kml" TargetMode="External"/><Relationship Id="rId304" Type="http://schemas.openxmlformats.org/officeDocument/2006/relationships/hyperlink" Target="https://map.geo.admin.ch/?zoom=13&amp;E=2688199.929&amp;N=1284454.137&amp;layers=ch.kantone.cadastralwebmap-farbe,ch.swisstopo.amtliches-strassenverzeichnis,ch.bfs.gebaeude_wohnungs_register,KML||https://tinyurl.com/yy7ya4g9/SH/2939_bdg_erw.kml" TargetMode="External"/><Relationship Id="rId346" Type="http://schemas.openxmlformats.org/officeDocument/2006/relationships/hyperlink" Target="https://map.geo.admin.ch/?zoom=13&amp;E=2690877.095&amp;N=1285697.334&amp;layers=ch.kantone.cadastralwebmap-farbe,ch.swisstopo.amtliches-strassenverzeichnis,ch.bfs.gebaeude_wohnungs_register,KML||https://tinyurl.com/yy7ya4g9/SH/2939_bdg_erw.kml" TargetMode="External"/><Relationship Id="rId388" Type="http://schemas.openxmlformats.org/officeDocument/2006/relationships/hyperlink" Target="https://map.geo.admin.ch/?zoom=13&amp;E=2691274.621&amp;N=1286148.617&amp;layers=ch.kantone.cadastralwebmap-farbe,ch.swisstopo.amtliches-strassenverzeichnis,ch.bfs.gebaeude_wohnungs_register,KML||https://tinyurl.com/yy7ya4g9/SH/2939_bdg_erw.kml" TargetMode="External"/><Relationship Id="rId85" Type="http://schemas.openxmlformats.org/officeDocument/2006/relationships/hyperlink" Target="https://map.geo.admin.ch/?zoom=13&amp;E=2690370.348&amp;N=1284644.925&amp;layers=ch.kantone.cadastralwebmap-farbe,ch.swisstopo.amtliches-strassenverzeichnis,ch.bfs.gebaeude_wohnungs_register,KML||https://tinyurl.com/yy7ya4g9/SH/2939_bdg_erw.kml" TargetMode="External"/><Relationship Id="rId150" Type="http://schemas.openxmlformats.org/officeDocument/2006/relationships/hyperlink" Target="https://map.geo.admin.ch/?zoom=13&amp;E=2689933.053&amp;N=1283599.239&amp;layers=ch.kantone.cadastralwebmap-farbe,ch.swisstopo.amtliches-strassenverzeichnis,ch.bfs.gebaeude_wohnungs_register,KML||https://tinyurl.com/yy7ya4g9/SH/2939_bdg_erw.kml" TargetMode="External"/><Relationship Id="rId192" Type="http://schemas.openxmlformats.org/officeDocument/2006/relationships/hyperlink" Target="https://map.geo.admin.ch/?zoom=13&amp;E=2689519.369&amp;N=1284566.144&amp;layers=ch.kantone.cadastralwebmap-farbe,ch.swisstopo.amtliches-strassenverzeichnis,ch.bfs.gebaeude_wohnungs_register,KML||https://tinyurl.com/yy7ya4g9/SH/2939_bdg_erw.kml" TargetMode="External"/><Relationship Id="rId206" Type="http://schemas.openxmlformats.org/officeDocument/2006/relationships/hyperlink" Target="https://map.geo.admin.ch/?zoom=13&amp;E=2691868.223&amp;N=1282576.149&amp;layers=ch.kantone.cadastralwebmap-farbe,ch.swisstopo.amtliches-strassenverzeichnis,ch.bfs.gebaeude_wohnungs_register,KML||https://tinyurl.com/yy7ya4g9/SH/2939_bdg_erw.kml" TargetMode="External"/><Relationship Id="rId413" Type="http://schemas.openxmlformats.org/officeDocument/2006/relationships/hyperlink" Target="https://map.geo.admin.ch/?zoom=13&amp;E=2680994.497&amp;N=1290338.988&amp;layers=ch.kantone.cadastralwebmap-farbe,ch.swisstopo.amtliches-strassenverzeichnis,ch.bfs.gebaeude_wohnungs_register,KML||https://tinyurl.com/yy7ya4g9/SH/2951_bdg_erw.kml" TargetMode="External"/><Relationship Id="rId248" Type="http://schemas.openxmlformats.org/officeDocument/2006/relationships/hyperlink" Target="https://map.geo.admin.ch/?zoom=13&amp;E=2688620.937&amp;N=1284804.498&amp;layers=ch.kantone.cadastralwebmap-farbe,ch.swisstopo.amtliches-strassenverzeichnis,ch.bfs.gebaeude_wohnungs_register,KML||https://tinyurl.com/yy7ya4g9/SH/2939_bdg_erw.kml" TargetMode="External"/><Relationship Id="rId12" Type="http://schemas.openxmlformats.org/officeDocument/2006/relationships/hyperlink" Target="https://map.geo.admin.ch/?zoom=13&amp;E=2696367.59&amp;N=1290700.358&amp;layers=ch.kantone.cadastralwebmap-farbe,ch.swisstopo.amtliches-strassenverzeichnis,ch.bfs.gebaeude_wohnungs_register,KML||https://tinyurl.com/yy7ya4g9/SH/2920_bdg_erw.kml" TargetMode="External"/><Relationship Id="rId108" Type="http://schemas.openxmlformats.org/officeDocument/2006/relationships/hyperlink" Target="https://map.geo.admin.ch/?zoom=13&amp;E=2685758.409&amp;N=1287701.258&amp;layers=ch.kantone.cadastralwebmap-farbe,ch.swisstopo.amtliches-strassenverzeichnis,ch.bfs.gebaeude_wohnungs_register,KML||https://tinyurl.com/yy7ya4g9/SH/2939_bdg_erw.kml" TargetMode="External"/><Relationship Id="rId315" Type="http://schemas.openxmlformats.org/officeDocument/2006/relationships/hyperlink" Target="https://map.geo.admin.ch/?zoom=13&amp;E=2688708.184&amp;N=1284614.315&amp;layers=ch.kantone.cadastralwebmap-farbe,ch.swisstopo.amtliches-strassenverzeichnis,ch.bfs.gebaeude_wohnungs_register,KML||https://tinyurl.com/yy7ya4g9/SH/2939_bdg_erw.kml" TargetMode="External"/><Relationship Id="rId357" Type="http://schemas.openxmlformats.org/officeDocument/2006/relationships/hyperlink" Target="https://map.geo.admin.ch/?zoom=13&amp;E=2688567.178&amp;N=1284876.808&amp;layers=ch.kantone.cadastralwebmap-farbe,ch.swisstopo.amtliches-strassenverzeichnis,ch.bfs.gebaeude_wohnungs_register,KML||https://tinyurl.com/yy7ya4g9/SH/2939_bdg_erw.kml" TargetMode="External"/><Relationship Id="rId54" Type="http://schemas.openxmlformats.org/officeDocument/2006/relationships/hyperlink" Target="https://map.geo.admin.ch/?zoom=13&amp;E=2691137.657&amp;N=1286020.279&amp;layers=ch.kantone.cadastralwebmap-farbe,ch.swisstopo.amtliches-strassenverzeichnis,ch.bfs.gebaeude_wohnungs_register,KML||https://tinyurl.com/yy7ya4g9/SH/2939_bdg_erw.kml" TargetMode="External"/><Relationship Id="rId96" Type="http://schemas.openxmlformats.org/officeDocument/2006/relationships/hyperlink" Target="https://map.geo.admin.ch/?zoom=13&amp;E=2685752.566&amp;N=1287640.714&amp;layers=ch.kantone.cadastralwebmap-farbe,ch.swisstopo.amtliches-strassenverzeichnis,ch.bfs.gebaeude_wohnungs_register,KML||https://tinyurl.com/yy7ya4g9/SH/2939_bdg_erw.kml" TargetMode="External"/><Relationship Id="rId161" Type="http://schemas.openxmlformats.org/officeDocument/2006/relationships/hyperlink" Target="https://map.geo.admin.ch/?zoom=13&amp;E=2689072.606&amp;N=1283712.53&amp;layers=ch.kantone.cadastralwebmap-farbe,ch.swisstopo.amtliches-strassenverzeichnis,ch.bfs.gebaeude_wohnungs_register,KML||https://tinyurl.com/yy7ya4g9/SH/2939_bdg_erw.kml" TargetMode="External"/><Relationship Id="rId217" Type="http://schemas.openxmlformats.org/officeDocument/2006/relationships/hyperlink" Target="https://map.geo.admin.ch/?zoom=13&amp;E=2689323.054&amp;N=1284225.668&amp;layers=ch.kantone.cadastralwebmap-farbe,ch.swisstopo.amtliches-strassenverzeichnis,ch.bfs.gebaeude_wohnungs_register,KML||https://tinyurl.com/yy7ya4g9/SH/2939_bdg_erw.kml" TargetMode="External"/><Relationship Id="rId399" Type="http://schemas.openxmlformats.org/officeDocument/2006/relationships/hyperlink" Target="https://map.geo.admin.ch/?zoom=13&amp;E=2690442.83&amp;N=1284502.17&amp;layers=ch.kantone.cadastralwebmap-farbe,ch.swisstopo.amtliches-strassenverzeichnis,ch.bfs.gebaeude_wohnungs_register,KML||https://tinyurl.com/yy7ya4g9/SH/2939_bdg_erw.kml" TargetMode="External"/><Relationship Id="rId259" Type="http://schemas.openxmlformats.org/officeDocument/2006/relationships/hyperlink" Target="https://map.geo.admin.ch/?zoom=13&amp;E=2689021.369&amp;N=1284901.596&amp;layers=ch.kantone.cadastralwebmap-farbe,ch.swisstopo.amtliches-strassenverzeichnis,ch.bfs.gebaeude_wohnungs_register,KML||https://tinyurl.com/yy7ya4g9/SH/2939_bdg_erw.kml" TargetMode="External"/><Relationship Id="rId424" Type="http://schemas.openxmlformats.org/officeDocument/2006/relationships/hyperlink" Target="https://map.geo.admin.ch/?zoom=13&amp;E=2700994.242&amp;N=1286088.449&amp;layers=ch.kantone.cadastralwebmap-farbe,ch.swisstopo.amtliches-strassenverzeichnis,ch.bfs.gebaeude_wohnungs_register,KML||https://tinyurl.com/yy7ya4g9/SH/2961_bdg_erw.kml" TargetMode="External"/><Relationship Id="rId23" Type="http://schemas.openxmlformats.org/officeDocument/2006/relationships/hyperlink" Target="https://map.geo.admin.ch/?zoom=13&amp;E=2695675.32&amp;N=1288298.551&amp;layers=ch.kantone.cadastralwebmap-farbe,ch.swisstopo.amtliches-strassenverzeichnis,ch.bfs.gebaeude_wohnungs_register,KML||https://tinyurl.com/yy7ya4g9/SH/2920_bdg_erw.kml" TargetMode="External"/><Relationship Id="rId119" Type="http://schemas.openxmlformats.org/officeDocument/2006/relationships/hyperlink" Target="https://map.geo.admin.ch/?zoom=13&amp;E=2686307.841&amp;N=1287745.822&amp;layers=ch.kantone.cadastralwebmap-farbe,ch.swisstopo.amtliches-strassenverzeichnis,ch.bfs.gebaeude_wohnungs_register,KML||https://tinyurl.com/yy7ya4g9/SH/2939_bdg_erw.kml" TargetMode="External"/><Relationship Id="rId270" Type="http://schemas.openxmlformats.org/officeDocument/2006/relationships/hyperlink" Target="https://map.geo.admin.ch/?zoom=13&amp;E=2688658.744&amp;N=1284814.535&amp;layers=ch.kantone.cadastralwebmap-farbe,ch.swisstopo.amtliches-strassenverzeichnis,ch.bfs.gebaeude_wohnungs_register,KML||https://tinyurl.com/yy7ya4g9/SH/2939_bdg_erw.kml" TargetMode="External"/><Relationship Id="rId326" Type="http://schemas.openxmlformats.org/officeDocument/2006/relationships/hyperlink" Target="https://map.geo.admin.ch/?zoom=13&amp;E=2689977.884&amp;N=1285054.352&amp;layers=ch.kantone.cadastralwebmap-farbe,ch.swisstopo.amtliches-strassenverzeichnis,ch.bfs.gebaeude_wohnungs_register,KML||https://tinyurl.com/yy7ya4g9/SH/2939_bdg_erw.kml" TargetMode="External"/><Relationship Id="rId65" Type="http://schemas.openxmlformats.org/officeDocument/2006/relationships/hyperlink" Target="https://map.geo.admin.ch/?zoom=13&amp;E=2690488.584&amp;N=1284415.748&amp;layers=ch.kantone.cadastralwebmap-farbe,ch.swisstopo.amtliches-strassenverzeichnis,ch.bfs.gebaeude_wohnungs_register,KML||https://tinyurl.com/yy7ya4g9/SH/2939_bdg_erw.kml" TargetMode="External"/><Relationship Id="rId130" Type="http://schemas.openxmlformats.org/officeDocument/2006/relationships/hyperlink" Target="https://map.geo.admin.ch/?zoom=13&amp;E=2688585.936&amp;N=1284360.125&amp;layers=ch.kantone.cadastralwebmap-farbe,ch.swisstopo.amtliches-strassenverzeichnis,ch.bfs.gebaeude_wohnungs_register,KML||https://tinyurl.com/yy7ya4g9/SH/2939_bdg_erw.kml" TargetMode="External"/><Relationship Id="rId368" Type="http://schemas.openxmlformats.org/officeDocument/2006/relationships/hyperlink" Target="https://map.geo.admin.ch/?zoom=13&amp;E=2688272.038&amp;N=1284053.717&amp;layers=ch.kantone.cadastralwebmap-farbe,ch.swisstopo.amtliches-strassenverzeichnis,ch.bfs.gebaeude_wohnungs_register,KML||https://tinyurl.com/yy7ya4g9/SH/2939_bdg_erw.kml" TargetMode="External"/><Relationship Id="rId172" Type="http://schemas.openxmlformats.org/officeDocument/2006/relationships/hyperlink" Target="https://map.geo.admin.ch/?zoom=13&amp;E=2689625.283&amp;N=1283744.264&amp;layers=ch.kantone.cadastralwebmap-farbe,ch.swisstopo.amtliches-strassenverzeichnis,ch.bfs.gebaeude_wohnungs_register,KML||https://tinyurl.com/yy7ya4g9/SH/2939_bdg_erw.kml" TargetMode="External"/><Relationship Id="rId228" Type="http://schemas.openxmlformats.org/officeDocument/2006/relationships/hyperlink" Target="https://map.geo.admin.ch/?zoom=13&amp;E=2691111.919&amp;N=1284316.206&amp;layers=ch.kantone.cadastralwebmap-farbe,ch.swisstopo.amtliches-strassenverzeichnis,ch.bfs.gebaeude_wohnungs_register,KML||https://tinyurl.com/yy7ya4g9/SH/2939_bdg_erw.kml" TargetMode="External"/><Relationship Id="rId435" Type="http://schemas.openxmlformats.org/officeDocument/2006/relationships/hyperlink" Target="https://map.geo.admin.ch/?zoom=13&amp;E=2706274.718&amp;N=1279530.024&amp;layers=ch.kantone.cadastralwebmap-farbe,ch.swisstopo.amtliches-strassenverzeichnis,ch.bfs.gebaeude_wohnungs_register,KML||https://tinyurl.com/yy7ya4g9/SH/2964_bdg_erw.kml" TargetMode="External"/><Relationship Id="rId281" Type="http://schemas.openxmlformats.org/officeDocument/2006/relationships/hyperlink" Target="https://map.geo.admin.ch/?zoom=13&amp;E=2688797.422&amp;N=1284715.418&amp;layers=ch.kantone.cadastralwebmap-farbe,ch.swisstopo.amtliches-strassenverzeichnis,ch.bfs.gebaeude_wohnungs_register,KML||https://tinyurl.com/yy7ya4g9/SH/2939_bdg_erw.kml" TargetMode="External"/><Relationship Id="rId337" Type="http://schemas.openxmlformats.org/officeDocument/2006/relationships/hyperlink" Target="https://map.geo.admin.ch/?zoom=13&amp;E=2689684.854&amp;N=1284243.314&amp;layers=ch.kantone.cadastralwebmap-farbe,ch.swisstopo.amtliches-strassenverzeichnis,ch.bfs.gebaeude_wohnungs_register,KML||https://tinyurl.com/yy7ya4g9/SH/2939_bdg_erw.kml" TargetMode="External"/><Relationship Id="rId34" Type="http://schemas.openxmlformats.org/officeDocument/2006/relationships/hyperlink" Target="https://map.geo.admin.ch/?zoom=13&amp;E=2686784.484&amp;N=1283603.408&amp;layers=ch.kantone.cadastralwebmap-farbe,ch.swisstopo.amtliches-strassenverzeichnis,ch.bfs.gebaeude_wohnungs_register,KML||https://tinyurl.com/yy7ya4g9/SH/2932_bdg_erw.kml" TargetMode="External"/><Relationship Id="rId76" Type="http://schemas.openxmlformats.org/officeDocument/2006/relationships/hyperlink" Target="https://map.geo.admin.ch/?zoom=13&amp;E=2690310.199&amp;N=1283971.293&amp;layers=ch.kantone.cadastralwebmap-farbe,ch.swisstopo.amtliches-strassenverzeichnis,ch.bfs.gebaeude_wohnungs_register,KML||https://tinyurl.com/yy7ya4g9/SH/2939_bdg_erw.kml" TargetMode="External"/><Relationship Id="rId141" Type="http://schemas.openxmlformats.org/officeDocument/2006/relationships/hyperlink" Target="https://map.geo.admin.ch/?zoom=13&amp;E=2690075.587&amp;N=1283933.011&amp;layers=ch.kantone.cadastralwebmap-farbe,ch.swisstopo.amtliches-strassenverzeichnis,ch.bfs.gebaeude_wohnungs_register,KML||https://tinyurl.com/yy7ya4g9/SH/2939_bdg_erw.kml" TargetMode="External"/><Relationship Id="rId379" Type="http://schemas.openxmlformats.org/officeDocument/2006/relationships/hyperlink" Target="https://map.geo.admin.ch/?zoom=13&amp;E=2690109.124&amp;N=1285253.13&amp;layers=ch.kantone.cadastralwebmap-farbe,ch.swisstopo.amtliches-strassenverzeichnis,ch.bfs.gebaeude_wohnungs_register,KML||https://tinyurl.com/yy7ya4g9/SH/2939_bdg_erw.kml" TargetMode="External"/><Relationship Id="rId7" Type="http://schemas.openxmlformats.org/officeDocument/2006/relationships/hyperlink" Target="https://map.geo.admin.ch/?zoom=13&amp;E=2683296.734&amp;N=1284035.744&amp;layers=ch.kantone.cadastralwebmap-farbe,ch.swisstopo.amtliches-strassenverzeichnis,ch.bfs.gebaeude_wohnungs_register,KML||https://tinyurl.com/yy7ya4g9/SH/2903_bdg_erw.kml" TargetMode="External"/><Relationship Id="rId183" Type="http://schemas.openxmlformats.org/officeDocument/2006/relationships/hyperlink" Target="https://map.geo.admin.ch/?zoom=13&amp;E=2688952.899&amp;N=1285308.816&amp;layers=ch.kantone.cadastralwebmap-farbe,ch.swisstopo.amtliches-strassenverzeichnis,ch.bfs.gebaeude_wohnungs_register,KML||https://tinyurl.com/yy7ya4g9/SH/2939_bdg_erw.kml" TargetMode="External"/><Relationship Id="rId239" Type="http://schemas.openxmlformats.org/officeDocument/2006/relationships/hyperlink" Target="https://map.geo.admin.ch/?zoom=13&amp;E=2690150.092&amp;N=1284406.86&amp;layers=ch.kantone.cadastralwebmap-farbe,ch.swisstopo.amtliches-strassenverzeichnis,ch.bfs.gebaeude_wohnungs_register,KML||https://tinyurl.com/yy7ya4g9/SH/2939_bdg_erw.kml" TargetMode="External"/><Relationship Id="rId390" Type="http://schemas.openxmlformats.org/officeDocument/2006/relationships/hyperlink" Target="https://map.geo.admin.ch/?zoom=13&amp;E=2690975.621&amp;N=1284584.801&amp;layers=ch.kantone.cadastralwebmap-farbe,ch.swisstopo.amtliches-strassenverzeichnis,ch.bfs.gebaeude_wohnungs_register,KML||https://tinyurl.com/yy7ya4g9/SH/2939_bdg_erw.kml" TargetMode="External"/><Relationship Id="rId404" Type="http://schemas.openxmlformats.org/officeDocument/2006/relationships/hyperlink" Target="https://map.geo.admin.ch/?zoom=13&amp;E=2691943.491&amp;N=1286946.261&amp;layers=ch.kantone.cadastralwebmap-farbe,ch.swisstopo.amtliches-strassenverzeichnis,ch.bfs.gebaeude_wohnungs_register,KML||https://tinyurl.com/yy7ya4g9/SH/2939_bdg_erw.kml" TargetMode="External"/><Relationship Id="rId446" Type="http://schemas.openxmlformats.org/officeDocument/2006/relationships/hyperlink" Target="https://map.geo.admin.ch/?zoom=13&amp;E=2677915.213&amp;N=1284708.958&amp;layers=ch.kantone.cadastralwebmap-farbe,ch.swisstopo.amtliches-strassenverzeichnis,ch.bfs.gebaeude_wohnungs_register,KML||https://tinyurl.com/yy7ya4g9/SH/2972_bdg_erw.kml" TargetMode="External"/><Relationship Id="rId250" Type="http://schemas.openxmlformats.org/officeDocument/2006/relationships/hyperlink" Target="https://map.geo.admin.ch/?zoom=13&amp;E=2688821.413&amp;N=1284720.668&amp;layers=ch.kantone.cadastralwebmap-farbe,ch.swisstopo.amtliches-strassenverzeichnis,ch.bfs.gebaeude_wohnungs_register,KML||https://tinyurl.com/yy7ya4g9/SH/2939_bdg_erw.kml" TargetMode="External"/><Relationship Id="rId292" Type="http://schemas.openxmlformats.org/officeDocument/2006/relationships/hyperlink" Target="https://map.geo.admin.ch/?zoom=13&amp;E=2688268.124&amp;N=1283906.079&amp;layers=ch.kantone.cadastralwebmap-farbe,ch.swisstopo.amtliches-strassenverzeichnis,ch.bfs.gebaeude_wohnungs_register,KML||https://tinyurl.com/yy7ya4g9/SH/2939_bdg_erw.kml" TargetMode="External"/><Relationship Id="rId306" Type="http://schemas.openxmlformats.org/officeDocument/2006/relationships/hyperlink" Target="https://map.geo.admin.ch/?zoom=13&amp;E=2691969.17&amp;N=1282584.571&amp;layers=ch.kantone.cadastralwebmap-farbe,ch.swisstopo.amtliches-strassenverzeichnis,ch.bfs.gebaeude_wohnungs_register,KML||https://tinyurl.com/yy7ya4g9/SH/2939_bdg_erw.kml" TargetMode="External"/><Relationship Id="rId45" Type="http://schemas.openxmlformats.org/officeDocument/2006/relationships/hyperlink" Target="https://map.geo.admin.ch/?zoom=13&amp;E=2688746.241&amp;N=1281450.012&amp;layers=ch.kantone.cadastralwebmap-farbe,ch.swisstopo.amtliches-strassenverzeichnis,ch.bfs.gebaeude_wohnungs_register,KML||https://tinyurl.com/yy7ya4g9/SH/2937_bdg_erw.kml" TargetMode="External"/><Relationship Id="rId87" Type="http://schemas.openxmlformats.org/officeDocument/2006/relationships/hyperlink" Target="https://map.geo.admin.ch/?zoom=13&amp;E=2690877.783&amp;N=1284551.772&amp;layers=ch.kantone.cadastralwebmap-farbe,ch.swisstopo.amtliches-strassenverzeichnis,ch.bfs.gebaeude_wohnungs_register,KML||https://tinyurl.com/yy7ya4g9/SH/2939_bdg_erw.kml" TargetMode="External"/><Relationship Id="rId110" Type="http://schemas.openxmlformats.org/officeDocument/2006/relationships/hyperlink" Target="https://map.geo.admin.ch/?zoom=13&amp;E=2686163.018&amp;N=1287664.561&amp;layers=ch.kantone.cadastralwebmap-farbe,ch.swisstopo.amtliches-strassenverzeichnis,ch.bfs.gebaeude_wohnungs_register,KML||https://tinyurl.com/yy7ya4g9/SH/2939_bdg_erw.kml" TargetMode="External"/><Relationship Id="rId348" Type="http://schemas.openxmlformats.org/officeDocument/2006/relationships/hyperlink" Target="https://map.geo.admin.ch/?zoom=13&amp;E=2688987.162&amp;N=1285248.858&amp;layers=ch.kantone.cadastralwebmap-farbe,ch.swisstopo.amtliches-strassenverzeichnis,ch.bfs.gebaeude_wohnungs_register,KML||https://tinyurl.com/yy7ya4g9/SH/2939_bdg_erw.kml" TargetMode="External"/><Relationship Id="rId152" Type="http://schemas.openxmlformats.org/officeDocument/2006/relationships/hyperlink" Target="https://map.geo.admin.ch/?zoom=13&amp;E=2689264.901&amp;N=1285229.143&amp;layers=ch.kantone.cadastralwebmap-farbe,ch.swisstopo.amtliches-strassenverzeichnis,ch.bfs.gebaeude_wohnungs_register,KML||https://tinyurl.com/yy7ya4g9/SH/2939_bdg_erw.kml" TargetMode="External"/><Relationship Id="rId194" Type="http://schemas.openxmlformats.org/officeDocument/2006/relationships/hyperlink" Target="https://map.geo.admin.ch/?zoom=13&amp;E=2691788.315&amp;N=1283041.443&amp;layers=ch.kantone.cadastralwebmap-farbe,ch.swisstopo.amtliches-strassenverzeichnis,ch.bfs.gebaeude_wohnungs_register,KML||https://tinyurl.com/yy7ya4g9/SH/2939_bdg_erw.kml" TargetMode="External"/><Relationship Id="rId208" Type="http://schemas.openxmlformats.org/officeDocument/2006/relationships/hyperlink" Target="https://map.geo.admin.ch/?zoom=13&amp;E=2689229.993&amp;N=1283530.191&amp;layers=ch.kantone.cadastralwebmap-farbe,ch.swisstopo.amtliches-strassenverzeichnis,ch.bfs.gebaeude_wohnungs_register,KML||https://tinyurl.com/yy7ya4g9/SH/2939_bdg_erw.kml" TargetMode="External"/><Relationship Id="rId415" Type="http://schemas.openxmlformats.org/officeDocument/2006/relationships/hyperlink" Target="https://map.geo.admin.ch/?zoom=13&amp;E=2682319.026&amp;N=1291238.468&amp;layers=ch.kantone.cadastralwebmap-farbe,ch.swisstopo.amtliches-strassenverzeichnis,ch.bfs.gebaeude_wohnungs_register,KML||https://tinyurl.com/yy7ya4g9/SH/2951_bdg_erw.kml" TargetMode="External"/><Relationship Id="rId261" Type="http://schemas.openxmlformats.org/officeDocument/2006/relationships/hyperlink" Target="https://map.geo.admin.ch/?zoom=13&amp;E=2689024.322&amp;N=1284912.472&amp;layers=ch.kantone.cadastralwebmap-farbe,ch.swisstopo.amtliches-strassenverzeichnis,ch.bfs.gebaeude_wohnungs_register,KML||https://tinyurl.com/yy7ya4g9/SH/2939_bdg_erw.kml" TargetMode="External"/><Relationship Id="rId14" Type="http://schemas.openxmlformats.org/officeDocument/2006/relationships/hyperlink" Target="https://map.geo.admin.ch/?zoom=13&amp;E=2694945.117&amp;N=1289200.944&amp;layers=ch.kantone.cadastralwebmap-farbe,ch.swisstopo.amtliches-strassenverzeichnis,ch.bfs.gebaeude_wohnungs_register,KML||https://tinyurl.com/yy7ya4g9/SH/2920_bdg_erw.kml" TargetMode="External"/><Relationship Id="rId56" Type="http://schemas.openxmlformats.org/officeDocument/2006/relationships/hyperlink" Target="https://map.geo.admin.ch/?zoom=13&amp;E=2688647.471&amp;N=1284809.297&amp;layers=ch.kantone.cadastralwebmap-farbe,ch.swisstopo.amtliches-strassenverzeichnis,ch.bfs.gebaeude_wohnungs_register,KML||https://tinyurl.com/yy7ya4g9/SH/2939_bdg_erw.kml" TargetMode="External"/><Relationship Id="rId317" Type="http://schemas.openxmlformats.org/officeDocument/2006/relationships/hyperlink" Target="https://map.geo.admin.ch/?zoom=13&amp;E=2690837.442&amp;N=1285912.238&amp;layers=ch.kantone.cadastralwebmap-farbe,ch.swisstopo.amtliches-strassenverzeichnis,ch.bfs.gebaeude_wohnungs_register,KML||https://tinyurl.com/yy7ya4g9/SH/2939_bdg_erw.kml" TargetMode="External"/><Relationship Id="rId359" Type="http://schemas.openxmlformats.org/officeDocument/2006/relationships/hyperlink" Target="https://map.geo.admin.ch/?zoom=13&amp;E=2691313.645&amp;N=1285363.223&amp;layers=ch.kantone.cadastralwebmap-farbe,ch.swisstopo.amtliches-strassenverzeichnis,ch.bfs.gebaeude_wohnungs_register,KML||https://tinyurl.com/yy7ya4g9/SH/2939_bdg_erw.kml" TargetMode="External"/><Relationship Id="rId98" Type="http://schemas.openxmlformats.org/officeDocument/2006/relationships/hyperlink" Target="https://map.geo.admin.ch/?zoom=13&amp;E=2685610.096&amp;N=1287777.924&amp;layers=ch.kantone.cadastralwebmap-farbe,ch.swisstopo.amtliches-strassenverzeichnis,ch.bfs.gebaeude_wohnungs_register,KML||https://tinyurl.com/yy7ya4g9/SH/2939_bdg_erw.kml" TargetMode="External"/><Relationship Id="rId121" Type="http://schemas.openxmlformats.org/officeDocument/2006/relationships/hyperlink" Target="https://map.geo.admin.ch/?zoom=13&amp;E=2686241.207&amp;N=1287651.854&amp;layers=ch.kantone.cadastralwebmap-farbe,ch.swisstopo.amtliches-strassenverzeichnis,ch.bfs.gebaeude_wohnungs_register,KML||https://tinyurl.com/yy7ya4g9/SH/2939_bdg_erw.kml" TargetMode="External"/><Relationship Id="rId163" Type="http://schemas.openxmlformats.org/officeDocument/2006/relationships/hyperlink" Target="https://map.geo.admin.ch/?zoom=13&amp;E=2689880.612&amp;N=1283920.871&amp;layers=ch.kantone.cadastralwebmap-farbe,ch.swisstopo.amtliches-strassenverzeichnis,ch.bfs.gebaeude_wohnungs_register,KML||https://tinyurl.com/yy7ya4g9/SH/2939_bdg_erw.kml" TargetMode="External"/><Relationship Id="rId219" Type="http://schemas.openxmlformats.org/officeDocument/2006/relationships/hyperlink" Target="https://map.geo.admin.ch/?zoom=13&amp;E=2688954.24&amp;N=1284744.766&amp;layers=ch.kantone.cadastralwebmap-farbe,ch.swisstopo.amtliches-strassenverzeichnis,ch.bfs.gebaeude_wohnungs_register,KML||https://tinyurl.com/yy7ya4g9/SH/2939_bdg_erw.kml" TargetMode="External"/><Relationship Id="rId370" Type="http://schemas.openxmlformats.org/officeDocument/2006/relationships/hyperlink" Target="https://map.geo.admin.ch/?zoom=13&amp;E=2688270.22&amp;N=1284098.291&amp;layers=ch.kantone.cadastralwebmap-farbe,ch.swisstopo.amtliches-strassenverzeichnis,ch.bfs.gebaeude_wohnungs_register,KML||https://tinyurl.com/yy7ya4g9/SH/2939_bdg_erw.kml" TargetMode="External"/><Relationship Id="rId426" Type="http://schemas.openxmlformats.org/officeDocument/2006/relationships/hyperlink" Target="https://map.geo.admin.ch/?zoom=13&amp;E=2704311.781&amp;N=1281703.811&amp;layers=ch.kantone.cadastralwebmap-farbe,ch.swisstopo.amtliches-strassenverzeichnis,ch.bfs.gebaeude_wohnungs_register,KML||https://tinyurl.com/yy7ya4g9/SH/2962_bdg_erw.kml" TargetMode="External"/><Relationship Id="rId230" Type="http://schemas.openxmlformats.org/officeDocument/2006/relationships/hyperlink" Target="https://map.geo.admin.ch/?zoom=13&amp;E=2689884.716&amp;N=1284660.786&amp;layers=ch.kantone.cadastralwebmap-farbe,ch.swisstopo.amtliches-strassenverzeichnis,ch.bfs.gebaeude_wohnungs_register,KML||https://tinyurl.com/yy7ya4g9/SH/2939_bdg_erw.kml" TargetMode="External"/><Relationship Id="rId25" Type="http://schemas.openxmlformats.org/officeDocument/2006/relationships/hyperlink" Target="https://map.geo.admin.ch/?zoom=13&amp;E=2695289.486&amp;N=1289647.996&amp;layers=ch.kantone.cadastralwebmap-farbe,ch.swisstopo.amtliches-strassenverzeichnis,ch.bfs.gebaeude_wohnungs_register,KML||https://tinyurl.com/yy7ya4g9/SH/2920_bdg_erw.kml" TargetMode="External"/><Relationship Id="rId67" Type="http://schemas.openxmlformats.org/officeDocument/2006/relationships/hyperlink" Target="https://map.geo.admin.ch/?zoom=13&amp;E=2689025.863&amp;N=1284840.458&amp;layers=ch.kantone.cadastralwebmap-farbe,ch.swisstopo.amtliches-strassenverzeichnis,ch.bfs.gebaeude_wohnungs_register,KML||https://tinyurl.com/yy7ya4g9/SH/2939_bdg_erw.kml" TargetMode="External"/><Relationship Id="rId272" Type="http://schemas.openxmlformats.org/officeDocument/2006/relationships/hyperlink" Target="https://map.geo.admin.ch/?zoom=13&amp;E=2689406.749&amp;N=1285636.201&amp;layers=ch.kantone.cadastralwebmap-farbe,ch.swisstopo.amtliches-strassenverzeichnis,ch.bfs.gebaeude_wohnungs_register,KML||https://tinyurl.com/yy7ya4g9/SH/2939_bdg_erw.kml" TargetMode="External"/><Relationship Id="rId328" Type="http://schemas.openxmlformats.org/officeDocument/2006/relationships/hyperlink" Target="https://map.geo.admin.ch/?zoom=13&amp;E=2689974.189&amp;N=1284924.824&amp;layers=ch.kantone.cadastralwebmap-farbe,ch.swisstopo.amtliches-strassenverzeichnis,ch.bfs.gebaeude_wohnungs_register,KML||https://tinyurl.com/yy7ya4g9/SH/2939_bdg_erw.kml" TargetMode="External"/><Relationship Id="rId132" Type="http://schemas.openxmlformats.org/officeDocument/2006/relationships/hyperlink" Target="https://map.geo.admin.ch/?zoom=13&amp;E=2688550.566&amp;N=1284332.803&amp;layers=ch.kantone.cadastralwebmap-farbe,ch.swisstopo.amtliches-strassenverzeichnis,ch.bfs.gebaeude_wohnungs_register,KML||https://tinyurl.com/yy7ya4g9/SH/2939_bdg_erw.kml" TargetMode="External"/><Relationship Id="rId174" Type="http://schemas.openxmlformats.org/officeDocument/2006/relationships/hyperlink" Target="https://map.geo.admin.ch/?zoom=13&amp;E=2689694.284&amp;N=1283821.957&amp;layers=ch.kantone.cadastralwebmap-farbe,ch.swisstopo.amtliches-strassenverzeichnis,ch.bfs.gebaeude_wohnungs_register,KML||https://tinyurl.com/yy7ya4g9/SH/2939_bdg_erw.kml" TargetMode="External"/><Relationship Id="rId381" Type="http://schemas.openxmlformats.org/officeDocument/2006/relationships/hyperlink" Target="https://map.geo.admin.ch/?zoom=13&amp;E=2691112.688&amp;N=1283306.138&amp;layers=ch.kantone.cadastralwebmap-farbe,ch.swisstopo.amtliches-strassenverzeichnis,ch.bfs.gebaeude_wohnungs_register,KML||https://tinyurl.com/yy7ya4g9/SH/2939_bdg_erw.kml" TargetMode="External"/><Relationship Id="rId241" Type="http://schemas.openxmlformats.org/officeDocument/2006/relationships/hyperlink" Target="https://map.geo.admin.ch/?zoom=13&amp;E=2688828.994&amp;N=1284718.324&amp;layers=ch.kantone.cadastralwebmap-farbe,ch.swisstopo.amtliches-strassenverzeichnis,ch.bfs.gebaeude_wohnungs_register,KML||https://tinyurl.com/yy7ya4g9/SH/2939_bdg_erw.kml" TargetMode="External"/><Relationship Id="rId437" Type="http://schemas.openxmlformats.org/officeDocument/2006/relationships/hyperlink" Target="https://map.geo.admin.ch/?zoom=13&amp;E=2676637.243&amp;N=1283202.418&amp;layers=ch.kantone.cadastralwebmap-farbe,ch.swisstopo.amtliches-strassenverzeichnis,ch.bfs.gebaeude_wohnungs_register,KML||https://tinyurl.com/yy7ya4g9/SH/2971_bdg_erw.kml" TargetMode="External"/><Relationship Id="rId36" Type="http://schemas.openxmlformats.org/officeDocument/2006/relationships/hyperlink" Target="https://map.geo.admin.ch/?zoom=13&amp;E=2687907.019&amp;N=1281724.765&amp;layers=ch.kantone.cadastralwebmap-farbe,ch.swisstopo.amtliches-strassenverzeichnis,ch.bfs.gebaeude_wohnungs_register,KML||https://tinyurl.com/yy7ya4g9/SH/2937_bdg_erw.kml" TargetMode="External"/><Relationship Id="rId283" Type="http://schemas.openxmlformats.org/officeDocument/2006/relationships/hyperlink" Target="https://map.geo.admin.ch/?zoom=13&amp;E=2690601.097&amp;N=1283515.312&amp;layers=ch.kantone.cadastralwebmap-farbe,ch.swisstopo.amtliches-strassenverzeichnis,ch.bfs.gebaeude_wohnungs_register,KML||https://tinyurl.com/yy7ya4g9/SH/2939_bdg_erw.kml" TargetMode="External"/><Relationship Id="rId339" Type="http://schemas.openxmlformats.org/officeDocument/2006/relationships/hyperlink" Target="https://map.geo.admin.ch/?zoom=13&amp;E=2690967.734&amp;N=1284308.038&amp;layers=ch.kantone.cadastralwebmap-farbe,ch.swisstopo.amtliches-strassenverzeichnis,ch.bfs.gebaeude_wohnungs_register,KML||https://tinyurl.com/yy7ya4g9/SH/2939_bdg_erw.kml" TargetMode="External"/><Relationship Id="rId78" Type="http://schemas.openxmlformats.org/officeDocument/2006/relationships/hyperlink" Target="https://map.geo.admin.ch/?zoom=13&amp;E=2689879.37&amp;N=1284843.729&amp;layers=ch.kantone.cadastralwebmap-farbe,ch.swisstopo.amtliches-strassenverzeichnis,ch.bfs.gebaeude_wohnungs_register,KML||https://tinyurl.com/yy7ya4g9/SH/2939_bdg_erw.kml" TargetMode="External"/><Relationship Id="rId101" Type="http://schemas.openxmlformats.org/officeDocument/2006/relationships/hyperlink" Target="https://map.geo.admin.ch/?zoom=13&amp;E=2685499.342&amp;N=1287640.202&amp;layers=ch.kantone.cadastralwebmap-farbe,ch.swisstopo.amtliches-strassenverzeichnis,ch.bfs.gebaeude_wohnungs_register,KML||https://tinyurl.com/yy7ya4g9/SH/2939_bdg_erw.kml" TargetMode="External"/><Relationship Id="rId143" Type="http://schemas.openxmlformats.org/officeDocument/2006/relationships/hyperlink" Target="https://map.geo.admin.ch/?zoom=13&amp;E=2690883.57&amp;N=1284417.582&amp;layers=ch.kantone.cadastralwebmap-farbe,ch.swisstopo.amtliches-strassenverzeichnis,ch.bfs.gebaeude_wohnungs_register,KML||https://tinyurl.com/yy7ya4g9/SH/2939_bdg_erw.kml" TargetMode="External"/><Relationship Id="rId185" Type="http://schemas.openxmlformats.org/officeDocument/2006/relationships/hyperlink" Target="https://map.geo.admin.ch/?zoom=13&amp;E=2689803.371&amp;N=1285325.041&amp;layers=ch.kantone.cadastralwebmap-farbe,ch.swisstopo.amtliches-strassenverzeichnis,ch.bfs.gebaeude_wohnungs_register,KML||https://tinyurl.com/yy7ya4g9/SH/2939_bdg_erw.kml" TargetMode="External"/><Relationship Id="rId350" Type="http://schemas.openxmlformats.org/officeDocument/2006/relationships/hyperlink" Target="https://map.geo.admin.ch/?zoom=13&amp;E=2688360.811&amp;N=1284640.832&amp;layers=ch.kantone.cadastralwebmap-farbe,ch.swisstopo.amtliches-strassenverzeichnis,ch.bfs.gebaeude_wohnungs_register,KML||https://tinyurl.com/yy7ya4g9/SH/2939_bdg_erw.kml" TargetMode="External"/><Relationship Id="rId406" Type="http://schemas.openxmlformats.org/officeDocument/2006/relationships/hyperlink" Target="https://map.geo.admin.ch/?zoom=13&amp;E=2692212.417&amp;N=1286020.256&amp;layers=ch.kantone.cadastralwebmap-farbe,ch.swisstopo.amtliches-strassenverzeichnis,ch.bfs.gebaeude_wohnungs_register,KML||https://tinyurl.com/yy7ya4g9/SH/2939_bdg_erw.kml" TargetMode="External"/><Relationship Id="rId9" Type="http://schemas.openxmlformats.org/officeDocument/2006/relationships/hyperlink" Target="https://map.geo.admin.ch/?zoom=13&amp;E=2679303.44&amp;N=1282356.881&amp;layers=ch.kantone.cadastralwebmap-farbe,ch.swisstopo.amtliches-strassenverzeichnis,ch.bfs.gebaeude_wohnungs_register,KML||https://tinyurl.com/yy7ya4g9/SH/2904_bdg_erw.kml" TargetMode="External"/><Relationship Id="rId210" Type="http://schemas.openxmlformats.org/officeDocument/2006/relationships/hyperlink" Target="https://map.geo.admin.ch/?zoom=13&amp;E=2689466.415&amp;N=1283267.755&amp;layers=ch.kantone.cadastralwebmap-farbe,ch.swisstopo.amtliches-strassenverzeichnis,ch.bfs.gebaeude_wohnungs_register,KML||https://tinyurl.com/yy7ya4g9/SH/2939_bdg_erw.kml" TargetMode="External"/><Relationship Id="rId392" Type="http://schemas.openxmlformats.org/officeDocument/2006/relationships/hyperlink" Target="https://map.geo.admin.ch/?zoom=13&amp;E=2690744.97&amp;N=1284362.364&amp;layers=ch.kantone.cadastralwebmap-farbe,ch.swisstopo.amtliches-strassenverzeichnis,ch.bfs.gebaeude_wohnungs_register,KML||https://tinyurl.com/yy7ya4g9/SH/2939_bdg_erw.kml" TargetMode="External"/><Relationship Id="rId448" Type="http://schemas.openxmlformats.org/officeDocument/2006/relationships/hyperlink" Target="https://map.geo.admin.ch/?zoom=13&amp;E=2674716.599&amp;N=1279712.721&amp;layers=ch.kantone.cadastralwebmap-farbe,ch.swisstopo.amtliches-strassenverzeichnis,ch.bfs.gebaeude_wohnungs_register,KML||https://tinyurl.com/yy7ya4g9/SH/2973_bdg_erw.kml" TargetMode="External"/><Relationship Id="rId252" Type="http://schemas.openxmlformats.org/officeDocument/2006/relationships/hyperlink" Target="https://map.geo.admin.ch/?zoom=13&amp;E=2690163.776&amp;N=1284199.513&amp;layers=ch.kantone.cadastralwebmap-farbe,ch.swisstopo.amtliches-strassenverzeichnis,ch.bfs.gebaeude_wohnungs_register,KML||https://tinyurl.com/yy7ya4g9/SH/2939_bdg_erw.kml" TargetMode="External"/><Relationship Id="rId294" Type="http://schemas.openxmlformats.org/officeDocument/2006/relationships/hyperlink" Target="https://map.geo.admin.ch/?zoom=13&amp;E=2690773.285&amp;N=1284388.489&amp;layers=ch.kantone.cadastralwebmap-farbe,ch.swisstopo.amtliches-strassenverzeichnis,ch.bfs.gebaeude_wohnungs_register,KML||https://tinyurl.com/yy7ya4g9/SH/2939_bdg_erw.kml" TargetMode="External"/><Relationship Id="rId308" Type="http://schemas.openxmlformats.org/officeDocument/2006/relationships/hyperlink" Target="https://map.geo.admin.ch/?zoom=13&amp;E=2691953.511&amp;N=1282587.154&amp;layers=ch.kantone.cadastralwebmap-farbe,ch.swisstopo.amtliches-strassenverzeichnis,ch.bfs.gebaeude_wohnungs_register,KML||https://tinyurl.com/yy7ya4g9/SH/2939_bdg_erw.kml" TargetMode="External"/><Relationship Id="rId47" Type="http://schemas.openxmlformats.org/officeDocument/2006/relationships/hyperlink" Target="https://map.geo.admin.ch/?zoom=13&amp;E=2690955.611&amp;N=1284814.759&amp;layers=ch.kantone.cadastralwebmap-farbe,ch.swisstopo.amtliches-strassenverzeichnis,ch.bfs.gebaeude_wohnungs_register,KML||https://tinyurl.com/yy7ya4g9/SH/2939_bdg_erw.kml" TargetMode="External"/><Relationship Id="rId89" Type="http://schemas.openxmlformats.org/officeDocument/2006/relationships/hyperlink" Target="https://map.geo.admin.ch/?zoom=13&amp;E=2688772.984&amp;N=1284800.401&amp;layers=ch.kantone.cadastralwebmap-farbe,ch.swisstopo.amtliches-strassenverzeichnis,ch.bfs.gebaeude_wohnungs_register,KML||https://tinyurl.com/yy7ya4g9/SH/2939_bdg_erw.kml" TargetMode="External"/><Relationship Id="rId112" Type="http://schemas.openxmlformats.org/officeDocument/2006/relationships/hyperlink" Target="https://map.geo.admin.ch/?zoom=13&amp;E=2683210.629&amp;N=1288892.283&amp;layers=ch.kantone.cadastralwebmap-farbe,ch.swisstopo.amtliches-strassenverzeichnis,ch.bfs.gebaeude_wohnungs_register,KML||https://tinyurl.com/yy7ya4g9/SH/2939_bdg_erw.kml" TargetMode="External"/><Relationship Id="rId154" Type="http://schemas.openxmlformats.org/officeDocument/2006/relationships/hyperlink" Target="https://map.geo.admin.ch/?zoom=13&amp;E=2686114.852&amp;N=1287627.639&amp;layers=ch.kantone.cadastralwebmap-farbe,ch.swisstopo.amtliches-strassenverzeichnis,ch.bfs.gebaeude_wohnungs_register,KML||https://tinyurl.com/yy7ya4g9/SH/2939_bdg_erw.kml" TargetMode="External"/><Relationship Id="rId361" Type="http://schemas.openxmlformats.org/officeDocument/2006/relationships/hyperlink" Target="https://map.geo.admin.ch/?zoom=13&amp;E=2691955.942&amp;N=1283650.429&amp;layers=ch.kantone.cadastralwebmap-farbe,ch.swisstopo.amtliches-strassenverzeichnis,ch.bfs.gebaeude_wohnungs_register,KML||https://tinyurl.com/yy7ya4g9/SH/2939_bdg_erw.kml" TargetMode="External"/><Relationship Id="rId196" Type="http://schemas.openxmlformats.org/officeDocument/2006/relationships/hyperlink" Target="https://map.geo.admin.ch/?zoom=13&amp;E=2690996.894&amp;N=1286206.942&amp;layers=ch.kantone.cadastralwebmap-farbe,ch.swisstopo.amtliches-strassenverzeichnis,ch.bfs.gebaeude_wohnungs_register,KML||https://tinyurl.com/yy7ya4g9/SH/2939_bdg_erw.kml" TargetMode="External"/><Relationship Id="rId417" Type="http://schemas.openxmlformats.org/officeDocument/2006/relationships/hyperlink" Target="https://map.geo.admin.ch/?zoom=13&amp;E=2678904.151&amp;N=1289383.551&amp;layers=ch.kantone.cadastralwebmap-farbe,ch.swisstopo.amtliches-strassenverzeichnis,ch.bfs.gebaeude_wohnungs_register,KML||https://tinyurl.com/yy7ya4g9/SH/2952_bdg_erw.kml" TargetMode="External"/><Relationship Id="rId16" Type="http://schemas.openxmlformats.org/officeDocument/2006/relationships/hyperlink" Target="https://map.geo.admin.ch/?zoom=13&amp;E=2696382.903&amp;N=1290126.847&amp;layers=ch.kantone.cadastralwebmap-farbe,ch.swisstopo.amtliches-strassenverzeichnis,ch.bfs.gebaeude_wohnungs_register,KML||https://tinyurl.com/yy7ya4g9/SH/2920_bdg_erw.kml" TargetMode="External"/><Relationship Id="rId221" Type="http://schemas.openxmlformats.org/officeDocument/2006/relationships/hyperlink" Target="https://map.geo.admin.ch/?zoom=13&amp;E=2688950.864&amp;N=1284739.936&amp;layers=ch.kantone.cadastralwebmap-farbe,ch.swisstopo.amtliches-strassenverzeichnis,ch.bfs.gebaeude_wohnungs_register,KML||https://tinyurl.com/yy7ya4g9/SH/2939_bdg_erw.kml" TargetMode="External"/><Relationship Id="rId263" Type="http://schemas.openxmlformats.org/officeDocument/2006/relationships/hyperlink" Target="https://map.geo.admin.ch/?zoom=13&amp;E=2688943.508&amp;N=1283904.687&amp;layers=ch.kantone.cadastralwebmap-farbe,ch.swisstopo.amtliches-strassenverzeichnis,ch.bfs.gebaeude_wohnungs_register,KML||https://tinyurl.com/yy7ya4g9/SH/2939_bdg_erw.kml" TargetMode="External"/><Relationship Id="rId319" Type="http://schemas.openxmlformats.org/officeDocument/2006/relationships/hyperlink" Target="https://map.geo.admin.ch/?zoom=13&amp;E=2688199.263&amp;N=1284518.059&amp;layers=ch.kantone.cadastralwebmap-farbe,ch.swisstopo.amtliches-strassenverzeichnis,ch.bfs.gebaeude_wohnungs_register,KML||https://tinyurl.com/yy7ya4g9/SH/2939_bdg_erw.kml" TargetMode="External"/><Relationship Id="rId58" Type="http://schemas.openxmlformats.org/officeDocument/2006/relationships/hyperlink" Target="https://map.geo.admin.ch/?zoom=13&amp;E=2690199.96&amp;N=1286651.767&amp;layers=ch.kantone.cadastralwebmap-farbe,ch.swisstopo.amtliches-strassenverzeichnis,ch.bfs.gebaeude_wohnungs_register,KML||https://tinyurl.com/yy7ya4g9/SH/2939_bdg_erw.kml" TargetMode="External"/><Relationship Id="rId123" Type="http://schemas.openxmlformats.org/officeDocument/2006/relationships/hyperlink" Target="https://map.geo.admin.ch/?zoom=13&amp;E=2685626.877&amp;N=1287896.052&amp;layers=ch.kantone.cadastralwebmap-farbe,ch.swisstopo.amtliches-strassenverzeichnis,ch.bfs.gebaeude_wohnungs_register,KML||https://tinyurl.com/yy7ya4g9/SH/2939_bdg_erw.kml" TargetMode="External"/><Relationship Id="rId330" Type="http://schemas.openxmlformats.org/officeDocument/2006/relationships/hyperlink" Target="https://map.geo.admin.ch/?zoom=13&amp;E=2688768.744&amp;N=1283739.3&amp;layers=ch.kantone.cadastralwebmap-farbe,ch.swisstopo.amtliches-strassenverzeichnis,ch.bfs.gebaeude_wohnungs_register,KML||https://tinyurl.com/yy7ya4g9/SH/2939_bdg_erw.kml" TargetMode="External"/><Relationship Id="rId165" Type="http://schemas.openxmlformats.org/officeDocument/2006/relationships/hyperlink" Target="https://map.geo.admin.ch/?zoom=13&amp;E=2688042.017&amp;N=1284544.965&amp;layers=ch.kantone.cadastralwebmap-farbe,ch.swisstopo.amtliches-strassenverzeichnis,ch.bfs.gebaeude_wohnungs_register,KML||https://tinyurl.com/yy7ya4g9/SH/2939_bdg_erw.kml" TargetMode="External"/><Relationship Id="rId372" Type="http://schemas.openxmlformats.org/officeDocument/2006/relationships/hyperlink" Target="https://map.geo.admin.ch/?zoom=13&amp;E=2688273.131&amp;N=1284026.903&amp;layers=ch.kantone.cadastralwebmap-farbe,ch.swisstopo.amtliches-strassenverzeichnis,ch.bfs.gebaeude_wohnungs_register,KML||https://tinyurl.com/yy7ya4g9/SH/2939_bdg_erw.kml" TargetMode="External"/><Relationship Id="rId428" Type="http://schemas.openxmlformats.org/officeDocument/2006/relationships/hyperlink" Target="https://map.geo.admin.ch/?zoom=13&amp;E=2704203.023&amp;N=1281662.224&amp;layers=ch.kantone.cadastralwebmap-farbe,ch.swisstopo.amtliches-strassenverzeichnis,ch.bfs.gebaeude_wohnungs_register,KML||https://tinyurl.com/yy7ya4g9/SH/2962_bdg_erw.kml" TargetMode="External"/><Relationship Id="rId232" Type="http://schemas.openxmlformats.org/officeDocument/2006/relationships/hyperlink" Target="https://map.geo.admin.ch/?zoom=13&amp;E=2690299.634&amp;N=1286645.724&amp;layers=ch.kantone.cadastralwebmap-farbe,ch.swisstopo.amtliches-strassenverzeichnis,ch.bfs.gebaeude_wohnungs_register,KML||https://tinyurl.com/yy7ya4g9/SH/2939_bdg_erw.kml" TargetMode="External"/><Relationship Id="rId274" Type="http://schemas.openxmlformats.org/officeDocument/2006/relationships/hyperlink" Target="https://map.geo.admin.ch/?zoom=13&amp;E=2690773.683&amp;N=1285676.43&amp;layers=ch.kantone.cadastralwebmap-farbe,ch.swisstopo.amtliches-strassenverzeichnis,ch.bfs.gebaeude_wohnungs_register,KML||https://tinyurl.com/yy7ya4g9/SH/2939_bdg_erw.kml" TargetMode="External"/><Relationship Id="rId27" Type="http://schemas.openxmlformats.org/officeDocument/2006/relationships/hyperlink" Target="https://map.geo.admin.ch/?zoom=13&amp;E=2695832.604&amp;N=1289375.981&amp;layers=ch.kantone.cadastralwebmap-farbe,ch.swisstopo.amtliches-strassenverzeichnis,ch.bfs.gebaeude_wohnungs_register,KML||https://tinyurl.com/yy7ya4g9/SH/2920_bdg_erw.kml" TargetMode="External"/><Relationship Id="rId69" Type="http://schemas.openxmlformats.org/officeDocument/2006/relationships/hyperlink" Target="https://map.geo.admin.ch/?zoom=13&amp;E=2691696.334&amp;N=1285978.147&amp;layers=ch.kantone.cadastralwebmap-farbe,ch.swisstopo.amtliches-strassenverzeichnis,ch.bfs.gebaeude_wohnungs_register,KML||https://tinyurl.com/yy7ya4g9/SH/2939_bdg_erw.kml" TargetMode="External"/><Relationship Id="rId134" Type="http://schemas.openxmlformats.org/officeDocument/2006/relationships/hyperlink" Target="https://map.geo.admin.ch/?zoom=13&amp;E=2690250.081&amp;N=1285071.964&amp;layers=ch.kantone.cadastralwebmap-farbe,ch.swisstopo.amtliches-strassenverzeichnis,ch.bfs.gebaeude_wohnungs_register,KML||https://tinyurl.com/yy7ya4g9/SH/2939_bdg_erw.kml" TargetMode="External"/><Relationship Id="rId80" Type="http://schemas.openxmlformats.org/officeDocument/2006/relationships/hyperlink" Target="https://map.geo.admin.ch/?zoom=13&amp;E=2688777.866&amp;N=1287376.509&amp;layers=ch.kantone.cadastralwebmap-farbe,ch.swisstopo.amtliches-strassenverzeichnis,ch.bfs.gebaeude_wohnungs_register,KML||https://tinyurl.com/yy7ya4g9/SH/2939_bdg_erw.kml" TargetMode="External"/><Relationship Id="rId176" Type="http://schemas.openxmlformats.org/officeDocument/2006/relationships/hyperlink" Target="https://map.geo.admin.ch/?zoom=13&amp;E=2690959.51&amp;N=1284937.804&amp;layers=ch.kantone.cadastralwebmap-farbe,ch.swisstopo.amtliches-strassenverzeichnis,ch.bfs.gebaeude_wohnungs_register,KML||https://tinyurl.com/yy7ya4g9/SH/2939_bdg_erw.kml" TargetMode="External"/><Relationship Id="rId341" Type="http://schemas.openxmlformats.org/officeDocument/2006/relationships/hyperlink" Target="https://map.geo.admin.ch/?zoom=13&amp;E=2690367.65&amp;N=1286175.053&amp;layers=ch.kantone.cadastralwebmap-farbe,ch.swisstopo.amtliches-strassenverzeichnis,ch.bfs.gebaeude_wohnungs_register,KML||https://tinyurl.com/yy7ya4g9/SH/2939_bdg_erw.kml" TargetMode="External"/><Relationship Id="rId383" Type="http://schemas.openxmlformats.org/officeDocument/2006/relationships/hyperlink" Target="https://map.geo.admin.ch/?zoom=13&amp;E=2688630.604&amp;N=1284805.381&amp;layers=ch.kantone.cadastralwebmap-farbe,ch.swisstopo.amtliches-strassenverzeichnis,ch.bfs.gebaeude_wohnungs_register,KML||https://tinyurl.com/yy7ya4g9/SH/2939_bdg_erw.kml" TargetMode="External"/><Relationship Id="rId439" Type="http://schemas.openxmlformats.org/officeDocument/2006/relationships/hyperlink" Target="https://map.geo.admin.ch/?zoom=13&amp;E=2676308.633&amp;N=1283018.044&amp;layers=ch.kantone.cadastralwebmap-farbe,ch.swisstopo.amtliches-strassenverzeichnis,ch.bfs.gebaeude_wohnungs_register,KML||https://tinyurl.com/yy7ya4g9/SH/2971_bdg_erw.kml" TargetMode="External"/><Relationship Id="rId201" Type="http://schemas.openxmlformats.org/officeDocument/2006/relationships/hyperlink" Target="https://map.geo.admin.ch/?zoom=13&amp;E=2691723.464&amp;N=1282623.104&amp;layers=ch.kantone.cadastralwebmap-farbe,ch.swisstopo.amtliches-strassenverzeichnis,ch.bfs.gebaeude_wohnungs_register,KML||https://tinyurl.com/yy7ya4g9/SH/2939_bdg_erw.kml" TargetMode="External"/><Relationship Id="rId243" Type="http://schemas.openxmlformats.org/officeDocument/2006/relationships/hyperlink" Target="https://map.geo.admin.ch/?zoom=13&amp;E=2688828.994&amp;N=1284718.324&amp;layers=ch.kantone.cadastralwebmap-farbe,ch.swisstopo.amtliches-strassenverzeichnis,ch.bfs.gebaeude_wohnungs_register,KML||https://tinyurl.com/yy7ya4g9/SH/2939_bdg_erw.kml" TargetMode="External"/><Relationship Id="rId285" Type="http://schemas.openxmlformats.org/officeDocument/2006/relationships/hyperlink" Target="https://map.geo.admin.ch/?zoom=13&amp;E=2690302.917&amp;N=1284600.702&amp;layers=ch.kantone.cadastralwebmap-farbe,ch.swisstopo.amtliches-strassenverzeichnis,ch.bfs.gebaeude_wohnungs_register,KML||https://tinyurl.com/yy7ya4g9/SH/2939_bdg_erw.kml" TargetMode="External"/><Relationship Id="rId450" Type="http://schemas.openxmlformats.org/officeDocument/2006/relationships/hyperlink" Target="https://map.geo.admin.ch/?zoom=13&amp;E=2676718.539&amp;N=1280142.926&amp;layers=ch.kantone.cadastralwebmap-farbe,ch.swisstopo.amtliches-strassenverzeichnis,ch.bfs.gebaeude_wohnungs_register,KML||https://tinyurl.com/yy7ya4g9/SH/2974_bdg_erw.kml" TargetMode="External"/><Relationship Id="rId38" Type="http://schemas.openxmlformats.org/officeDocument/2006/relationships/hyperlink" Target="https://map.geo.admin.ch/?zoom=13&amp;E=2687679.055&amp;N=1281255.834&amp;layers=ch.kantone.cadastralwebmap-farbe,ch.swisstopo.amtliches-strassenverzeichnis,ch.bfs.gebaeude_wohnungs_register,KML||https://tinyurl.com/yy7ya4g9/SH/2937_bdg_erw.kml" TargetMode="External"/><Relationship Id="rId103" Type="http://schemas.openxmlformats.org/officeDocument/2006/relationships/hyperlink" Target="https://map.geo.admin.ch/?zoom=13&amp;E=2685607.216&amp;N=1287640.49&amp;layers=ch.kantone.cadastralwebmap-farbe,ch.swisstopo.amtliches-strassenverzeichnis,ch.bfs.gebaeude_wohnungs_register,KML||https://tinyurl.com/yy7ya4g9/SH/2939_bdg_erw.kml" TargetMode="External"/><Relationship Id="rId310" Type="http://schemas.openxmlformats.org/officeDocument/2006/relationships/hyperlink" Target="https://map.geo.admin.ch/?zoom=13&amp;E=2691626.008&amp;N=1286391.918&amp;layers=ch.kantone.cadastralwebmap-farbe,ch.swisstopo.amtliches-strassenverzeichnis,ch.bfs.gebaeude_wohnungs_register,KML||https://tinyurl.com/yy7ya4g9/SH/2939_bdg_erw.kml" TargetMode="External"/><Relationship Id="rId91" Type="http://schemas.openxmlformats.org/officeDocument/2006/relationships/hyperlink" Target="https://map.geo.admin.ch/?zoom=13&amp;E=2685627.314&amp;N=1287814.825&amp;layers=ch.kantone.cadastralwebmap-farbe,ch.swisstopo.amtliches-strassenverzeichnis,ch.bfs.gebaeude_wohnungs_register,KML||https://tinyurl.com/yy7ya4g9/SH/2939_bdg_erw.kml" TargetMode="External"/><Relationship Id="rId145" Type="http://schemas.openxmlformats.org/officeDocument/2006/relationships/hyperlink" Target="https://map.geo.admin.ch/?zoom=13&amp;E=2689833.572&amp;N=1283916.398&amp;layers=ch.kantone.cadastralwebmap-farbe,ch.swisstopo.amtliches-strassenverzeichnis,ch.bfs.gebaeude_wohnungs_register,KML||https://tinyurl.com/yy7ya4g9/SH/2939_bdg_erw.kml" TargetMode="External"/><Relationship Id="rId187" Type="http://schemas.openxmlformats.org/officeDocument/2006/relationships/hyperlink" Target="https://map.geo.admin.ch/?zoom=13&amp;E=2690009.517&amp;N=1285330.338&amp;layers=ch.kantone.cadastralwebmap-farbe,ch.swisstopo.amtliches-strassenverzeichnis,ch.bfs.gebaeude_wohnungs_register,KML||https://tinyurl.com/yy7ya4g9/SH/2939_bdg_erw.kml" TargetMode="External"/><Relationship Id="rId352" Type="http://schemas.openxmlformats.org/officeDocument/2006/relationships/hyperlink" Target="https://map.geo.admin.ch/?zoom=13&amp;E=2688917.435&amp;N=1283592.741&amp;layers=ch.kantone.cadastralwebmap-farbe,ch.swisstopo.amtliches-strassenverzeichnis,ch.bfs.gebaeude_wohnungs_register,KML||https://tinyurl.com/yy7ya4g9/SH/2939_bdg_erw.kml" TargetMode="External"/><Relationship Id="rId394" Type="http://schemas.openxmlformats.org/officeDocument/2006/relationships/hyperlink" Target="https://map.geo.admin.ch/?zoom=13&amp;E=2691896.208&amp;N=1286139.382&amp;layers=ch.kantone.cadastralwebmap-farbe,ch.swisstopo.amtliches-strassenverzeichnis,ch.bfs.gebaeude_wohnungs_register,KML||https://tinyurl.com/yy7ya4g9/SH/2939_bdg_erw.kml" TargetMode="External"/><Relationship Id="rId408" Type="http://schemas.openxmlformats.org/officeDocument/2006/relationships/hyperlink" Target="https://map.geo.admin.ch/?zoom=13&amp;E=2690546.717&amp;N=1284826.57&amp;layers=ch.kantone.cadastralwebmap-farbe,ch.swisstopo.amtliches-strassenverzeichnis,ch.bfs.gebaeude_wohnungs_register,KML||https://tinyurl.com/yy7ya4g9/SH/2939_bdg_erw.kml" TargetMode="External"/><Relationship Id="rId212" Type="http://schemas.openxmlformats.org/officeDocument/2006/relationships/hyperlink" Target="https://map.geo.admin.ch/?zoom=13&amp;E=2688955.915&amp;N=1284747.148&amp;layers=ch.kantone.cadastralwebmap-farbe,ch.swisstopo.amtliches-strassenverzeichnis,ch.bfs.gebaeude_wohnungs_register,KML||https://tinyurl.com/yy7ya4g9/SH/2939_bdg_erw.kml" TargetMode="External"/><Relationship Id="rId254" Type="http://schemas.openxmlformats.org/officeDocument/2006/relationships/hyperlink" Target="https://map.geo.admin.ch/?zoom=13&amp;E=2690097.28&amp;N=1284168.075&amp;layers=ch.kantone.cadastralwebmap-farbe,ch.swisstopo.amtliches-strassenverzeichnis,ch.bfs.gebaeude_wohnungs_register,KML||https://tinyurl.com/yy7ya4g9/SH/2939_bdg_erw.kml" TargetMode="External"/><Relationship Id="rId49" Type="http://schemas.openxmlformats.org/officeDocument/2006/relationships/hyperlink" Target="https://map.geo.admin.ch/?zoom=13&amp;E=2690224.757&amp;N=1286715.402&amp;layers=ch.kantone.cadastralwebmap-farbe,ch.swisstopo.amtliches-strassenverzeichnis,ch.bfs.gebaeude_wohnungs_register,KML||https://tinyurl.com/yy7ya4g9/SH/2939_bdg_erw.kml" TargetMode="External"/><Relationship Id="rId114" Type="http://schemas.openxmlformats.org/officeDocument/2006/relationships/hyperlink" Target="https://map.geo.admin.ch/?zoom=13&amp;E=2685902.389&amp;N=1287883.444&amp;layers=ch.kantone.cadastralwebmap-farbe,ch.swisstopo.amtliches-strassenverzeichnis,ch.bfs.gebaeude_wohnungs_register,KML||https://tinyurl.com/yy7ya4g9/SH/2939_bdg_erw.kml" TargetMode="External"/><Relationship Id="rId296" Type="http://schemas.openxmlformats.org/officeDocument/2006/relationships/hyperlink" Target="https://map.geo.admin.ch/?zoom=13&amp;E=2690147.945&amp;N=1284068.981&amp;layers=ch.kantone.cadastralwebmap-farbe,ch.swisstopo.amtliches-strassenverzeichnis,ch.bfs.gebaeude_wohnungs_register,KML||https://tinyurl.com/yy7ya4g9/SH/2939_bdg_erw.kml" TargetMode="External"/><Relationship Id="rId60" Type="http://schemas.openxmlformats.org/officeDocument/2006/relationships/hyperlink" Target="https://map.geo.admin.ch/?zoom=13&amp;E=2692441.587&amp;N=1286763.33&amp;layers=ch.kantone.cadastralwebmap-farbe,ch.swisstopo.amtliches-strassenverzeichnis,ch.bfs.gebaeude_wohnungs_register,KML||https://tinyurl.com/yy7ya4g9/SH/2939_bdg_erw.kml" TargetMode="External"/><Relationship Id="rId156" Type="http://schemas.openxmlformats.org/officeDocument/2006/relationships/hyperlink" Target="https://map.geo.admin.ch/?zoom=13&amp;E=2686247.855&amp;N=1287325.392&amp;layers=ch.kantone.cadastralwebmap-farbe,ch.swisstopo.amtliches-strassenverzeichnis,ch.bfs.gebaeude_wohnungs_register,KML||https://tinyurl.com/yy7ya4g9/SH/2939_bdg_erw.kml" TargetMode="External"/><Relationship Id="rId198" Type="http://schemas.openxmlformats.org/officeDocument/2006/relationships/hyperlink" Target="https://map.geo.admin.ch/?zoom=13&amp;E=2688846.871&amp;N=1284180.214&amp;layers=ch.kantone.cadastralwebmap-farbe,ch.swisstopo.amtliches-strassenverzeichnis,ch.bfs.gebaeude_wohnungs_register,KML||https://tinyurl.com/yy7ya4g9/SH/2939_bdg_erw.kml" TargetMode="External"/><Relationship Id="rId321" Type="http://schemas.openxmlformats.org/officeDocument/2006/relationships/hyperlink" Target="https://map.geo.admin.ch/?zoom=13&amp;E=2690048.181&amp;N=1284444.031&amp;layers=ch.kantone.cadastralwebmap-farbe,ch.swisstopo.amtliches-strassenverzeichnis,ch.bfs.gebaeude_wohnungs_register,KML||https://tinyurl.com/yy7ya4g9/SH/2939_bdg_erw.kml" TargetMode="External"/><Relationship Id="rId363" Type="http://schemas.openxmlformats.org/officeDocument/2006/relationships/hyperlink" Target="https://map.geo.admin.ch/?zoom=13&amp;E=2691328.791&amp;N=1284376.341&amp;layers=ch.kantone.cadastralwebmap-farbe,ch.swisstopo.amtliches-strassenverzeichnis,ch.bfs.gebaeude_wohnungs_register,KML||https://tinyurl.com/yy7ya4g9/SH/2939_bdg_erw.kml" TargetMode="External"/><Relationship Id="rId419" Type="http://schemas.openxmlformats.org/officeDocument/2006/relationships/hyperlink" Target="https://map.geo.admin.ch/?zoom=13&amp;E=2676390.588&amp;N=1288966.606&amp;layers=ch.kantone.cadastralwebmap-farbe,ch.swisstopo.amtliches-strassenverzeichnis,ch.bfs.gebaeude_wohnungs_register,KML||https://tinyurl.com/yy7ya4g9/SH/2952_bdg_erw.kml" TargetMode="External"/><Relationship Id="rId223" Type="http://schemas.openxmlformats.org/officeDocument/2006/relationships/hyperlink" Target="https://map.geo.admin.ch/?zoom=13&amp;E=2688952.332&amp;N=1284852.994&amp;layers=ch.kantone.cadastralwebmap-farbe,ch.swisstopo.amtliches-strassenverzeichnis,ch.bfs.gebaeude_wohnungs_register,KML||https://tinyurl.com/yy7ya4g9/SH/2939_bdg_erw.kml" TargetMode="External"/><Relationship Id="rId430" Type="http://schemas.openxmlformats.org/officeDocument/2006/relationships/hyperlink" Target="https://map.geo.admin.ch/?zoom=13&amp;E=2702745.575&amp;N=1287487.407&amp;layers=ch.kantone.cadastralwebmap-farbe,ch.swisstopo.amtliches-strassenverzeichnis,ch.bfs.gebaeude_wohnungs_register,KML||https://tinyurl.com/yy7ya4g9/SH/2963_bdg_erw.kml" TargetMode="External"/><Relationship Id="rId18" Type="http://schemas.openxmlformats.org/officeDocument/2006/relationships/hyperlink" Target="https://map.geo.admin.ch/?zoom=13&amp;E=2693122.448&amp;N=1292183.617&amp;layers=ch.kantone.cadastralwebmap-farbe,ch.swisstopo.amtliches-strassenverzeichnis,ch.bfs.gebaeude_wohnungs_register,KML||https://tinyurl.com/yy7ya4g9/SH/2920_bdg_erw.kml" TargetMode="External"/><Relationship Id="rId265" Type="http://schemas.openxmlformats.org/officeDocument/2006/relationships/hyperlink" Target="https://map.geo.admin.ch/?zoom=13&amp;E=2691401.623&amp;N=1286724.717&amp;layers=ch.kantone.cadastralwebmap-farbe,ch.swisstopo.amtliches-strassenverzeichnis,ch.bfs.gebaeude_wohnungs_register,KML||https://tinyurl.com/yy7ya4g9/SH/2939_bdg_erw.kml" TargetMode="External"/><Relationship Id="rId125" Type="http://schemas.openxmlformats.org/officeDocument/2006/relationships/hyperlink" Target="https://map.geo.admin.ch/?zoom=13&amp;E=2689625.807&amp;N=1283771.956&amp;layers=ch.kantone.cadastralwebmap-farbe,ch.swisstopo.amtliches-strassenverzeichnis,ch.bfs.gebaeude_wohnungs_register,KML||https://tinyurl.com/yy7ya4g9/SH/2939_bdg_erw.kml" TargetMode="External"/><Relationship Id="rId167" Type="http://schemas.openxmlformats.org/officeDocument/2006/relationships/hyperlink" Target="https://map.geo.admin.ch/?zoom=13&amp;E=2689454.034&amp;N=1285537.576&amp;layers=ch.kantone.cadastralwebmap-farbe,ch.swisstopo.amtliches-strassenverzeichnis,ch.bfs.gebaeude_wohnungs_register,KML||https://tinyurl.com/yy7ya4g9/SH/2939_bdg_erw.kml" TargetMode="External"/><Relationship Id="rId332" Type="http://schemas.openxmlformats.org/officeDocument/2006/relationships/hyperlink" Target="https://map.geo.admin.ch/?zoom=13&amp;E=2689125.689&amp;N=1285337.317&amp;layers=ch.kantone.cadastralwebmap-farbe,ch.swisstopo.amtliches-strassenverzeichnis,ch.bfs.gebaeude_wohnungs_register,KML||https://tinyurl.com/yy7ya4g9/SH/2939_bdg_erw.kml" TargetMode="External"/><Relationship Id="rId374" Type="http://schemas.openxmlformats.org/officeDocument/2006/relationships/hyperlink" Target="https://map.geo.admin.ch/?zoom=13&amp;E=2688272.175&amp;N=1284050.335&amp;layers=ch.kantone.cadastralwebmap-farbe,ch.swisstopo.amtliches-strassenverzeichnis,ch.bfs.gebaeude_wohnungs_register,KML||https://tinyurl.com/yy7ya4g9/SH/2939_bdg_erw.kml" TargetMode="External"/><Relationship Id="rId71" Type="http://schemas.openxmlformats.org/officeDocument/2006/relationships/hyperlink" Target="https://map.geo.admin.ch/?zoom=13&amp;E=2688360.997&amp;N=1284283.853&amp;layers=ch.kantone.cadastralwebmap-farbe,ch.swisstopo.amtliches-strassenverzeichnis,ch.bfs.gebaeude_wohnungs_register,KML||https://tinyurl.com/yy7ya4g9/SH/2939_bdg_erw.kml" TargetMode="External"/><Relationship Id="rId92" Type="http://schemas.openxmlformats.org/officeDocument/2006/relationships/hyperlink" Target="https://map.geo.admin.ch/?zoom=13&amp;E=2685645.798&amp;N=1287799.336&amp;layers=ch.kantone.cadastralwebmap-farbe,ch.swisstopo.amtliches-strassenverzeichnis,ch.bfs.gebaeude_wohnungs_register,KML||https://tinyurl.com/yy7ya4g9/SH/2939_bdg_erw.kml" TargetMode="External"/><Relationship Id="rId213" Type="http://schemas.openxmlformats.org/officeDocument/2006/relationships/hyperlink" Target="https://map.geo.admin.ch/?zoom=13&amp;E=2689353.164&amp;N=1284201.234&amp;layers=ch.kantone.cadastralwebmap-farbe,ch.swisstopo.amtliches-strassenverzeichnis,ch.bfs.gebaeude_wohnungs_register,KML||https://tinyurl.com/yy7ya4g9/SH/2939_bdg_erw.kml" TargetMode="External"/><Relationship Id="rId234" Type="http://schemas.openxmlformats.org/officeDocument/2006/relationships/hyperlink" Target="https://map.geo.admin.ch/?zoom=13&amp;E=2688610.953&amp;N=1283529.225&amp;layers=ch.kantone.cadastralwebmap-farbe,ch.swisstopo.amtliches-strassenverzeichnis,ch.bfs.gebaeude_wohnungs_register,KML||https://tinyurl.com/yy7ya4g9/SH/2939_bdg_erw.kml" TargetMode="External"/><Relationship Id="rId420" Type="http://schemas.openxmlformats.org/officeDocument/2006/relationships/hyperlink" Target="https://map.geo.admin.ch/?zoom=13&amp;E=2677022.928&amp;N=1288910.298&amp;layers=ch.kantone.cadastralwebmap-farbe,ch.swisstopo.amtliches-strassenverzeichnis,ch.bfs.gebaeude_wohnungs_register,KML||https://tinyurl.com/yy7ya4g9/SH/2952_bdg_erw.kml" TargetMode="External"/><Relationship Id="rId2" Type="http://schemas.openxmlformats.org/officeDocument/2006/relationships/hyperlink" Target="https://www.housing-stat.ch/files/Traitement_erreurs_DE.pdf" TargetMode="External"/><Relationship Id="rId29" Type="http://schemas.openxmlformats.org/officeDocument/2006/relationships/hyperlink" Target="https://map.geo.admin.ch/?zoom=13&amp;E=2687590.076&amp;N=1294223.415&amp;layers=ch.kantone.cadastralwebmap-farbe,ch.swisstopo.amtliches-strassenverzeichnis,ch.bfs.gebaeude_wohnungs_register,KML||https://tinyurl.com/yy7ya4g9/SH/2931_bdg_erw.kml" TargetMode="External"/><Relationship Id="rId255" Type="http://schemas.openxmlformats.org/officeDocument/2006/relationships/hyperlink" Target="https://map.geo.admin.ch/?zoom=13&amp;E=2691083.034&amp;N=1283329.998&amp;layers=ch.kantone.cadastralwebmap-farbe,ch.swisstopo.amtliches-strassenverzeichnis,ch.bfs.gebaeude_wohnungs_register,KML||https://tinyurl.com/yy7ya4g9/SH/2939_bdg_erw.kml" TargetMode="External"/><Relationship Id="rId276" Type="http://schemas.openxmlformats.org/officeDocument/2006/relationships/hyperlink" Target="https://map.geo.admin.ch/?zoom=13&amp;E=2690398.596&amp;N=1285411.876&amp;layers=ch.kantone.cadastralwebmap-farbe,ch.swisstopo.amtliches-strassenverzeichnis,ch.bfs.gebaeude_wohnungs_register,KML||https://tinyurl.com/yy7ya4g9/SH/2939_bdg_erw.kml" TargetMode="External"/><Relationship Id="rId297" Type="http://schemas.openxmlformats.org/officeDocument/2006/relationships/hyperlink" Target="https://map.geo.admin.ch/?zoom=13&amp;E=2690040.752&amp;N=1284063.385&amp;layers=ch.kantone.cadastralwebmap-farbe,ch.swisstopo.amtliches-strassenverzeichnis,ch.bfs.gebaeude_wohnungs_register,KML||https://tinyurl.com/yy7ya4g9/SH/2939_bdg_erw.kml" TargetMode="External"/><Relationship Id="rId441" Type="http://schemas.openxmlformats.org/officeDocument/2006/relationships/hyperlink" Target="https://map.geo.admin.ch/?zoom=13&amp;E=2676997.836&amp;N=1282976.316&amp;layers=ch.kantone.cadastralwebmap-farbe,ch.swisstopo.amtliches-strassenverzeichnis,ch.bfs.gebaeude_wohnungs_register,KML||https://tinyurl.com/yy7ya4g9/SH/2971_bdg_erw.kml" TargetMode="External"/><Relationship Id="rId40" Type="http://schemas.openxmlformats.org/officeDocument/2006/relationships/hyperlink" Target="https://map.geo.admin.ch/?zoom=13&amp;E=2688665.951&amp;N=1283014.874&amp;layers=ch.kantone.cadastralwebmap-farbe,ch.swisstopo.amtliches-strassenverzeichnis,ch.bfs.gebaeude_wohnungs_register,KML||https://tinyurl.com/yy7ya4g9/SH/2937_bdg_erw.kml" TargetMode="External"/><Relationship Id="rId115" Type="http://schemas.openxmlformats.org/officeDocument/2006/relationships/hyperlink" Target="https://map.geo.admin.ch/?zoom=13&amp;E=2685793.109&amp;N=1287609.522&amp;layers=ch.kantone.cadastralwebmap-farbe,ch.swisstopo.amtliches-strassenverzeichnis,ch.bfs.gebaeude_wohnungs_register,KML||https://tinyurl.com/yy7ya4g9/SH/2939_bdg_erw.kml" TargetMode="External"/><Relationship Id="rId136" Type="http://schemas.openxmlformats.org/officeDocument/2006/relationships/hyperlink" Target="https://map.geo.admin.ch/?zoom=13&amp;E=2688415.559&amp;N=1283797.578&amp;layers=ch.kantone.cadastralwebmap-farbe,ch.swisstopo.amtliches-strassenverzeichnis,ch.bfs.gebaeude_wohnungs_register,KML||https://tinyurl.com/yy7ya4g9/SH/2939_bdg_erw.kml" TargetMode="External"/><Relationship Id="rId157" Type="http://schemas.openxmlformats.org/officeDocument/2006/relationships/hyperlink" Target="https://map.geo.admin.ch/?zoom=13&amp;E=2686261.179&amp;N=1287268.396&amp;layers=ch.kantone.cadastralwebmap-farbe,ch.swisstopo.amtliches-strassenverzeichnis,ch.bfs.gebaeude_wohnungs_register,KML||https://tinyurl.com/yy7ya4g9/SH/2939_bdg_erw.kml" TargetMode="External"/><Relationship Id="rId178" Type="http://schemas.openxmlformats.org/officeDocument/2006/relationships/hyperlink" Target="https://map.geo.admin.ch/?zoom=13&amp;E=2688701.282&amp;N=1284093.095&amp;layers=ch.kantone.cadastralwebmap-farbe,ch.swisstopo.amtliches-strassenverzeichnis,ch.bfs.gebaeude_wohnungs_register,KML||https://tinyurl.com/yy7ya4g9/SH/2939_bdg_erw.kml" TargetMode="External"/><Relationship Id="rId301" Type="http://schemas.openxmlformats.org/officeDocument/2006/relationships/hyperlink" Target="https://map.geo.admin.ch/?zoom=13&amp;E=2688801.046&amp;N=1285528.506&amp;layers=ch.kantone.cadastralwebmap-farbe,ch.swisstopo.amtliches-strassenverzeichnis,ch.bfs.gebaeude_wohnungs_register,KML||https://tinyurl.com/yy7ya4g9/SH/2939_bdg_erw.kml" TargetMode="External"/><Relationship Id="rId322" Type="http://schemas.openxmlformats.org/officeDocument/2006/relationships/hyperlink" Target="https://map.geo.admin.ch/?zoom=13&amp;E=2691048.626&amp;N=1283473.853&amp;layers=ch.kantone.cadastralwebmap-farbe,ch.swisstopo.amtliches-strassenverzeichnis,ch.bfs.gebaeude_wohnungs_register,KML||https://tinyurl.com/yy7ya4g9/SH/2939_bdg_erw.kml" TargetMode="External"/><Relationship Id="rId343" Type="http://schemas.openxmlformats.org/officeDocument/2006/relationships/hyperlink" Target="https://map.geo.admin.ch/?zoom=13&amp;E=2690370.248&amp;N=1286165.966&amp;layers=ch.kantone.cadastralwebmap-farbe,ch.swisstopo.amtliches-strassenverzeichnis,ch.bfs.gebaeude_wohnungs_register,KML||https://tinyurl.com/yy7ya4g9/SH/2939_bdg_erw.kml" TargetMode="External"/><Relationship Id="rId364" Type="http://schemas.openxmlformats.org/officeDocument/2006/relationships/hyperlink" Target="https://map.geo.admin.ch/?zoom=13&amp;E=2688776.067&amp;N=1284670.727&amp;layers=ch.kantone.cadastralwebmap-farbe,ch.swisstopo.amtliches-strassenverzeichnis,ch.bfs.gebaeude_wohnungs_register,KML||https://tinyurl.com/yy7ya4g9/SH/2939_bdg_erw.kml" TargetMode="External"/><Relationship Id="rId61" Type="http://schemas.openxmlformats.org/officeDocument/2006/relationships/hyperlink" Target="https://map.geo.admin.ch/?zoom=13&amp;E=2688834.123&amp;N=1283592.597&amp;layers=ch.kantone.cadastralwebmap-farbe,ch.swisstopo.amtliches-strassenverzeichnis,ch.bfs.gebaeude_wohnungs_register,KML||https://tinyurl.com/yy7ya4g9/SH/2939_bdg_erw.kml" TargetMode="External"/><Relationship Id="rId82" Type="http://schemas.openxmlformats.org/officeDocument/2006/relationships/hyperlink" Target="https://map.geo.admin.ch/?zoom=13&amp;E=2692139.139&amp;N=1286403.494&amp;layers=ch.kantone.cadastralwebmap-farbe,ch.swisstopo.amtliches-strassenverzeichnis,ch.bfs.gebaeude_wohnungs_register,KML||https://tinyurl.com/yy7ya4g9/SH/2939_bdg_erw.kml" TargetMode="External"/><Relationship Id="rId199" Type="http://schemas.openxmlformats.org/officeDocument/2006/relationships/hyperlink" Target="https://map.geo.admin.ch/?zoom=13&amp;E=2690442.317&amp;N=1285760.06&amp;layers=ch.kantone.cadastralwebmap-farbe,ch.swisstopo.amtliches-strassenverzeichnis,ch.bfs.gebaeude_wohnungs_register,KML||https://tinyurl.com/yy7ya4g9/SH/2939_bdg_erw.kml" TargetMode="External"/><Relationship Id="rId203" Type="http://schemas.openxmlformats.org/officeDocument/2006/relationships/hyperlink" Target="https://map.geo.admin.ch/?zoom=13&amp;E=2691741.459&amp;N=1282606.536&amp;layers=ch.kantone.cadastralwebmap-farbe,ch.swisstopo.amtliches-strassenverzeichnis,ch.bfs.gebaeude_wohnungs_register,KML||https://tinyurl.com/yy7ya4g9/SH/2939_bdg_erw.kml" TargetMode="External"/><Relationship Id="rId385" Type="http://schemas.openxmlformats.org/officeDocument/2006/relationships/hyperlink" Target="https://map.geo.admin.ch/?zoom=13&amp;E=2691497.853&amp;N=1286580.328&amp;layers=ch.kantone.cadastralwebmap-farbe,ch.swisstopo.amtliches-strassenverzeichnis,ch.bfs.gebaeude_wohnungs_register,KML||https://tinyurl.com/yy7ya4g9/SH/2939_bdg_erw.kml" TargetMode="External"/><Relationship Id="rId19" Type="http://schemas.openxmlformats.org/officeDocument/2006/relationships/hyperlink" Target="https://map.geo.admin.ch/?zoom=13&amp;E=2693111.94&amp;N=1292171.6&amp;layers=ch.kantone.cadastralwebmap-farbe,ch.swisstopo.amtliches-strassenverzeichnis,ch.bfs.gebaeude_wohnungs_register,KML||https://tinyurl.com/yy7ya4g9/SH/2920_bdg_erw.kml" TargetMode="External"/><Relationship Id="rId224" Type="http://schemas.openxmlformats.org/officeDocument/2006/relationships/hyperlink" Target="https://map.geo.admin.ch/?zoom=13&amp;E=2688819.636&amp;N=1285589.802&amp;layers=ch.kantone.cadastralwebmap-farbe,ch.swisstopo.amtliches-strassenverzeichnis,ch.bfs.gebaeude_wohnungs_register,KML||https://tinyurl.com/yy7ya4g9/SH/2939_bdg_erw.kml" TargetMode="External"/><Relationship Id="rId245" Type="http://schemas.openxmlformats.org/officeDocument/2006/relationships/hyperlink" Target="https://map.geo.admin.ch/?zoom=13&amp;E=2689806.992&amp;N=1284511.545&amp;layers=ch.kantone.cadastralwebmap-farbe,ch.swisstopo.amtliches-strassenverzeichnis,ch.bfs.gebaeude_wohnungs_register,KML||https://tinyurl.com/yy7ya4g9/SH/2939_bdg_erw.kml" TargetMode="External"/><Relationship Id="rId266" Type="http://schemas.openxmlformats.org/officeDocument/2006/relationships/hyperlink" Target="https://map.geo.admin.ch/?zoom=13&amp;E=2691378.999&amp;N=1286696.9&amp;layers=ch.kantone.cadastralwebmap-farbe,ch.swisstopo.amtliches-strassenverzeichnis,ch.bfs.gebaeude_wohnungs_register,KML||https://tinyurl.com/yy7ya4g9/SH/2939_bdg_erw.kml" TargetMode="External"/><Relationship Id="rId287" Type="http://schemas.openxmlformats.org/officeDocument/2006/relationships/hyperlink" Target="https://map.geo.admin.ch/?zoom=13&amp;E=2691075.897&amp;N=1284609.333&amp;layers=ch.kantone.cadastralwebmap-farbe,ch.swisstopo.amtliches-strassenverzeichnis,ch.bfs.gebaeude_wohnungs_register,KML||https://tinyurl.com/yy7ya4g9/SH/2939_bdg_erw.kml" TargetMode="External"/><Relationship Id="rId410" Type="http://schemas.openxmlformats.org/officeDocument/2006/relationships/hyperlink" Target="https://map.geo.admin.ch/?zoom=13&amp;E=2690937.686&amp;N=1284727.689&amp;layers=ch.kantone.cadastralwebmap-farbe,ch.swisstopo.amtliches-strassenverzeichnis,ch.bfs.gebaeude_wohnungs_register,KML||https://tinyurl.com/yy7ya4g9/SH/2939_bdg_erw.kml" TargetMode="External"/><Relationship Id="rId431" Type="http://schemas.openxmlformats.org/officeDocument/2006/relationships/hyperlink" Target="https://map.geo.admin.ch/?zoom=13&amp;E=2703316.21&amp;N=1284808.275&amp;layers=ch.kantone.cadastralwebmap-farbe,ch.swisstopo.amtliches-strassenverzeichnis,ch.bfs.gebaeude_wohnungs_register,KML||https://tinyurl.com/yy7ya4g9/SH/2963_bdg_erw.kml" TargetMode="External"/><Relationship Id="rId452" Type="http://schemas.openxmlformats.org/officeDocument/2006/relationships/hyperlink" Target="https://map.geo.admin.ch/?zoom=13&amp;E=2676962.607&amp;N=1281655.526&amp;layers=ch.kantone.cadastralwebmap-farbe,ch.swisstopo.amtliches-strassenverzeichnis,ch.bfs.gebaeude_wohnungs_register,KML||https://tinyurl.com/yy7ya4g9/SH/2974_bdg_erw.kml" TargetMode="External"/><Relationship Id="rId30" Type="http://schemas.openxmlformats.org/officeDocument/2006/relationships/hyperlink" Target="https://map.geo.admin.ch/?zoom=13&amp;E=2685084.644&amp;N=1283144.886&amp;layers=ch.kantone.cadastralwebmap-farbe,ch.swisstopo.amtliches-strassenverzeichnis,ch.bfs.gebaeude_wohnungs_register,KML||https://tinyurl.com/yy7ya4g9/SH/2932_bdg_erw.kml" TargetMode="External"/><Relationship Id="rId105" Type="http://schemas.openxmlformats.org/officeDocument/2006/relationships/hyperlink" Target="https://map.geo.admin.ch/?zoom=13&amp;E=2685657.871&amp;N=1287631.747&amp;layers=ch.kantone.cadastralwebmap-farbe,ch.swisstopo.amtliches-strassenverzeichnis,ch.bfs.gebaeude_wohnungs_register,KML||https://tinyurl.com/yy7ya4g9/SH/2939_bdg_erw.kml" TargetMode="External"/><Relationship Id="rId126" Type="http://schemas.openxmlformats.org/officeDocument/2006/relationships/hyperlink" Target="https://map.geo.admin.ch/?zoom=13&amp;E=2689675.23&amp;N=1283810.084&amp;layers=ch.kantone.cadastralwebmap-farbe,ch.swisstopo.amtliches-strassenverzeichnis,ch.bfs.gebaeude_wohnungs_register,KML||https://tinyurl.com/yy7ya4g9/SH/2939_bdg_erw.kml" TargetMode="External"/><Relationship Id="rId147" Type="http://schemas.openxmlformats.org/officeDocument/2006/relationships/hyperlink" Target="https://map.geo.admin.ch/?zoom=13&amp;E=2689030.856&amp;N=1283076.718&amp;layers=ch.kantone.cadastralwebmap-farbe,ch.swisstopo.amtliches-strassenverzeichnis,ch.bfs.gebaeude_wohnungs_register,KML||https://tinyurl.com/yy7ya4g9/SH/2939_bdg_erw.kml" TargetMode="External"/><Relationship Id="rId168" Type="http://schemas.openxmlformats.org/officeDocument/2006/relationships/hyperlink" Target="https://map.geo.admin.ch/?zoom=13&amp;E=2692123.355&amp;N=1286865.591&amp;layers=ch.kantone.cadastralwebmap-farbe,ch.swisstopo.amtliches-strassenverzeichnis,ch.bfs.gebaeude_wohnungs_register,KML||https://tinyurl.com/yy7ya4g9/SH/2939_bdg_erw.kml" TargetMode="External"/><Relationship Id="rId312" Type="http://schemas.openxmlformats.org/officeDocument/2006/relationships/hyperlink" Target="https://map.geo.admin.ch/?zoom=13&amp;E=2689590.819&amp;N=1284175.963&amp;layers=ch.kantone.cadastralwebmap-farbe,ch.swisstopo.amtliches-strassenverzeichnis,ch.bfs.gebaeude_wohnungs_register,KML||https://tinyurl.com/yy7ya4g9/SH/2939_bdg_erw.kml" TargetMode="External"/><Relationship Id="rId333" Type="http://schemas.openxmlformats.org/officeDocument/2006/relationships/hyperlink" Target="https://map.geo.admin.ch/?zoom=13&amp;E=2688294.687&amp;N=1286232.842&amp;layers=ch.kantone.cadastralwebmap-farbe,ch.swisstopo.amtliches-strassenverzeichnis,ch.bfs.gebaeude_wohnungs_register,KML||https://tinyurl.com/yy7ya4g9/SH/2939_bdg_erw.kml" TargetMode="External"/><Relationship Id="rId354" Type="http://schemas.openxmlformats.org/officeDocument/2006/relationships/hyperlink" Target="https://map.geo.admin.ch/?zoom=13&amp;E=2688353.142&amp;N=1284632.956&amp;layers=ch.kantone.cadastralwebmap-farbe,ch.swisstopo.amtliches-strassenverzeichnis,ch.bfs.gebaeude_wohnungs_register,KML||https://tinyurl.com/yy7ya4g9/SH/2939_bdg_erw.kml" TargetMode="External"/><Relationship Id="rId51" Type="http://schemas.openxmlformats.org/officeDocument/2006/relationships/hyperlink" Target="https://map.geo.admin.ch/?zoom=13&amp;E=2690205.31&amp;N=1284499.45&amp;layers=ch.kantone.cadastralwebmap-farbe,ch.swisstopo.amtliches-strassenverzeichnis,ch.bfs.gebaeude_wohnungs_register,KML||https://tinyurl.com/yy7ya4g9/SH/2939_bdg_erw.kml" TargetMode="External"/><Relationship Id="rId72" Type="http://schemas.openxmlformats.org/officeDocument/2006/relationships/hyperlink" Target="https://map.geo.admin.ch/?zoom=13&amp;E=2685589.16&amp;N=1287904.95&amp;layers=ch.kantone.cadastralwebmap-farbe,ch.swisstopo.amtliches-strassenverzeichnis,ch.bfs.gebaeude_wohnungs_register,KML||https://tinyurl.com/yy7ya4g9/SH/2939_bdg_erw.kml" TargetMode="External"/><Relationship Id="rId93" Type="http://schemas.openxmlformats.org/officeDocument/2006/relationships/hyperlink" Target="https://map.geo.admin.ch/?zoom=13&amp;E=2685644.512&amp;N=1287846.768&amp;layers=ch.kantone.cadastralwebmap-farbe,ch.swisstopo.amtliches-strassenverzeichnis,ch.bfs.gebaeude_wohnungs_register,KML||https://tinyurl.com/yy7ya4g9/SH/2939_bdg_erw.kml" TargetMode="External"/><Relationship Id="rId189" Type="http://schemas.openxmlformats.org/officeDocument/2006/relationships/hyperlink" Target="https://map.geo.admin.ch/?zoom=13&amp;E=2691611.578&amp;N=1285447.508&amp;layers=ch.kantone.cadastralwebmap-farbe,ch.swisstopo.amtliches-strassenverzeichnis,ch.bfs.gebaeude_wohnungs_register,KML||https://tinyurl.com/yy7ya4g9/SH/2939_bdg_erw.kml" TargetMode="External"/><Relationship Id="rId375" Type="http://schemas.openxmlformats.org/officeDocument/2006/relationships/hyperlink" Target="https://map.geo.admin.ch/?zoom=13&amp;E=2688271.201&amp;N=1284074.315&amp;layers=ch.kantone.cadastralwebmap-farbe,ch.swisstopo.amtliches-strassenverzeichnis,ch.bfs.gebaeude_wohnungs_register,KML||https://tinyurl.com/yy7ya4g9/SH/2939_bdg_erw.kml" TargetMode="External"/><Relationship Id="rId396" Type="http://schemas.openxmlformats.org/officeDocument/2006/relationships/hyperlink" Target="https://map.geo.admin.ch/?zoom=13&amp;E=2689986.478&amp;N=1286670.216&amp;layers=ch.kantone.cadastralwebmap-farbe,ch.swisstopo.amtliches-strassenverzeichnis,ch.bfs.gebaeude_wohnungs_register,KML||https://tinyurl.com/yy7ya4g9/SH/2939_bdg_erw.kml" TargetMode="External"/><Relationship Id="rId3" Type="http://schemas.openxmlformats.org/officeDocument/2006/relationships/hyperlink" Target="https://www.housing-stat.ch/de/benutzerhilfen/41.html" TargetMode="External"/><Relationship Id="rId214" Type="http://schemas.openxmlformats.org/officeDocument/2006/relationships/hyperlink" Target="https://map.geo.admin.ch/?zoom=13&amp;E=2689343.241&amp;N=1283219.824&amp;layers=ch.kantone.cadastralwebmap-farbe,ch.swisstopo.amtliches-strassenverzeichnis,ch.bfs.gebaeude_wohnungs_register,KML||https://tinyurl.com/yy7ya4g9/SH/2939_bdg_erw.kml" TargetMode="External"/><Relationship Id="rId235" Type="http://schemas.openxmlformats.org/officeDocument/2006/relationships/hyperlink" Target="https://map.geo.admin.ch/?zoom=13&amp;E=2691346.447&amp;N=1286653.513&amp;layers=ch.kantone.cadastralwebmap-farbe,ch.swisstopo.amtliches-strassenverzeichnis,ch.bfs.gebaeude_wohnungs_register,KML||https://tinyurl.com/yy7ya4g9/SH/2939_bdg_erw.kml" TargetMode="External"/><Relationship Id="rId256" Type="http://schemas.openxmlformats.org/officeDocument/2006/relationships/hyperlink" Target="https://map.geo.admin.ch/?zoom=13&amp;E=2688572.577&amp;N=1284509.741&amp;layers=ch.kantone.cadastralwebmap-farbe,ch.swisstopo.amtliches-strassenverzeichnis,ch.bfs.gebaeude_wohnungs_register,KML||https://tinyurl.com/yy7ya4g9/SH/2939_bdg_erw.kml" TargetMode="External"/><Relationship Id="rId277" Type="http://schemas.openxmlformats.org/officeDocument/2006/relationships/hyperlink" Target="https://map.geo.admin.ch/?zoom=13&amp;E=2690455.249&amp;N=1285451.328&amp;layers=ch.kantone.cadastralwebmap-farbe,ch.swisstopo.amtliches-strassenverzeichnis,ch.bfs.gebaeude_wohnungs_register,KML||https://tinyurl.com/yy7ya4g9/SH/2939_bdg_erw.kml" TargetMode="External"/><Relationship Id="rId298" Type="http://schemas.openxmlformats.org/officeDocument/2006/relationships/hyperlink" Target="https://map.geo.admin.ch/?zoom=13&amp;E=2690014.757&amp;N=1284981.761&amp;layers=ch.kantone.cadastralwebmap-farbe,ch.swisstopo.amtliches-strassenverzeichnis,ch.bfs.gebaeude_wohnungs_register,KML||https://tinyurl.com/yy7ya4g9/SH/2939_bdg_erw.kml" TargetMode="External"/><Relationship Id="rId400" Type="http://schemas.openxmlformats.org/officeDocument/2006/relationships/hyperlink" Target="https://map.geo.admin.ch/?zoom=13&amp;E=2690329.977&amp;N=1284071.746&amp;layers=ch.kantone.cadastralwebmap-farbe,ch.swisstopo.amtliches-strassenverzeichnis,ch.bfs.gebaeude_wohnungs_register,KML||https://tinyurl.com/yy7ya4g9/SH/2939_bdg_erw.kml" TargetMode="External"/><Relationship Id="rId421" Type="http://schemas.openxmlformats.org/officeDocument/2006/relationships/hyperlink" Target="https://map.geo.admin.ch/?zoom=13&amp;E=2677022.928&amp;N=1288910.298&amp;layers=ch.kantone.cadastralwebmap-farbe,ch.swisstopo.amtliches-strassenverzeichnis,ch.bfs.gebaeude_wohnungs_register,KML||https://tinyurl.com/yy7ya4g9/SH/2952_bdg_erw.kml" TargetMode="External"/><Relationship Id="rId442" Type="http://schemas.openxmlformats.org/officeDocument/2006/relationships/hyperlink" Target="https://map.geo.admin.ch/?zoom=13&amp;E=2677126.82&amp;N=1282927.73&amp;layers=ch.kantone.cadastralwebmap-farbe,ch.swisstopo.amtliches-strassenverzeichnis,ch.bfs.gebaeude_wohnungs_register,KML||https://tinyurl.com/yy7ya4g9/SH/2971_bdg_erw.kml" TargetMode="External"/><Relationship Id="rId116" Type="http://schemas.openxmlformats.org/officeDocument/2006/relationships/hyperlink" Target="https://map.geo.admin.ch/?zoom=13&amp;E=2685799.025&amp;N=1287592.677&amp;layers=ch.kantone.cadastralwebmap-farbe,ch.swisstopo.amtliches-strassenverzeichnis,ch.bfs.gebaeude_wohnungs_register,KML||https://tinyurl.com/yy7ya4g9/SH/2939_bdg_erw.kml" TargetMode="External"/><Relationship Id="rId137" Type="http://schemas.openxmlformats.org/officeDocument/2006/relationships/hyperlink" Target="https://map.geo.admin.ch/?zoom=13&amp;E=2688548.608&amp;N=1283892.848&amp;layers=ch.kantone.cadastralwebmap-farbe,ch.swisstopo.amtliches-strassenverzeichnis,ch.bfs.gebaeude_wohnungs_register,KML||https://tinyurl.com/yy7ya4g9/SH/2939_bdg_erw.kml" TargetMode="External"/><Relationship Id="rId158" Type="http://schemas.openxmlformats.org/officeDocument/2006/relationships/hyperlink" Target="https://map.geo.admin.ch/?zoom=13&amp;E=2691219.744&amp;N=1286060.841&amp;layers=ch.kantone.cadastralwebmap-farbe,ch.swisstopo.amtliches-strassenverzeichnis,ch.bfs.gebaeude_wohnungs_register,KML||https://tinyurl.com/yy7ya4g9/SH/2939_bdg_erw.kml" TargetMode="External"/><Relationship Id="rId302" Type="http://schemas.openxmlformats.org/officeDocument/2006/relationships/hyperlink" Target="https://map.geo.admin.ch/?zoom=13&amp;E=2691513.003&amp;N=1286311.178&amp;layers=ch.kantone.cadastralwebmap-farbe,ch.swisstopo.amtliches-strassenverzeichnis,ch.bfs.gebaeude_wohnungs_register,KML||https://tinyurl.com/yy7ya4g9/SH/2939_bdg_erw.kml" TargetMode="External"/><Relationship Id="rId323" Type="http://schemas.openxmlformats.org/officeDocument/2006/relationships/hyperlink" Target="https://map.geo.admin.ch/?zoom=13&amp;E=2691008.929&amp;N=1283522.663&amp;layers=ch.kantone.cadastralwebmap-farbe,ch.swisstopo.amtliches-strassenverzeichnis,ch.bfs.gebaeude_wohnungs_register,KML||https://tinyurl.com/yy7ya4g9/SH/2939_bdg_erw.kml" TargetMode="External"/><Relationship Id="rId344" Type="http://schemas.openxmlformats.org/officeDocument/2006/relationships/hyperlink" Target="https://map.geo.admin.ch/?zoom=13&amp;E=2690371.67&amp;N=1286163.269&amp;layers=ch.kantone.cadastralwebmap-farbe,ch.swisstopo.amtliches-strassenverzeichnis,ch.bfs.gebaeude_wohnungs_register,KML||https://tinyurl.com/yy7ya4g9/SH/2939_bdg_erw.kml" TargetMode="External"/><Relationship Id="rId20" Type="http://schemas.openxmlformats.org/officeDocument/2006/relationships/hyperlink" Target="https://map.geo.admin.ch/?zoom=13&amp;E=2695985.235&amp;N=1289437.186&amp;layers=ch.kantone.cadastralwebmap-farbe,ch.swisstopo.amtliches-strassenverzeichnis,ch.bfs.gebaeude_wohnungs_register,KML||https://tinyurl.com/yy7ya4g9/SH/2920_bdg_erw.kml" TargetMode="External"/><Relationship Id="rId41" Type="http://schemas.openxmlformats.org/officeDocument/2006/relationships/hyperlink" Target="https://map.geo.admin.ch/?zoom=13&amp;E=2687535.067&amp;N=1281508.027&amp;layers=ch.kantone.cadastralwebmap-farbe,ch.swisstopo.amtliches-strassenverzeichnis,ch.bfs.gebaeude_wohnungs_register,KML||https://tinyurl.com/yy7ya4g9/SH/2937_bdg_erw.kml" TargetMode="External"/><Relationship Id="rId62" Type="http://schemas.openxmlformats.org/officeDocument/2006/relationships/hyperlink" Target="https://map.geo.admin.ch/?zoom=13&amp;E=2690005.445&amp;N=1287839.878&amp;layers=ch.kantone.cadastralwebmap-farbe,ch.swisstopo.amtliches-strassenverzeichnis,ch.bfs.gebaeude_wohnungs_register,KML||https://tinyurl.com/yy7ya4g9/SH/2939_bdg_erw.kml" TargetMode="External"/><Relationship Id="rId83" Type="http://schemas.openxmlformats.org/officeDocument/2006/relationships/hyperlink" Target="https://map.geo.admin.ch/?zoom=13&amp;E=2690264.332&amp;N=1285287.624&amp;layers=ch.kantone.cadastralwebmap-farbe,ch.swisstopo.amtliches-strassenverzeichnis,ch.bfs.gebaeude_wohnungs_register,KML||https://tinyurl.com/yy7ya4g9/SH/2939_bdg_erw.kml" TargetMode="External"/><Relationship Id="rId179" Type="http://schemas.openxmlformats.org/officeDocument/2006/relationships/hyperlink" Target="https://map.geo.admin.ch/?zoom=13&amp;E=2688202.229&amp;N=1284104.8&amp;layers=ch.kantone.cadastralwebmap-farbe,ch.swisstopo.amtliches-strassenverzeichnis,ch.bfs.gebaeude_wohnungs_register,KML||https://tinyurl.com/yy7ya4g9/SH/2939_bdg_erw.kml" TargetMode="External"/><Relationship Id="rId365" Type="http://schemas.openxmlformats.org/officeDocument/2006/relationships/hyperlink" Target="https://map.geo.admin.ch/?zoom=13&amp;E=2688515.524&amp;N=1284539.684&amp;layers=ch.kantone.cadastralwebmap-farbe,ch.swisstopo.amtliches-strassenverzeichnis,ch.bfs.gebaeude_wohnungs_register,KML||https://tinyurl.com/yy7ya4g9/SH/2939_bdg_erw.kml" TargetMode="External"/><Relationship Id="rId386" Type="http://schemas.openxmlformats.org/officeDocument/2006/relationships/hyperlink" Target="https://map.geo.admin.ch/?zoom=13&amp;E=2691608.871&amp;N=1285906.479&amp;layers=ch.kantone.cadastralwebmap-farbe,ch.swisstopo.amtliches-strassenverzeichnis,ch.bfs.gebaeude_wohnungs_register,KML||https://tinyurl.com/yy7ya4g9/SH/2939_bdg_erw.kml" TargetMode="External"/><Relationship Id="rId190" Type="http://schemas.openxmlformats.org/officeDocument/2006/relationships/hyperlink" Target="https://map.geo.admin.ch/?zoom=13&amp;E=2691663.385&amp;N=1285716.077&amp;layers=ch.kantone.cadastralwebmap-farbe,ch.swisstopo.amtliches-strassenverzeichnis,ch.bfs.gebaeude_wohnungs_register,KML||https://tinyurl.com/yy7ya4g9/SH/2939_bdg_erw.kml" TargetMode="External"/><Relationship Id="rId204" Type="http://schemas.openxmlformats.org/officeDocument/2006/relationships/hyperlink" Target="https://map.geo.admin.ch/?zoom=13&amp;E=2691902.572&amp;N=1282580.082&amp;layers=ch.kantone.cadastralwebmap-farbe,ch.swisstopo.amtliches-strassenverzeichnis,ch.bfs.gebaeude_wohnungs_register,KML||https://tinyurl.com/yy7ya4g9/SH/2939_bdg_erw.kml" TargetMode="External"/><Relationship Id="rId225" Type="http://schemas.openxmlformats.org/officeDocument/2006/relationships/hyperlink" Target="https://map.geo.admin.ch/?zoom=13&amp;E=2688610.289&amp;N=1284804.51&amp;layers=ch.kantone.cadastralwebmap-farbe,ch.swisstopo.amtliches-strassenverzeichnis,ch.bfs.gebaeude_wohnungs_register,KML||https://tinyurl.com/yy7ya4g9/SH/2939_bdg_erw.kml" TargetMode="External"/><Relationship Id="rId246" Type="http://schemas.openxmlformats.org/officeDocument/2006/relationships/hyperlink" Target="https://map.geo.admin.ch/?zoom=13&amp;E=2691956.173&amp;N=1282588.095&amp;layers=ch.kantone.cadastralwebmap-farbe,ch.swisstopo.amtliches-strassenverzeichnis,ch.bfs.gebaeude_wohnungs_register,KML||https://tinyurl.com/yy7ya4g9/SH/2939_bdg_erw.kml" TargetMode="External"/><Relationship Id="rId267" Type="http://schemas.openxmlformats.org/officeDocument/2006/relationships/hyperlink" Target="https://map.geo.admin.ch/?zoom=13&amp;E=2691332.431&amp;N=1286491.037&amp;layers=ch.kantone.cadastralwebmap-farbe,ch.swisstopo.amtliches-strassenverzeichnis,ch.bfs.gebaeude_wohnungs_register,KML||https://tinyurl.com/yy7ya4g9/SH/2939_bdg_erw.kml" TargetMode="External"/><Relationship Id="rId288" Type="http://schemas.openxmlformats.org/officeDocument/2006/relationships/hyperlink" Target="https://map.geo.admin.ch/?zoom=13&amp;E=2690836.189&amp;N=1284573.296&amp;layers=ch.kantone.cadastralwebmap-farbe,ch.swisstopo.amtliches-strassenverzeichnis,ch.bfs.gebaeude_wohnungs_register,KML||https://tinyurl.com/yy7ya4g9/SH/2939_bdg_erw.kml" TargetMode="External"/><Relationship Id="rId411" Type="http://schemas.openxmlformats.org/officeDocument/2006/relationships/hyperlink" Target="https://map.geo.admin.ch/?zoom=13&amp;E=2691157.406&amp;N=1285318.875&amp;layers=ch.kantone.cadastralwebmap-farbe,ch.swisstopo.amtliches-strassenverzeichnis,ch.bfs.gebaeude_wohnungs_register,KML||https://tinyurl.com/yy7ya4g9/SH/2939_bdg_erw.kml" TargetMode="External"/><Relationship Id="rId432" Type="http://schemas.openxmlformats.org/officeDocument/2006/relationships/hyperlink" Target="https://map.geo.admin.ch/?zoom=13&amp;E=2703358.352&amp;N=1285039.008&amp;layers=ch.kantone.cadastralwebmap-farbe,ch.swisstopo.amtliches-strassenverzeichnis,ch.bfs.gebaeude_wohnungs_register,KML||https://tinyurl.com/yy7ya4g9/SH/2963_bdg_erw.kml" TargetMode="External"/><Relationship Id="rId453" Type="http://schemas.openxmlformats.org/officeDocument/2006/relationships/printerSettings" Target="../printerSettings/printerSettings8.bin"/><Relationship Id="rId106" Type="http://schemas.openxmlformats.org/officeDocument/2006/relationships/hyperlink" Target="https://map.geo.admin.ch/?zoom=13&amp;E=2685656.023&amp;N=1287658.766&amp;layers=ch.kantone.cadastralwebmap-farbe,ch.swisstopo.amtliches-strassenverzeichnis,ch.bfs.gebaeude_wohnungs_register,KML||https://tinyurl.com/yy7ya4g9/SH/2939_bdg_erw.kml" TargetMode="External"/><Relationship Id="rId127" Type="http://schemas.openxmlformats.org/officeDocument/2006/relationships/hyperlink" Target="https://map.geo.admin.ch/?zoom=13&amp;E=2690527.077&amp;N=1283688.148&amp;layers=ch.kantone.cadastralwebmap-farbe,ch.swisstopo.amtliches-strassenverzeichnis,ch.bfs.gebaeude_wohnungs_register,KML||https://tinyurl.com/yy7ya4g9/SH/2939_bdg_erw.kml" TargetMode="External"/><Relationship Id="rId313" Type="http://schemas.openxmlformats.org/officeDocument/2006/relationships/hyperlink" Target="https://map.geo.admin.ch/?zoom=13&amp;E=2689679.83&amp;N=1284176.649&amp;layers=ch.kantone.cadastralwebmap-farbe,ch.swisstopo.amtliches-strassenverzeichnis,ch.bfs.gebaeude_wohnungs_register,KML||https://tinyurl.com/yy7ya4g9/SH/2939_bdg_erw.kml" TargetMode="External"/><Relationship Id="rId10" Type="http://schemas.openxmlformats.org/officeDocument/2006/relationships/hyperlink" Target="https://map.geo.admin.ch/?zoom=13&amp;E=2692564.633&amp;N=1290142.328&amp;layers=ch.kantone.cadastralwebmap-farbe,ch.swisstopo.amtliches-strassenverzeichnis,ch.bfs.gebaeude_wohnungs_register,KML||https://tinyurl.com/yy7ya4g9/SH/2917_bdg_erw.kml" TargetMode="External"/><Relationship Id="rId31" Type="http://schemas.openxmlformats.org/officeDocument/2006/relationships/hyperlink" Target="https://map.geo.admin.ch/?zoom=13&amp;E=2686594.087&amp;N=1283578.445&amp;layers=ch.kantone.cadastralwebmap-farbe,ch.swisstopo.amtliches-strassenverzeichnis,ch.bfs.gebaeude_wohnungs_register,KML||https://tinyurl.com/yy7ya4g9/SH/2932_bdg_erw.kml" TargetMode="External"/><Relationship Id="rId52" Type="http://schemas.openxmlformats.org/officeDocument/2006/relationships/hyperlink" Target="https://map.geo.admin.ch/?zoom=13&amp;E=2686388.093&amp;N=1287280.753&amp;layers=ch.kantone.cadastralwebmap-farbe,ch.swisstopo.amtliches-strassenverzeichnis,ch.bfs.gebaeude_wohnungs_register,KML||https://tinyurl.com/yy7ya4g9/SH/2939_bdg_erw.kml" TargetMode="External"/><Relationship Id="rId73" Type="http://schemas.openxmlformats.org/officeDocument/2006/relationships/hyperlink" Target="https://map.geo.admin.ch/?zoom=13&amp;E=2691512.825&amp;N=1286715.725&amp;layers=ch.kantone.cadastralwebmap-farbe,ch.swisstopo.amtliches-strassenverzeichnis,ch.bfs.gebaeude_wohnungs_register,KML||https://tinyurl.com/yy7ya4g9/SH/2939_bdg_erw.kml" TargetMode="External"/><Relationship Id="rId94" Type="http://schemas.openxmlformats.org/officeDocument/2006/relationships/hyperlink" Target="https://map.geo.admin.ch/?zoom=13&amp;E=2685669.795&amp;N=1287726.41&amp;layers=ch.kantone.cadastralwebmap-farbe,ch.swisstopo.amtliches-strassenverzeichnis,ch.bfs.gebaeude_wohnungs_register,KML||https://tinyurl.com/yy7ya4g9/SH/2939_bdg_erw.kml" TargetMode="External"/><Relationship Id="rId148" Type="http://schemas.openxmlformats.org/officeDocument/2006/relationships/hyperlink" Target="https://map.geo.admin.ch/?zoom=13&amp;E=2690368.421&amp;N=1283749.447&amp;layers=ch.kantone.cadastralwebmap-farbe,ch.swisstopo.amtliches-strassenverzeichnis,ch.bfs.gebaeude_wohnungs_register,KML||https://tinyurl.com/yy7ya4g9/SH/2939_bdg_erw.kml" TargetMode="External"/><Relationship Id="rId169" Type="http://schemas.openxmlformats.org/officeDocument/2006/relationships/hyperlink" Target="https://map.geo.admin.ch/?zoom=13&amp;E=2690352.128&amp;N=1286576.064&amp;layers=ch.kantone.cadastralwebmap-farbe,ch.swisstopo.amtliches-strassenverzeichnis,ch.bfs.gebaeude_wohnungs_register,KML||https://tinyurl.com/yy7ya4g9/SH/2939_bdg_erw.kml" TargetMode="External"/><Relationship Id="rId334" Type="http://schemas.openxmlformats.org/officeDocument/2006/relationships/hyperlink" Target="https://map.geo.admin.ch/?zoom=13&amp;E=2688593.576&amp;N=1284867.069&amp;layers=ch.kantone.cadastralwebmap-farbe,ch.swisstopo.amtliches-strassenverzeichnis,ch.bfs.gebaeude_wohnungs_register,KML||https://tinyurl.com/yy7ya4g9/SH/2939_bdg_erw.kml" TargetMode="External"/><Relationship Id="rId355" Type="http://schemas.openxmlformats.org/officeDocument/2006/relationships/hyperlink" Target="https://map.geo.admin.ch/?zoom=13&amp;E=2688587.581&amp;N=1284867.833&amp;layers=ch.kantone.cadastralwebmap-farbe,ch.swisstopo.amtliches-strassenverzeichnis,ch.bfs.gebaeude_wohnungs_register,KML||https://tinyurl.com/yy7ya4g9/SH/2939_bdg_erw.kml" TargetMode="External"/><Relationship Id="rId376" Type="http://schemas.openxmlformats.org/officeDocument/2006/relationships/hyperlink" Target="https://map.geo.admin.ch/?zoom=13&amp;E=2688271.059&amp;N=1284077.696&amp;layers=ch.kantone.cadastralwebmap-farbe,ch.swisstopo.amtliches-strassenverzeichnis,ch.bfs.gebaeude_wohnungs_register,KML||https://tinyurl.com/yy7ya4g9/SH/2939_bdg_erw.kml" TargetMode="External"/><Relationship Id="rId397" Type="http://schemas.openxmlformats.org/officeDocument/2006/relationships/hyperlink" Target="https://map.geo.admin.ch/?zoom=13&amp;E=2686371.7&amp;N=1286928.003&amp;layers=ch.kantone.cadastralwebmap-farbe,ch.swisstopo.amtliches-strassenverzeichnis,ch.bfs.gebaeude_wohnungs_register,KML||https://tinyurl.com/yy7ya4g9/SH/2939_bdg_erw.kml" TargetMode="External"/><Relationship Id="rId4" Type="http://schemas.openxmlformats.org/officeDocument/2006/relationships/hyperlink" Target="https://map.geo.admin.ch/?zoom=13&amp;E=2683478.152&amp;N=1283654.487&amp;layers=ch.kantone.cadastralwebmap-farbe,ch.swisstopo.amtliches-strassenverzeichnis,ch.bfs.gebaeude_wohnungs_register,KML||https://tinyurl.com/yy7ya4g9/SH/2903_bdg_erw.kml" TargetMode="External"/><Relationship Id="rId180" Type="http://schemas.openxmlformats.org/officeDocument/2006/relationships/hyperlink" Target="https://map.geo.admin.ch/?zoom=13&amp;E=2688844.128&amp;N=1284340.175&amp;layers=ch.kantone.cadastralwebmap-farbe,ch.swisstopo.amtliches-strassenverzeichnis,ch.bfs.gebaeude_wohnungs_register,KML||https://tinyurl.com/yy7ya4g9/SH/2939_bdg_erw.kml" TargetMode="External"/><Relationship Id="rId215" Type="http://schemas.openxmlformats.org/officeDocument/2006/relationships/hyperlink" Target="https://map.geo.admin.ch/?zoom=13&amp;E=2689207.311&amp;N=1283212.624&amp;layers=ch.kantone.cadastralwebmap-farbe,ch.swisstopo.amtliches-strassenverzeichnis,ch.bfs.gebaeude_wohnungs_register,KML||https://tinyurl.com/yy7ya4g9/SH/2939_bdg_erw.kml" TargetMode="External"/><Relationship Id="rId236" Type="http://schemas.openxmlformats.org/officeDocument/2006/relationships/hyperlink" Target="https://map.geo.admin.ch/?zoom=13&amp;E=2688833.268&amp;N=1284332.009&amp;layers=ch.kantone.cadastralwebmap-farbe,ch.swisstopo.amtliches-strassenverzeichnis,ch.bfs.gebaeude_wohnungs_register,KML||https://tinyurl.com/yy7ya4g9/SH/2939_bdg_erw.kml" TargetMode="External"/><Relationship Id="rId257" Type="http://schemas.openxmlformats.org/officeDocument/2006/relationships/hyperlink" Target="https://map.geo.admin.ch/?zoom=13&amp;E=2689226.295&amp;N=1283813.106&amp;layers=ch.kantone.cadastralwebmap-farbe,ch.swisstopo.amtliches-strassenverzeichnis,ch.bfs.gebaeude_wohnungs_register,KML||https://tinyurl.com/yy7ya4g9/SH/2939_bdg_erw.kml" TargetMode="External"/><Relationship Id="rId278" Type="http://schemas.openxmlformats.org/officeDocument/2006/relationships/hyperlink" Target="https://map.geo.admin.ch/?zoom=13&amp;E=2688797.422&amp;N=1284715.418&amp;layers=ch.kantone.cadastralwebmap-farbe,ch.swisstopo.amtliches-strassenverzeichnis,ch.bfs.gebaeude_wohnungs_register,KML||https://tinyurl.com/yy7ya4g9/SH/2939_bdg_erw.kml" TargetMode="External"/><Relationship Id="rId401" Type="http://schemas.openxmlformats.org/officeDocument/2006/relationships/hyperlink" Target="https://map.geo.admin.ch/?zoom=13&amp;E=2691937.574&amp;N=1283654.753&amp;layers=ch.kantone.cadastralwebmap-farbe,ch.swisstopo.amtliches-strassenverzeichnis,ch.bfs.gebaeude_wohnungs_register,KML||https://tinyurl.com/yy7ya4g9/SH/2939_bdg_erw.kml" TargetMode="External"/><Relationship Id="rId422" Type="http://schemas.openxmlformats.org/officeDocument/2006/relationships/hyperlink" Target="https://map.geo.admin.ch/?zoom=13&amp;E=2681288.857&amp;N=1285536.995&amp;layers=ch.kantone.cadastralwebmap-farbe,ch.swisstopo.amtliches-strassenverzeichnis,ch.bfs.gebaeude_wohnungs_register,KML||https://tinyurl.com/yy7ya4g9/SH/2953_bdg_erw.kml" TargetMode="External"/><Relationship Id="rId443" Type="http://schemas.openxmlformats.org/officeDocument/2006/relationships/hyperlink" Target="https://map.geo.admin.ch/?zoom=13&amp;E=2676849.3&amp;N=1283323.66&amp;layers=ch.kantone.cadastralwebmap-farbe,ch.swisstopo.amtliches-strassenverzeichnis,ch.bfs.gebaeude_wohnungs_register,KML||https://tinyurl.com/yy7ya4g9/SH/2971_bdg_erw.kml" TargetMode="External"/><Relationship Id="rId303" Type="http://schemas.openxmlformats.org/officeDocument/2006/relationships/hyperlink" Target="https://map.geo.admin.ch/?zoom=13&amp;E=2690328.611&amp;N=1283975.578&amp;layers=ch.kantone.cadastralwebmap-farbe,ch.swisstopo.amtliches-strassenverzeichnis,ch.bfs.gebaeude_wohnungs_register,KML||https://tinyurl.com/yy7ya4g9/SH/2939_bdg_erw.kml" TargetMode="External"/><Relationship Id="rId42" Type="http://schemas.openxmlformats.org/officeDocument/2006/relationships/hyperlink" Target="https://map.geo.admin.ch/?zoom=13&amp;E=2688223.276&amp;N=1281942.48&amp;layers=ch.kantone.cadastralwebmap-farbe,ch.swisstopo.amtliches-strassenverzeichnis,ch.bfs.gebaeude_wohnungs_register,KML||https://tinyurl.com/yy7ya4g9/SH/2937_bdg_erw.kml" TargetMode="External"/><Relationship Id="rId84" Type="http://schemas.openxmlformats.org/officeDocument/2006/relationships/hyperlink" Target="https://map.geo.admin.ch/?zoom=13&amp;E=2690542.786&amp;N=1284688.762&amp;layers=ch.kantone.cadastralwebmap-farbe,ch.swisstopo.amtliches-strassenverzeichnis,ch.bfs.gebaeude_wohnungs_register,KML||https://tinyurl.com/yy7ya4g9/SH/2939_bdg_erw.kml" TargetMode="External"/><Relationship Id="rId138" Type="http://schemas.openxmlformats.org/officeDocument/2006/relationships/hyperlink" Target="https://map.geo.admin.ch/?zoom=13&amp;E=2692406.289&amp;N=1285964.409&amp;layers=ch.kantone.cadastralwebmap-farbe,ch.swisstopo.amtliches-strassenverzeichnis,ch.bfs.gebaeude_wohnungs_register,KML||https://tinyurl.com/yy7ya4g9/SH/2939_bdg_erw.kml" TargetMode="External"/><Relationship Id="rId345" Type="http://schemas.openxmlformats.org/officeDocument/2006/relationships/hyperlink" Target="https://map.geo.admin.ch/?zoom=13&amp;E=2689890.952&amp;N=1284869.277&amp;layers=ch.kantone.cadastralwebmap-farbe,ch.swisstopo.amtliches-strassenverzeichnis,ch.bfs.gebaeude_wohnungs_register,KML||https://tinyurl.com/yy7ya4g9/SH/2939_bdg_erw.kml" TargetMode="External"/><Relationship Id="rId387" Type="http://schemas.openxmlformats.org/officeDocument/2006/relationships/hyperlink" Target="https://map.geo.admin.ch/?zoom=13&amp;E=2690136.294&amp;N=1284005.55&amp;layers=ch.kantone.cadastralwebmap-farbe,ch.swisstopo.amtliches-strassenverzeichnis,ch.bfs.gebaeude_wohnungs_register,KML||https://tinyurl.com/yy7ya4g9/SH/2939_bdg_erw.kml" TargetMode="External"/><Relationship Id="rId191" Type="http://schemas.openxmlformats.org/officeDocument/2006/relationships/hyperlink" Target="https://map.geo.admin.ch/?zoom=13&amp;E=2686488.063&amp;N=1286748.137&amp;layers=ch.kantone.cadastralwebmap-farbe,ch.swisstopo.amtliches-strassenverzeichnis,ch.bfs.gebaeude_wohnungs_register,KML||https://tinyurl.com/yy7ya4g9/SH/2939_bdg_erw.kml" TargetMode="External"/><Relationship Id="rId205" Type="http://schemas.openxmlformats.org/officeDocument/2006/relationships/hyperlink" Target="https://map.geo.admin.ch/?zoom=13&amp;E=2690559.985&amp;N=1283472.328&amp;layers=ch.kantone.cadastralwebmap-farbe,ch.swisstopo.amtliches-strassenverzeichnis,ch.bfs.gebaeude_wohnungs_register,KML||https://tinyurl.com/yy7ya4g9/SH/2939_bdg_erw.kml" TargetMode="External"/><Relationship Id="rId247" Type="http://schemas.openxmlformats.org/officeDocument/2006/relationships/hyperlink" Target="https://map.geo.admin.ch/?zoom=13&amp;E=2691967.52&amp;N=1282589.078&amp;layers=ch.kantone.cadastralwebmap-farbe,ch.swisstopo.amtliches-strassenverzeichnis,ch.bfs.gebaeude_wohnungs_register,KML||https://tinyurl.com/yy7ya4g9/SH/2939_bdg_erw.kml" TargetMode="External"/><Relationship Id="rId412" Type="http://schemas.openxmlformats.org/officeDocument/2006/relationships/hyperlink" Target="https://map.geo.admin.ch/?zoom=13&amp;E=2689499.812&amp;N=1284531.411&amp;layers=ch.kantone.cadastralwebmap-farbe,ch.swisstopo.amtliches-strassenverzeichnis,ch.bfs.gebaeude_wohnungs_register,KML||https://tinyurl.com/yy7ya4g9/SH/2939_bdg_erw.kml" TargetMode="External"/><Relationship Id="rId107" Type="http://schemas.openxmlformats.org/officeDocument/2006/relationships/hyperlink" Target="https://map.geo.admin.ch/?zoom=13&amp;E=2685148.523&amp;N=1288531.607&amp;layers=ch.kantone.cadastralwebmap-farbe,ch.swisstopo.amtliches-strassenverzeichnis,ch.bfs.gebaeude_wohnungs_register,KML||https://tinyurl.com/yy7ya4g9/SH/2939_bdg_erw.kml" TargetMode="External"/><Relationship Id="rId289" Type="http://schemas.openxmlformats.org/officeDocument/2006/relationships/hyperlink" Target="https://map.geo.admin.ch/?zoom=13&amp;E=2691001.623&amp;N=1284658.816&amp;layers=ch.kantone.cadastralwebmap-farbe,ch.swisstopo.amtliches-strassenverzeichnis,ch.bfs.gebaeude_wohnungs_register,KML||https://tinyurl.com/yy7ya4g9/SH/2939_bdg_erw.kml" TargetMode="External"/><Relationship Id="rId454" Type="http://schemas.openxmlformats.org/officeDocument/2006/relationships/drawing" Target="../drawings/drawing3.xml"/><Relationship Id="rId11" Type="http://schemas.openxmlformats.org/officeDocument/2006/relationships/hyperlink" Target="https://map.geo.admin.ch/?zoom=13&amp;E=2691876.317&amp;N=1288446.275&amp;layers=ch.kantone.cadastralwebmap-farbe,ch.swisstopo.amtliches-strassenverzeichnis,ch.bfs.gebaeude_wohnungs_register,KML||https://tinyurl.com/yy7ya4g9/SH/2919_bdg_erw.kml" TargetMode="External"/><Relationship Id="rId53" Type="http://schemas.openxmlformats.org/officeDocument/2006/relationships/hyperlink" Target="https://map.geo.admin.ch/?zoom=13&amp;E=2690949.542&amp;N=1284148.304&amp;layers=ch.kantone.cadastralwebmap-farbe,ch.swisstopo.amtliches-strassenverzeichnis,ch.bfs.gebaeude_wohnungs_register,KML||https://tinyurl.com/yy7ya4g9/SH/2939_bdg_erw.kml" TargetMode="External"/><Relationship Id="rId149" Type="http://schemas.openxmlformats.org/officeDocument/2006/relationships/hyperlink" Target="https://map.geo.admin.ch/?zoom=13&amp;E=2690992.583&amp;N=1284908.366&amp;layers=ch.kantone.cadastralwebmap-farbe,ch.swisstopo.amtliches-strassenverzeichnis,ch.bfs.gebaeude_wohnungs_register,KML||https://tinyurl.com/yy7ya4g9/SH/2939_bdg_erw.kml" TargetMode="External"/><Relationship Id="rId314" Type="http://schemas.openxmlformats.org/officeDocument/2006/relationships/hyperlink" Target="https://map.geo.admin.ch/?zoom=13&amp;E=2689647.374&amp;N=1285025.189&amp;layers=ch.kantone.cadastralwebmap-farbe,ch.swisstopo.amtliches-strassenverzeichnis,ch.bfs.gebaeude_wohnungs_register,KML||https://tinyurl.com/yy7ya4g9/SH/2939_bdg_erw.kml" TargetMode="External"/><Relationship Id="rId356" Type="http://schemas.openxmlformats.org/officeDocument/2006/relationships/hyperlink" Target="https://map.geo.admin.ch/?zoom=13&amp;E=2688572.274&amp;N=1284877.115&amp;layers=ch.kantone.cadastralwebmap-farbe,ch.swisstopo.amtliches-strassenverzeichnis,ch.bfs.gebaeude_wohnungs_register,KML||https://tinyurl.com/yy7ya4g9/SH/2939_bdg_erw.kml" TargetMode="External"/><Relationship Id="rId398" Type="http://schemas.openxmlformats.org/officeDocument/2006/relationships/hyperlink" Target="https://map.geo.admin.ch/?zoom=13&amp;E=2690469.631&amp;N=1286315.069&amp;layers=ch.kantone.cadastralwebmap-farbe,ch.swisstopo.amtliches-strassenverzeichnis,ch.bfs.gebaeude_wohnungs_register,KML||https://tinyurl.com/yy7ya4g9/SH/2939_bdg_erw.kml" TargetMode="External"/><Relationship Id="rId95" Type="http://schemas.openxmlformats.org/officeDocument/2006/relationships/hyperlink" Target="https://map.geo.admin.ch/?zoom=13&amp;E=2685836.459&amp;N=1287673.406&amp;layers=ch.kantone.cadastralwebmap-farbe,ch.swisstopo.amtliches-strassenverzeichnis,ch.bfs.gebaeude_wohnungs_register,KML||https://tinyurl.com/yy7ya4g9/SH/2939_bdg_erw.kml" TargetMode="External"/><Relationship Id="rId160" Type="http://schemas.openxmlformats.org/officeDocument/2006/relationships/hyperlink" Target="https://map.geo.admin.ch/?zoom=13&amp;E=2689633.551&amp;N=1283525.414&amp;layers=ch.kantone.cadastralwebmap-farbe,ch.swisstopo.amtliches-strassenverzeichnis,ch.bfs.gebaeude_wohnungs_register,KML||https://tinyurl.com/yy7ya4g9/SH/2939_bdg_erw.kml" TargetMode="External"/><Relationship Id="rId216" Type="http://schemas.openxmlformats.org/officeDocument/2006/relationships/hyperlink" Target="https://map.geo.admin.ch/?zoom=13&amp;E=2689732.696&amp;N=1284025.853&amp;layers=ch.kantone.cadastralwebmap-farbe,ch.swisstopo.amtliches-strassenverzeichnis,ch.bfs.gebaeude_wohnungs_register,KML||https://tinyurl.com/yy7ya4g9/SH/2939_bdg_erw.kml" TargetMode="External"/><Relationship Id="rId423" Type="http://schemas.openxmlformats.org/officeDocument/2006/relationships/hyperlink" Target="https://map.geo.admin.ch/?zoom=13&amp;E=2700981.866&amp;N=1286091.233&amp;layers=ch.kantone.cadastralwebmap-farbe,ch.swisstopo.amtliches-strassenverzeichnis,ch.bfs.gebaeude_wohnungs_register,KML||https://tinyurl.com/yy7ya4g9/SH/2961_bdg_erw.kml" TargetMode="External"/><Relationship Id="rId258" Type="http://schemas.openxmlformats.org/officeDocument/2006/relationships/hyperlink" Target="https://map.geo.admin.ch/?zoom=13&amp;E=2691080.757&amp;N=1283138.107&amp;layers=ch.kantone.cadastralwebmap-farbe,ch.swisstopo.amtliches-strassenverzeichnis,ch.bfs.gebaeude_wohnungs_register,KML||https://tinyurl.com/yy7ya4g9/SH/2939_bdg_erw.kml" TargetMode="External"/><Relationship Id="rId22" Type="http://schemas.openxmlformats.org/officeDocument/2006/relationships/hyperlink" Target="https://map.geo.admin.ch/?zoom=13&amp;E=2693161.208&amp;N=1291920.044&amp;layers=ch.kantone.cadastralwebmap-farbe,ch.swisstopo.amtliches-strassenverzeichnis,ch.bfs.gebaeude_wohnungs_register,KML||https://tinyurl.com/yy7ya4g9/SH/2920_bdg_erw.kml" TargetMode="External"/><Relationship Id="rId64" Type="http://schemas.openxmlformats.org/officeDocument/2006/relationships/hyperlink" Target="https://map.geo.admin.ch/?zoom=13&amp;E=2690919.988&amp;N=1284787.493&amp;layers=ch.kantone.cadastralwebmap-farbe,ch.swisstopo.amtliches-strassenverzeichnis,ch.bfs.gebaeude_wohnungs_register,KML||https://tinyurl.com/yy7ya4g9/SH/2939_bdg_erw.kml" TargetMode="External"/><Relationship Id="rId118" Type="http://schemas.openxmlformats.org/officeDocument/2006/relationships/hyperlink" Target="https://map.geo.admin.ch/?zoom=13&amp;E=2685774.465&amp;N=1287612.505&amp;layers=ch.kantone.cadastralwebmap-farbe,ch.swisstopo.amtliches-strassenverzeichnis,ch.bfs.gebaeude_wohnungs_register,KML||https://tinyurl.com/yy7ya4g9/SH/2939_bdg_erw.kml" TargetMode="External"/><Relationship Id="rId325" Type="http://schemas.openxmlformats.org/officeDocument/2006/relationships/hyperlink" Target="https://map.geo.admin.ch/?zoom=13&amp;E=2690688.906&amp;N=1285492.965&amp;layers=ch.kantone.cadastralwebmap-farbe,ch.swisstopo.amtliches-strassenverzeichnis,ch.bfs.gebaeude_wohnungs_register,KML||https://tinyurl.com/yy7ya4g9/SH/2939_bdg_erw.kml" TargetMode="External"/><Relationship Id="rId367" Type="http://schemas.openxmlformats.org/officeDocument/2006/relationships/hyperlink" Target="https://map.geo.admin.ch/?zoom=13&amp;E=2691568.57&amp;N=1286808.258&amp;layers=ch.kantone.cadastralwebmap-farbe,ch.swisstopo.amtliches-strassenverzeichnis,ch.bfs.gebaeude_wohnungs_register,KML||https://tinyurl.com/yy7ya4g9/SH/2939_bdg_erw.kml" TargetMode="External"/><Relationship Id="rId171" Type="http://schemas.openxmlformats.org/officeDocument/2006/relationships/hyperlink" Target="https://map.geo.admin.ch/?zoom=13&amp;E=2690855.902&amp;N=1283348.634&amp;layers=ch.kantone.cadastralwebmap-farbe,ch.swisstopo.amtliches-strassenverzeichnis,ch.bfs.gebaeude_wohnungs_register,KML||https://tinyurl.com/yy7ya4g9/SH/2939_bdg_erw.kml" TargetMode="External"/><Relationship Id="rId227" Type="http://schemas.openxmlformats.org/officeDocument/2006/relationships/hyperlink" Target="https://map.geo.admin.ch/?zoom=13&amp;E=2690237.365&amp;N=1284083.251&amp;layers=ch.kantone.cadastralwebmap-farbe,ch.swisstopo.amtliches-strassenverzeichnis,ch.bfs.gebaeude_wohnungs_register,KML||https://tinyurl.com/yy7ya4g9/SH/2939_bdg_erw.kml" TargetMode="External"/><Relationship Id="rId269" Type="http://schemas.openxmlformats.org/officeDocument/2006/relationships/hyperlink" Target="https://map.geo.admin.ch/?zoom=13&amp;E=2688624.038&amp;N=1284804.484&amp;layers=ch.kantone.cadastralwebmap-farbe,ch.swisstopo.amtliches-strassenverzeichnis,ch.bfs.gebaeude_wohnungs_register,KML||https://tinyurl.com/yy7ya4g9/SH/2939_bdg_erw.kml" TargetMode="External"/><Relationship Id="rId434" Type="http://schemas.openxmlformats.org/officeDocument/2006/relationships/hyperlink" Target="https://map.geo.admin.ch/?zoom=13&amp;E=2706086.976&amp;N=1279189.672&amp;layers=ch.kantone.cadastralwebmap-farbe,ch.swisstopo.amtliches-strassenverzeichnis,ch.bfs.gebaeude_wohnungs_register,KML||https://tinyurl.com/yy7ya4g9/SH/2964_bdg_erw.kml" TargetMode="External"/><Relationship Id="rId33" Type="http://schemas.openxmlformats.org/officeDocument/2006/relationships/hyperlink" Target="https://map.geo.admin.ch/?zoom=13&amp;E=2685864.096&amp;N=1283667.418&amp;layers=ch.kantone.cadastralwebmap-farbe,ch.swisstopo.amtliches-strassenverzeichnis,ch.bfs.gebaeude_wohnungs_register,KML||https://tinyurl.com/yy7ya4g9/SH/2932_bdg_erw.kml" TargetMode="External"/><Relationship Id="rId129" Type="http://schemas.openxmlformats.org/officeDocument/2006/relationships/hyperlink" Target="https://map.geo.admin.ch/?zoom=13&amp;E=2691132.766&amp;N=1283251.641&amp;layers=ch.kantone.cadastralwebmap-farbe,ch.swisstopo.amtliches-strassenverzeichnis,ch.bfs.gebaeude_wohnungs_register,KML||https://tinyurl.com/yy7ya4g9/SH/2939_bdg_erw.kml" TargetMode="External"/><Relationship Id="rId280" Type="http://schemas.openxmlformats.org/officeDocument/2006/relationships/hyperlink" Target="https://map.geo.admin.ch/?zoom=13&amp;E=2688807.212&amp;N=1284718.12&amp;layers=ch.kantone.cadastralwebmap-farbe,ch.swisstopo.amtliches-strassenverzeichnis,ch.bfs.gebaeude_wohnungs_register,KML||https://tinyurl.com/yy7ya4g9/SH/2939_bdg_erw.kml" TargetMode="External"/><Relationship Id="rId336" Type="http://schemas.openxmlformats.org/officeDocument/2006/relationships/hyperlink" Target="https://map.geo.admin.ch/?zoom=13&amp;E=2690658.048&amp;N=1284033.165&amp;layers=ch.kantone.cadastralwebmap-farbe,ch.swisstopo.amtliches-strassenverzeichnis,ch.bfs.gebaeude_wohnungs_register,KML||https://tinyurl.com/yy7ya4g9/SH/2939_bdg_erw.kml" TargetMode="External"/><Relationship Id="rId75" Type="http://schemas.openxmlformats.org/officeDocument/2006/relationships/hyperlink" Target="https://map.geo.admin.ch/?zoom=13&amp;E=2688538.106&amp;N=1283940.415&amp;layers=ch.kantone.cadastralwebmap-farbe,ch.swisstopo.amtliches-strassenverzeichnis,ch.bfs.gebaeude_wohnungs_register,KML||https://tinyurl.com/yy7ya4g9/SH/2939_bdg_erw.kml" TargetMode="External"/><Relationship Id="rId140" Type="http://schemas.openxmlformats.org/officeDocument/2006/relationships/hyperlink" Target="https://map.geo.admin.ch/?zoom=13&amp;E=2688288.399&amp;N=1284290.594&amp;layers=ch.kantone.cadastralwebmap-farbe,ch.swisstopo.amtliches-strassenverzeichnis,ch.bfs.gebaeude_wohnungs_register,KML||https://tinyurl.com/yy7ya4g9/SH/2939_bdg_erw.kml" TargetMode="External"/><Relationship Id="rId182" Type="http://schemas.openxmlformats.org/officeDocument/2006/relationships/hyperlink" Target="https://map.geo.admin.ch/?zoom=13&amp;E=2688365.799&amp;N=1286207.334&amp;layers=ch.kantone.cadastralwebmap-farbe,ch.swisstopo.amtliches-strassenverzeichnis,ch.bfs.gebaeude_wohnungs_register,KML||https://tinyurl.com/yy7ya4g9/SH/2939_bdg_erw.kml" TargetMode="External"/><Relationship Id="rId378" Type="http://schemas.openxmlformats.org/officeDocument/2006/relationships/hyperlink" Target="https://map.geo.admin.ch/?zoom=13&amp;E=2690250.452&amp;N=1284072.288&amp;layers=ch.kantone.cadastralwebmap-farbe,ch.swisstopo.amtliches-strassenverzeichnis,ch.bfs.gebaeude_wohnungs_register,KML||https://tinyurl.com/yy7ya4g9/SH/2939_bdg_erw.kml" TargetMode="External"/><Relationship Id="rId403" Type="http://schemas.openxmlformats.org/officeDocument/2006/relationships/hyperlink" Target="https://map.geo.admin.ch/?zoom=13&amp;E=2689451.524&amp;N=1285768.906&amp;layers=ch.kantone.cadastralwebmap-farbe,ch.swisstopo.amtliches-strassenverzeichnis,ch.bfs.gebaeude_wohnungs_register,KML||https://tinyurl.com/yy7ya4g9/SH/2939_bdg_erw.kml" TargetMode="External"/><Relationship Id="rId6" Type="http://schemas.openxmlformats.org/officeDocument/2006/relationships/hyperlink" Target="https://map.geo.admin.ch/?zoom=13&amp;E=2683875.734&amp;N=1283878.295&amp;layers=ch.kantone.cadastralwebmap-farbe,ch.swisstopo.amtliches-strassenverzeichnis,ch.bfs.gebaeude_wohnungs_register,KML||https://tinyurl.com/yy7ya4g9/SH/2903_bdg_erw.kml" TargetMode="External"/><Relationship Id="rId238" Type="http://schemas.openxmlformats.org/officeDocument/2006/relationships/hyperlink" Target="https://map.geo.admin.ch/?zoom=13&amp;E=2690610.417&amp;N=1284389.238&amp;layers=ch.kantone.cadastralwebmap-farbe,ch.swisstopo.amtliches-strassenverzeichnis,ch.bfs.gebaeude_wohnungs_register,KML||https://tinyurl.com/yy7ya4g9/SH/2939_bdg_erw.kml" TargetMode="External"/><Relationship Id="rId445" Type="http://schemas.openxmlformats.org/officeDocument/2006/relationships/hyperlink" Target="https://map.geo.admin.ch/?zoom=13&amp;E=2677892.911&amp;N=1284635.556&amp;layers=ch.kantone.cadastralwebmap-farbe,ch.swisstopo.amtliches-strassenverzeichnis,ch.bfs.gebaeude_wohnungs_register,KML||https://tinyurl.com/yy7ya4g9/SH/2972_bdg_erw.kml" TargetMode="External"/><Relationship Id="rId291" Type="http://schemas.openxmlformats.org/officeDocument/2006/relationships/hyperlink" Target="https://map.geo.admin.ch/?zoom=13&amp;E=2688275.456&amp;N=1283890.414&amp;layers=ch.kantone.cadastralwebmap-farbe,ch.swisstopo.amtliches-strassenverzeichnis,ch.bfs.gebaeude_wohnungs_register,KML||https://tinyurl.com/yy7ya4g9/SH/2939_bdg_erw.kml" TargetMode="External"/><Relationship Id="rId305" Type="http://schemas.openxmlformats.org/officeDocument/2006/relationships/hyperlink" Target="https://map.geo.admin.ch/?zoom=13&amp;E=2689023.75&amp;N=1284856.466&amp;layers=ch.kantone.cadastralwebmap-farbe,ch.swisstopo.amtliches-strassenverzeichnis,ch.bfs.gebaeude_wohnungs_register,KML||https://tinyurl.com/yy7ya4g9/SH/2939_bdg_erw.kml" TargetMode="External"/><Relationship Id="rId347" Type="http://schemas.openxmlformats.org/officeDocument/2006/relationships/hyperlink" Target="https://map.geo.admin.ch/?zoom=13&amp;E=2688557.044&amp;N=1284876.228&amp;layers=ch.kantone.cadastralwebmap-farbe,ch.swisstopo.amtliches-strassenverzeichnis,ch.bfs.gebaeude_wohnungs_register,KML||https://tinyurl.com/yy7ya4g9/SH/2939_bdg_erw.kml" TargetMode="External"/><Relationship Id="rId44" Type="http://schemas.openxmlformats.org/officeDocument/2006/relationships/hyperlink" Target="https://map.geo.admin.ch/?zoom=13&amp;E=2688741.679&amp;N=1281456.923&amp;layers=ch.kantone.cadastralwebmap-farbe,ch.swisstopo.amtliches-strassenverzeichnis,ch.bfs.gebaeude_wohnungs_register,KML||https://tinyurl.com/yy7ya4g9/SH/2937_bdg_erw.kml" TargetMode="External"/><Relationship Id="rId86" Type="http://schemas.openxmlformats.org/officeDocument/2006/relationships/hyperlink" Target="https://map.geo.admin.ch/?zoom=13&amp;E=2690564.671&amp;N=1284724.208&amp;layers=ch.kantone.cadastralwebmap-farbe,ch.swisstopo.amtliches-strassenverzeichnis,ch.bfs.gebaeude_wohnungs_register,KML||https://tinyurl.com/yy7ya4g9/SH/2939_bdg_erw.kml" TargetMode="External"/><Relationship Id="rId151" Type="http://schemas.openxmlformats.org/officeDocument/2006/relationships/hyperlink" Target="https://map.geo.admin.ch/?zoom=13&amp;E=2689934.957&amp;N=1283611.764&amp;layers=ch.kantone.cadastralwebmap-farbe,ch.swisstopo.amtliches-strassenverzeichnis,ch.bfs.gebaeude_wohnungs_register,KML||https://tinyurl.com/yy7ya4g9/SH/2939_bdg_erw.kml" TargetMode="External"/><Relationship Id="rId389" Type="http://schemas.openxmlformats.org/officeDocument/2006/relationships/hyperlink" Target="https://map.geo.admin.ch/?zoom=13&amp;E=2691063.109&amp;N=1283221.375&amp;layers=ch.kantone.cadastralwebmap-farbe,ch.swisstopo.amtliches-strassenverzeichnis,ch.bfs.gebaeude_wohnungs_register,KML||https://tinyurl.com/yy7ya4g9/SH/2939_bdg_erw.kml" TargetMode="External"/><Relationship Id="rId193" Type="http://schemas.openxmlformats.org/officeDocument/2006/relationships/hyperlink" Target="https://map.geo.admin.ch/?zoom=13&amp;E=2690182.822&amp;N=1285622.081&amp;layers=ch.kantone.cadastralwebmap-farbe,ch.swisstopo.amtliches-strassenverzeichnis,ch.bfs.gebaeude_wohnungs_register,KML||https://tinyurl.com/yy7ya4g9/SH/2939_bdg_erw.kml" TargetMode="External"/><Relationship Id="rId207" Type="http://schemas.openxmlformats.org/officeDocument/2006/relationships/hyperlink" Target="https://map.geo.admin.ch/?zoom=13&amp;E=2691861.886&amp;N=1282575.319&amp;layers=ch.kantone.cadastralwebmap-farbe,ch.swisstopo.amtliches-strassenverzeichnis,ch.bfs.gebaeude_wohnungs_register,KML||https://tinyurl.com/yy7ya4g9/SH/2939_bdg_erw.kml" TargetMode="External"/><Relationship Id="rId249" Type="http://schemas.openxmlformats.org/officeDocument/2006/relationships/hyperlink" Target="https://map.geo.admin.ch/?zoom=13&amp;E=2689439.739&amp;N=1283632.68&amp;layers=ch.kantone.cadastralwebmap-farbe,ch.swisstopo.amtliches-strassenverzeichnis,ch.bfs.gebaeude_wohnungs_register,KML||https://tinyurl.com/yy7ya4g9/SH/2939_bdg_erw.kml" TargetMode="External"/><Relationship Id="rId414" Type="http://schemas.openxmlformats.org/officeDocument/2006/relationships/hyperlink" Target="https://map.geo.admin.ch/?zoom=13&amp;E=2682091.996&amp;N=1291027.772&amp;layers=ch.kantone.cadastralwebmap-farbe,ch.swisstopo.amtliches-strassenverzeichnis,ch.bfs.gebaeude_wohnungs_register,KML||https://tinyurl.com/yy7ya4g9/SH/2951_bdg_erw.kml" TargetMode="External"/><Relationship Id="rId13" Type="http://schemas.openxmlformats.org/officeDocument/2006/relationships/hyperlink" Target="https://map.geo.admin.ch/?zoom=13&amp;E=2694983.489&amp;N=1289107.331&amp;layers=ch.kantone.cadastralwebmap-farbe,ch.swisstopo.amtliches-strassenverzeichnis,ch.bfs.gebaeude_wohnungs_register,KML||https://tinyurl.com/yy7ya4g9/SH/2920_bdg_erw.kml" TargetMode="External"/><Relationship Id="rId109" Type="http://schemas.openxmlformats.org/officeDocument/2006/relationships/hyperlink" Target="https://map.geo.admin.ch/?zoom=13&amp;E=2685672.603&amp;N=1287923.876&amp;layers=ch.kantone.cadastralwebmap-farbe,ch.swisstopo.amtliches-strassenverzeichnis,ch.bfs.gebaeude_wohnungs_register,KML||https://tinyurl.com/yy7ya4g9/SH/2939_bdg_erw.kml" TargetMode="External"/><Relationship Id="rId260" Type="http://schemas.openxmlformats.org/officeDocument/2006/relationships/hyperlink" Target="https://map.geo.admin.ch/?zoom=13&amp;E=2689022.839&amp;N=1284906.813&amp;layers=ch.kantone.cadastralwebmap-farbe,ch.swisstopo.amtliches-strassenverzeichnis,ch.bfs.gebaeude_wohnungs_register,KML||https://tinyurl.com/yy7ya4g9/SH/2939_bdg_erw.kml" TargetMode="External"/><Relationship Id="rId316" Type="http://schemas.openxmlformats.org/officeDocument/2006/relationships/hyperlink" Target="https://map.geo.admin.ch/?zoom=13&amp;E=2689867.914&amp;N=1284825.26&amp;layers=ch.kantone.cadastralwebmap-farbe,ch.swisstopo.amtliches-strassenverzeichnis,ch.bfs.gebaeude_wohnungs_register,KML||https://tinyurl.com/yy7ya4g9/SH/2939_bdg_erw.kml" TargetMode="External"/><Relationship Id="rId55" Type="http://schemas.openxmlformats.org/officeDocument/2006/relationships/hyperlink" Target="https://map.geo.admin.ch/?zoom=13&amp;E=2688631.757&amp;N=1284827.079&amp;layers=ch.kantone.cadastralwebmap-farbe,ch.swisstopo.amtliches-strassenverzeichnis,ch.bfs.gebaeude_wohnungs_register,KML||https://tinyurl.com/yy7ya4g9/SH/2939_bdg_erw.kml" TargetMode="External"/><Relationship Id="rId97" Type="http://schemas.openxmlformats.org/officeDocument/2006/relationships/hyperlink" Target="https://map.geo.admin.ch/?zoom=13&amp;E=2685726.757&amp;N=1287647.848&amp;layers=ch.kantone.cadastralwebmap-farbe,ch.swisstopo.amtliches-strassenverzeichnis,ch.bfs.gebaeude_wohnungs_register,KML||https://tinyurl.com/yy7ya4g9/SH/2939_bdg_erw.kml" TargetMode="External"/><Relationship Id="rId120" Type="http://schemas.openxmlformats.org/officeDocument/2006/relationships/hyperlink" Target="https://map.geo.admin.ch/?zoom=13&amp;E=2686243.287&amp;N=1287769.85&amp;layers=ch.kantone.cadastralwebmap-farbe,ch.swisstopo.amtliches-strassenverzeichnis,ch.bfs.gebaeude_wohnungs_register,KML||https://tinyurl.com/yy7ya4g9/SH/2939_bdg_erw.kml" TargetMode="External"/><Relationship Id="rId358" Type="http://schemas.openxmlformats.org/officeDocument/2006/relationships/hyperlink" Target="https://map.geo.admin.ch/?zoom=13&amp;E=2688329.364&amp;N=1284479.217&amp;layers=ch.kantone.cadastralwebmap-farbe,ch.swisstopo.amtliches-strassenverzeichnis,ch.bfs.gebaeude_wohnungs_register,KML||https://tinyurl.com/yy7ya4g9/SH/2939_bdg_erw.kml" TargetMode="External"/><Relationship Id="rId162" Type="http://schemas.openxmlformats.org/officeDocument/2006/relationships/hyperlink" Target="https://map.geo.admin.ch/?zoom=13&amp;E=2689456.02&amp;N=1283260.764&amp;layers=ch.kantone.cadastralwebmap-farbe,ch.swisstopo.amtliches-strassenverzeichnis,ch.bfs.gebaeude_wohnungs_register,KML||https://tinyurl.com/yy7ya4g9/SH/2939_bdg_erw.kml" TargetMode="External"/><Relationship Id="rId218" Type="http://schemas.openxmlformats.org/officeDocument/2006/relationships/hyperlink" Target="https://map.geo.admin.ch/?zoom=13&amp;E=2689322.018&amp;N=1284203.285&amp;layers=ch.kantone.cadastralwebmap-farbe,ch.swisstopo.amtliches-strassenverzeichnis,ch.bfs.gebaeude_wohnungs_register,KML||https://tinyurl.com/yy7ya4g9/SH/2939_bdg_erw.kml" TargetMode="External"/><Relationship Id="rId425" Type="http://schemas.openxmlformats.org/officeDocument/2006/relationships/hyperlink" Target="https://map.geo.admin.ch/?zoom=13&amp;E=2701037.449&amp;N=1285888.567&amp;layers=ch.kantone.cadastralwebmap-farbe,ch.swisstopo.amtliches-strassenverzeichnis,ch.bfs.gebaeude_wohnungs_register,KML||https://tinyurl.com/yy7ya4g9/SH/2961_bdg_erw.kml" TargetMode="External"/><Relationship Id="rId271" Type="http://schemas.openxmlformats.org/officeDocument/2006/relationships/hyperlink" Target="https://map.geo.admin.ch/?zoom=13&amp;E=2689465.936&amp;N=1283700.84&amp;layers=ch.kantone.cadastralwebmap-farbe,ch.swisstopo.amtliches-strassenverzeichnis,ch.bfs.gebaeude_wohnungs_register,KML||https://tinyurl.com/yy7ya4g9/SH/2939_bdg_erw.kml" TargetMode="External"/><Relationship Id="rId24" Type="http://schemas.openxmlformats.org/officeDocument/2006/relationships/hyperlink" Target="https://map.geo.admin.ch/?zoom=13&amp;E=2694476.582&amp;N=1289611.981&amp;layers=ch.kantone.cadastralwebmap-farbe,ch.swisstopo.amtliches-strassenverzeichnis,ch.bfs.gebaeude_wohnungs_register,KML||https://tinyurl.com/yy7ya4g9/SH/2920_bdg_erw.kml" TargetMode="External"/><Relationship Id="rId66" Type="http://schemas.openxmlformats.org/officeDocument/2006/relationships/hyperlink" Target="https://map.geo.admin.ch/?zoom=13&amp;E=2686471.919&amp;N=1287494.56&amp;layers=ch.kantone.cadastralwebmap-farbe,ch.swisstopo.amtliches-strassenverzeichnis,ch.bfs.gebaeude_wohnungs_register,KML||https://tinyurl.com/yy7ya4g9/SH/2939_bdg_erw.kml" TargetMode="External"/><Relationship Id="rId131" Type="http://schemas.openxmlformats.org/officeDocument/2006/relationships/hyperlink" Target="https://map.geo.admin.ch/?zoom=13&amp;E=2688569.937&amp;N=1284346.595&amp;layers=ch.kantone.cadastralwebmap-farbe,ch.swisstopo.amtliches-strassenverzeichnis,ch.bfs.gebaeude_wohnungs_register,KML||https://tinyurl.com/yy7ya4g9/SH/2939_bdg_erw.kml" TargetMode="External"/><Relationship Id="rId327" Type="http://schemas.openxmlformats.org/officeDocument/2006/relationships/hyperlink" Target="https://map.geo.admin.ch/?zoom=13&amp;E=2688463.579&amp;N=1284338.168&amp;layers=ch.kantone.cadastralwebmap-farbe,ch.swisstopo.amtliches-strassenverzeichnis,ch.bfs.gebaeude_wohnungs_register,KML||https://tinyurl.com/yy7ya4g9/SH/2939_bdg_erw.kml" TargetMode="External"/><Relationship Id="rId369" Type="http://schemas.openxmlformats.org/officeDocument/2006/relationships/hyperlink" Target="https://map.geo.admin.ch/?zoom=13&amp;E=2688270.081&amp;N=1284101.672&amp;layers=ch.kantone.cadastralwebmap-farbe,ch.swisstopo.amtliches-strassenverzeichnis,ch.bfs.gebaeude_wohnungs_register,KML||https://tinyurl.com/yy7ya4g9/SH/2939_bdg_erw.kml" TargetMode="External"/><Relationship Id="rId173" Type="http://schemas.openxmlformats.org/officeDocument/2006/relationships/hyperlink" Target="https://map.geo.admin.ch/?zoom=13&amp;E=2689719.939&amp;N=1283863.749&amp;layers=ch.kantone.cadastralwebmap-farbe,ch.swisstopo.amtliches-strassenverzeichnis,ch.bfs.gebaeude_wohnungs_register,KML||https://tinyurl.com/yy7ya4g9/SH/2939_bdg_erw.kml" TargetMode="External"/><Relationship Id="rId229" Type="http://schemas.openxmlformats.org/officeDocument/2006/relationships/hyperlink" Target="https://map.geo.admin.ch/?zoom=13&amp;E=2691103.292&amp;N=1284304.072&amp;layers=ch.kantone.cadastralwebmap-farbe,ch.swisstopo.amtliches-strassenverzeichnis,ch.bfs.gebaeude_wohnungs_register,KML||https://tinyurl.com/yy7ya4g9/SH/2939_bdg_erw.kml" TargetMode="External"/><Relationship Id="rId380" Type="http://schemas.openxmlformats.org/officeDocument/2006/relationships/hyperlink" Target="https://map.geo.admin.ch/?zoom=13&amp;E=2690624.056&amp;N=1286159.038&amp;layers=ch.kantone.cadastralwebmap-farbe,ch.swisstopo.amtliches-strassenverzeichnis,ch.bfs.gebaeude_wohnungs_register,KML||https://tinyurl.com/yy7ya4g9/SH/2939_bdg_erw.kml" TargetMode="External"/><Relationship Id="rId436" Type="http://schemas.openxmlformats.org/officeDocument/2006/relationships/hyperlink" Target="https://map.geo.admin.ch/?zoom=13&amp;E=2706385.329&amp;N=1280074.86&amp;layers=ch.kantone.cadastralwebmap-farbe,ch.swisstopo.amtliches-strassenverzeichnis,ch.bfs.gebaeude_wohnungs_register,KML||https://tinyurl.com/yy7ya4g9/SH/2964_bdg_erw.kml" TargetMode="External"/><Relationship Id="rId240" Type="http://schemas.openxmlformats.org/officeDocument/2006/relationships/hyperlink" Target="https://map.geo.admin.ch/?zoom=13&amp;E=2690221.224&amp;N=1284192.771&amp;layers=ch.kantone.cadastralwebmap-farbe,ch.swisstopo.amtliches-strassenverzeichnis,ch.bfs.gebaeude_wohnungs_register,KML||https://tinyurl.com/yy7ya4g9/SH/2939_bdg_erw.kml" TargetMode="External"/><Relationship Id="rId35" Type="http://schemas.openxmlformats.org/officeDocument/2006/relationships/hyperlink" Target="https://map.geo.admin.ch/?zoom=13&amp;E=2685391.627&amp;N=1283356.047&amp;layers=ch.kantone.cadastralwebmap-farbe,ch.swisstopo.amtliches-strassenverzeichnis,ch.bfs.gebaeude_wohnungs_register,KML||https://tinyurl.com/yy7ya4g9/SH/2932_bdg_erw.kml" TargetMode="External"/><Relationship Id="rId77" Type="http://schemas.openxmlformats.org/officeDocument/2006/relationships/hyperlink" Target="https://map.geo.admin.ch/?zoom=13&amp;E=2690927.824&amp;N=1285678.533&amp;layers=ch.kantone.cadastralwebmap-farbe,ch.swisstopo.amtliches-strassenverzeichnis,ch.bfs.gebaeude_wohnungs_register,KML||https://tinyurl.com/yy7ya4g9/SH/2939_bdg_erw.kml" TargetMode="External"/><Relationship Id="rId100" Type="http://schemas.openxmlformats.org/officeDocument/2006/relationships/hyperlink" Target="https://map.geo.admin.ch/?zoom=13&amp;E=2685580.774&amp;N=1287759.391&amp;layers=ch.kantone.cadastralwebmap-farbe,ch.swisstopo.amtliches-strassenverzeichnis,ch.bfs.gebaeude_wohnungs_register,KML||https://tinyurl.com/yy7ya4g9/SH/2939_bdg_erw.kml" TargetMode="External"/><Relationship Id="rId282" Type="http://schemas.openxmlformats.org/officeDocument/2006/relationships/hyperlink" Target="https://map.geo.admin.ch/?zoom=13&amp;E=2688300.052&amp;N=1283842.149&amp;layers=ch.kantone.cadastralwebmap-farbe,ch.swisstopo.amtliches-strassenverzeichnis,ch.bfs.gebaeude_wohnungs_register,KML||https://tinyurl.com/yy7ya4g9/SH/2939_bdg_erw.kml" TargetMode="External"/><Relationship Id="rId338" Type="http://schemas.openxmlformats.org/officeDocument/2006/relationships/hyperlink" Target="https://map.geo.admin.ch/?zoom=13&amp;E=2688349.388&amp;N=1283962.914&amp;layers=ch.kantone.cadastralwebmap-farbe,ch.swisstopo.amtliches-strassenverzeichnis,ch.bfs.gebaeude_wohnungs_register,KML||https://tinyurl.com/yy7ya4g9/SH/2939_bdg_erw.kml" TargetMode="External"/><Relationship Id="rId8" Type="http://schemas.openxmlformats.org/officeDocument/2006/relationships/hyperlink" Target="https://map.geo.admin.ch/?zoom=13&amp;E=2679436.674&amp;N=1282303.977&amp;layers=ch.kantone.cadastralwebmap-farbe,ch.swisstopo.amtliches-strassenverzeichnis,ch.bfs.gebaeude_wohnungs_register,KML||https://tinyurl.com/yy7ya4g9/SH/2904_bdg_erw.kml" TargetMode="External"/><Relationship Id="rId142" Type="http://schemas.openxmlformats.org/officeDocument/2006/relationships/hyperlink" Target="https://map.geo.admin.ch/?zoom=13&amp;E=2690077.322&amp;N=1283924.68&amp;layers=ch.kantone.cadastralwebmap-farbe,ch.swisstopo.amtliches-strassenverzeichnis,ch.bfs.gebaeude_wohnungs_register,KML||https://tinyurl.com/yy7ya4g9/SH/2939_bdg_erw.kml" TargetMode="External"/><Relationship Id="rId184" Type="http://schemas.openxmlformats.org/officeDocument/2006/relationships/hyperlink" Target="https://map.geo.admin.ch/?zoom=13&amp;E=2688695.102&amp;N=1283688.73&amp;layers=ch.kantone.cadastralwebmap-farbe,ch.swisstopo.amtliches-strassenverzeichnis,ch.bfs.gebaeude_wohnungs_register,KML||https://tinyurl.com/yy7ya4g9/SH/2939_bdg_erw.kml" TargetMode="External"/><Relationship Id="rId391" Type="http://schemas.openxmlformats.org/officeDocument/2006/relationships/hyperlink" Target="https://map.geo.admin.ch/?zoom=13&amp;E=2690756.25&amp;N=1284381.356&amp;layers=ch.kantone.cadastralwebmap-farbe,ch.swisstopo.amtliches-strassenverzeichnis,ch.bfs.gebaeude_wohnungs_register,KML||https://tinyurl.com/yy7ya4g9/SH/2939_bdg_erw.kml" TargetMode="External"/><Relationship Id="rId405" Type="http://schemas.openxmlformats.org/officeDocument/2006/relationships/hyperlink" Target="https://map.geo.admin.ch/?zoom=13&amp;E=2690467.044&amp;N=1284344.413&amp;layers=ch.kantone.cadastralwebmap-farbe,ch.swisstopo.amtliches-strassenverzeichnis,ch.bfs.gebaeude_wohnungs_register,KML||https://tinyurl.com/yy7ya4g9/SH/2939_bdg_erw.kml" TargetMode="External"/><Relationship Id="rId447" Type="http://schemas.openxmlformats.org/officeDocument/2006/relationships/hyperlink" Target="https://map.geo.admin.ch/?zoom=13&amp;E=2678016.163&amp;N=1284495.723&amp;layers=ch.kantone.cadastralwebmap-farbe,ch.swisstopo.amtliches-strassenverzeichnis,ch.bfs.gebaeude_wohnungs_register,KML||https://tinyurl.com/yy7ya4g9/SH/2972_bdg_erw.kml" TargetMode="External"/><Relationship Id="rId251" Type="http://schemas.openxmlformats.org/officeDocument/2006/relationships/hyperlink" Target="https://map.geo.admin.ch/?zoom=13&amp;E=2688797.422&amp;N=1284715.418&amp;layers=ch.kantone.cadastralwebmap-farbe,ch.swisstopo.amtliches-strassenverzeichnis,ch.bfs.gebaeude_wohnungs_register,KML||https://tinyurl.com/yy7ya4g9/SH/2939_bdg_erw.kml" TargetMode="External"/><Relationship Id="rId46" Type="http://schemas.openxmlformats.org/officeDocument/2006/relationships/hyperlink" Target="https://map.geo.admin.ch/?zoom=13&amp;E=2688763.017&amp;N=1281424.552&amp;layers=ch.kantone.cadastralwebmap-farbe,ch.swisstopo.amtliches-strassenverzeichnis,ch.bfs.gebaeude_wohnungs_register,KML||https://tinyurl.com/yy7ya4g9/SH/2937_bdg_erw.kml" TargetMode="External"/><Relationship Id="rId293" Type="http://schemas.openxmlformats.org/officeDocument/2006/relationships/hyperlink" Target="https://map.geo.admin.ch/?zoom=13&amp;E=2689299.655&amp;N=1285134.112&amp;layers=ch.kantone.cadastralwebmap-farbe,ch.swisstopo.amtliches-strassenverzeichnis,ch.bfs.gebaeude_wohnungs_register,KML||https://tinyurl.com/yy7ya4g9/SH/2939_bdg_erw.kml" TargetMode="External"/><Relationship Id="rId307" Type="http://schemas.openxmlformats.org/officeDocument/2006/relationships/hyperlink" Target="https://map.geo.admin.ch/?zoom=13&amp;E=2691966.349&amp;N=1282583.569&amp;layers=ch.kantone.cadastralwebmap-farbe,ch.swisstopo.amtliches-strassenverzeichnis,ch.bfs.gebaeude_wohnungs_register,KML||https://tinyurl.com/yy7ya4g9/SH/2939_bdg_erw.kml" TargetMode="External"/><Relationship Id="rId349" Type="http://schemas.openxmlformats.org/officeDocument/2006/relationships/hyperlink" Target="https://map.geo.admin.ch/?zoom=13&amp;E=2688669.063&amp;N=1284349.965&amp;layers=ch.kantone.cadastralwebmap-farbe,ch.swisstopo.amtliches-strassenverzeichnis,ch.bfs.gebaeude_wohnungs_register,KML||https://tinyurl.com/yy7ya4g9/SH/2939_bdg_erw.kml" TargetMode="External"/><Relationship Id="rId88" Type="http://schemas.openxmlformats.org/officeDocument/2006/relationships/hyperlink" Target="https://map.geo.admin.ch/?zoom=13&amp;E=2688770.413&amp;N=1284760.967&amp;layers=ch.kantone.cadastralwebmap-farbe,ch.swisstopo.amtliches-strassenverzeichnis,ch.bfs.gebaeude_wohnungs_register,KML||https://tinyurl.com/yy7ya4g9/SH/2939_bdg_erw.kml" TargetMode="External"/><Relationship Id="rId111" Type="http://schemas.openxmlformats.org/officeDocument/2006/relationships/hyperlink" Target="https://map.geo.admin.ch/?zoom=13&amp;E=2686196.026&amp;N=1287651.604&amp;layers=ch.kantone.cadastralwebmap-farbe,ch.swisstopo.amtliches-strassenverzeichnis,ch.bfs.gebaeude_wohnungs_register,KML||https://tinyurl.com/yy7ya4g9/SH/2939_bdg_erw.kml" TargetMode="External"/><Relationship Id="rId153" Type="http://schemas.openxmlformats.org/officeDocument/2006/relationships/hyperlink" Target="https://map.geo.admin.ch/?zoom=13&amp;E=2690060.044&amp;N=1285325.163&amp;layers=ch.kantone.cadastralwebmap-farbe,ch.swisstopo.amtliches-strassenverzeichnis,ch.bfs.gebaeude_wohnungs_register,KML||https://tinyurl.com/yy7ya4g9/SH/2939_bdg_erw.kml" TargetMode="External"/><Relationship Id="rId195" Type="http://schemas.openxmlformats.org/officeDocument/2006/relationships/hyperlink" Target="https://map.geo.admin.ch/?zoom=13&amp;E=2691558.008&amp;N=1283898.672&amp;layers=ch.kantone.cadastralwebmap-farbe,ch.swisstopo.amtliches-strassenverzeichnis,ch.bfs.gebaeude_wohnungs_register,KML||https://tinyurl.com/yy7ya4g9/SH/2939_bdg_erw.kml" TargetMode="External"/><Relationship Id="rId209" Type="http://schemas.openxmlformats.org/officeDocument/2006/relationships/hyperlink" Target="https://map.geo.admin.ch/?zoom=13&amp;E=2689164.473&amp;N=1283361.727&amp;layers=ch.kantone.cadastralwebmap-farbe,ch.swisstopo.amtliches-strassenverzeichnis,ch.bfs.gebaeude_wohnungs_register,KML||https://tinyurl.com/yy7ya4g9/SH/2939_bdg_erw.kml" TargetMode="External"/><Relationship Id="rId360" Type="http://schemas.openxmlformats.org/officeDocument/2006/relationships/hyperlink" Target="https://map.geo.admin.ch/?zoom=13&amp;E=2688395.668&amp;N=1284135.049&amp;layers=ch.kantone.cadastralwebmap-farbe,ch.swisstopo.amtliches-strassenverzeichnis,ch.bfs.gebaeude_wohnungs_register,KML||https://tinyurl.com/yy7ya4g9/SH/2939_bdg_erw.kml" TargetMode="External"/><Relationship Id="rId416" Type="http://schemas.openxmlformats.org/officeDocument/2006/relationships/hyperlink" Target="https://map.geo.admin.ch/?zoom=13&amp;E=2679264.379&amp;N=1290053.896&amp;layers=ch.kantone.cadastralwebmap-farbe,ch.swisstopo.amtliches-strassenverzeichnis,ch.bfs.gebaeude_wohnungs_register,KML||https://tinyurl.com/yy7ya4g9/SH/2952_bdg_erw.kml" TargetMode="External"/><Relationship Id="rId220" Type="http://schemas.openxmlformats.org/officeDocument/2006/relationships/hyperlink" Target="https://map.geo.admin.ch/?zoom=13&amp;E=2688952.571&amp;N=1284742.376&amp;layers=ch.kantone.cadastralwebmap-farbe,ch.swisstopo.amtliches-strassenverzeichnis,ch.bfs.gebaeude_wohnungs_register,KML||https://tinyurl.com/yy7ya4g9/SH/2939_bdg_erw.kml" TargetMode="External"/><Relationship Id="rId15" Type="http://schemas.openxmlformats.org/officeDocument/2006/relationships/hyperlink" Target="https://map.geo.admin.ch/?zoom=13&amp;E=2695523.644&amp;N=1289321.086&amp;layers=ch.kantone.cadastralwebmap-farbe,ch.swisstopo.amtliches-strassenverzeichnis,ch.bfs.gebaeude_wohnungs_register,KML||https://tinyurl.com/yy7ya4g9/SH/2920_bdg_erw.kml" TargetMode="External"/><Relationship Id="rId57" Type="http://schemas.openxmlformats.org/officeDocument/2006/relationships/hyperlink" Target="https://map.geo.admin.ch/?zoom=13&amp;E=2690277.808&amp;N=1284219.006&amp;layers=ch.kantone.cadastralwebmap-farbe,ch.swisstopo.amtliches-strassenverzeichnis,ch.bfs.gebaeude_wohnungs_register,KML||https://tinyurl.com/yy7ya4g9/SH/2939_bdg_erw.kml" TargetMode="External"/><Relationship Id="rId262" Type="http://schemas.openxmlformats.org/officeDocument/2006/relationships/hyperlink" Target="https://map.geo.admin.ch/?zoom=13&amp;E=2689942.434&amp;N=1284721.369&amp;layers=ch.kantone.cadastralwebmap-farbe,ch.swisstopo.amtliches-strassenverzeichnis,ch.bfs.gebaeude_wohnungs_register,KML||https://tinyurl.com/yy7ya4g9/SH/2939_bdg_erw.kml" TargetMode="External"/><Relationship Id="rId318" Type="http://schemas.openxmlformats.org/officeDocument/2006/relationships/hyperlink" Target="https://map.geo.admin.ch/?zoom=13&amp;E=2689895.703&amp;N=1284881.808&amp;layers=ch.kantone.cadastralwebmap-farbe,ch.swisstopo.amtliches-strassenverzeichnis,ch.bfs.gebaeude_wohnungs_register,KML||https://tinyurl.com/yy7ya4g9/SH/2939_bdg_erw.kml" TargetMode="External"/><Relationship Id="rId99" Type="http://schemas.openxmlformats.org/officeDocument/2006/relationships/hyperlink" Target="https://map.geo.admin.ch/?zoom=13&amp;E=2685524.422&amp;N=1287819.96&amp;layers=ch.kantone.cadastralwebmap-farbe,ch.swisstopo.amtliches-strassenverzeichnis,ch.bfs.gebaeude_wohnungs_register,KML||https://tinyurl.com/yy7ya4g9/SH/2939_bdg_erw.kml" TargetMode="External"/><Relationship Id="rId122" Type="http://schemas.openxmlformats.org/officeDocument/2006/relationships/hyperlink" Target="https://map.geo.admin.ch/?zoom=13&amp;E=2686229.624&amp;N=1287654.323&amp;layers=ch.kantone.cadastralwebmap-farbe,ch.swisstopo.amtliches-strassenverzeichnis,ch.bfs.gebaeude_wohnungs_register,KML||https://tinyurl.com/yy7ya4g9/SH/2939_bdg_erw.kml" TargetMode="External"/><Relationship Id="rId164" Type="http://schemas.openxmlformats.org/officeDocument/2006/relationships/hyperlink" Target="https://map.geo.admin.ch/?zoom=13&amp;E=2688959.388&amp;N=1284752.028&amp;layers=ch.kantone.cadastralwebmap-farbe,ch.swisstopo.amtliches-strassenverzeichnis,ch.bfs.gebaeude_wohnungs_register,KML||https://tinyurl.com/yy7ya4g9/SH/2939_bdg_erw.kml" TargetMode="External"/><Relationship Id="rId371" Type="http://schemas.openxmlformats.org/officeDocument/2006/relationships/hyperlink" Target="https://map.geo.admin.ch/?zoom=13&amp;E=2690830.518&amp;N=1285826.361&amp;layers=ch.kantone.cadastralwebmap-farbe,ch.swisstopo.amtliches-strassenverzeichnis,ch.bfs.gebaeude_wohnungs_register,KML||https://tinyurl.com/yy7ya4g9/SH/2939_bdg_erw.kml" TargetMode="External"/><Relationship Id="rId427" Type="http://schemas.openxmlformats.org/officeDocument/2006/relationships/hyperlink" Target="https://map.geo.admin.ch/?zoom=13&amp;E=2704747.309&amp;N=1281448.936&amp;layers=ch.kantone.cadastralwebmap-farbe,ch.swisstopo.amtliches-strassenverzeichnis,ch.bfs.gebaeude_wohnungs_register,KML||https://tinyurl.com/yy7ya4g9/SH/2962_bdg_erw.kml" TargetMode="External"/><Relationship Id="rId26" Type="http://schemas.openxmlformats.org/officeDocument/2006/relationships/hyperlink" Target="https://map.geo.admin.ch/?zoom=13&amp;E=2696309.71&amp;N=1291081.185&amp;layers=ch.kantone.cadastralwebmap-farbe,ch.swisstopo.amtliches-strassenverzeichnis,ch.bfs.gebaeude_wohnungs_register,KML||https://tinyurl.com/yy7ya4g9/SH/2920_bdg_erw.kml" TargetMode="External"/><Relationship Id="rId231" Type="http://schemas.openxmlformats.org/officeDocument/2006/relationships/hyperlink" Target="https://map.geo.admin.ch/?zoom=13&amp;E=2690039.422&amp;N=1284387.267&amp;layers=ch.kantone.cadastralwebmap-farbe,ch.swisstopo.amtliches-strassenverzeichnis,ch.bfs.gebaeude_wohnungs_register,KML||https://tinyurl.com/yy7ya4g9/SH/2939_bdg_erw.kml" TargetMode="External"/><Relationship Id="rId273" Type="http://schemas.openxmlformats.org/officeDocument/2006/relationships/hyperlink" Target="https://map.geo.admin.ch/?zoom=13&amp;E=2689460.497&amp;N=1285513.825&amp;layers=ch.kantone.cadastralwebmap-farbe,ch.swisstopo.amtliches-strassenverzeichnis,ch.bfs.gebaeude_wohnungs_register,KML||https://tinyurl.com/yy7ya4g9/SH/2939_bdg_erw.kml" TargetMode="External"/><Relationship Id="rId329" Type="http://schemas.openxmlformats.org/officeDocument/2006/relationships/hyperlink" Target="https://map.geo.admin.ch/?zoom=13&amp;E=2689769.103&amp;N=1284482.09&amp;layers=ch.kantone.cadastralwebmap-farbe,ch.swisstopo.amtliches-strassenverzeichnis,ch.bfs.gebaeude_wohnungs_register,KML||https://tinyurl.com/yy7ya4g9/SH/2939_bdg_erw.kml" TargetMode="External"/><Relationship Id="rId68" Type="http://schemas.openxmlformats.org/officeDocument/2006/relationships/hyperlink" Target="https://map.geo.admin.ch/?zoom=13&amp;E=2691733.101&amp;N=1285983.562&amp;layers=ch.kantone.cadastralwebmap-farbe,ch.swisstopo.amtliches-strassenverzeichnis,ch.bfs.gebaeude_wohnungs_register,KML||https://tinyurl.com/yy7ya4g9/SH/2939_bdg_erw.kml" TargetMode="External"/><Relationship Id="rId133" Type="http://schemas.openxmlformats.org/officeDocument/2006/relationships/hyperlink" Target="https://map.geo.admin.ch/?zoom=13&amp;E=2684693.737&amp;N=1288617.625&amp;layers=ch.kantone.cadastralwebmap-farbe,ch.swisstopo.amtliches-strassenverzeichnis,ch.bfs.gebaeude_wohnungs_register,KML||https://tinyurl.com/yy7ya4g9/SH/2939_bdg_erw.kml" TargetMode="External"/><Relationship Id="rId175" Type="http://schemas.openxmlformats.org/officeDocument/2006/relationships/hyperlink" Target="https://map.geo.admin.ch/?zoom=13&amp;E=2688801.654&amp;N=1284882.09&amp;layers=ch.kantone.cadastralwebmap-farbe,ch.swisstopo.amtliches-strassenverzeichnis,ch.bfs.gebaeude_wohnungs_register,KML||https://tinyurl.com/yy7ya4g9/SH/2939_bdg_erw.kml" TargetMode="External"/><Relationship Id="rId340" Type="http://schemas.openxmlformats.org/officeDocument/2006/relationships/hyperlink" Target="https://map.geo.admin.ch/?zoom=13&amp;E=2690397.123&amp;N=1284557.336&amp;layers=ch.kantone.cadastralwebmap-farbe,ch.swisstopo.amtliches-strassenverzeichnis,ch.bfs.gebaeude_wohnungs_register,KML||https://tinyurl.com/yy7ya4g9/SH/2939_bdg_erw.kml" TargetMode="External"/><Relationship Id="rId200" Type="http://schemas.openxmlformats.org/officeDocument/2006/relationships/hyperlink" Target="https://map.geo.admin.ch/?zoom=13&amp;E=2691714.032&amp;N=1282626.993&amp;layers=ch.kantone.cadastralwebmap-farbe,ch.swisstopo.amtliches-strassenverzeichnis,ch.bfs.gebaeude_wohnungs_register,KML||https://tinyurl.com/yy7ya4g9/SH/2939_bdg_erw.kml" TargetMode="External"/><Relationship Id="rId382" Type="http://schemas.openxmlformats.org/officeDocument/2006/relationships/hyperlink" Target="https://map.geo.admin.ch/?zoom=13&amp;E=2685565.221&amp;N=1287763.536&amp;layers=ch.kantone.cadastralwebmap-farbe,ch.swisstopo.amtliches-strassenverzeichnis,ch.bfs.gebaeude_wohnungs_register,KML||https://tinyurl.com/yy7ya4g9/SH/2939_bdg_erw.kml" TargetMode="External"/><Relationship Id="rId438" Type="http://schemas.openxmlformats.org/officeDocument/2006/relationships/hyperlink" Target="https://map.geo.admin.ch/?zoom=13&amp;E=2676301.09&amp;N=1283015.226&amp;layers=ch.kantone.cadastralwebmap-farbe,ch.swisstopo.amtliches-strassenverzeichnis,ch.bfs.gebaeude_wohnungs_register,KML||https://tinyurl.com/yy7ya4g9/SH/2971_bdg_erw.kml" TargetMode="External"/><Relationship Id="rId242" Type="http://schemas.openxmlformats.org/officeDocument/2006/relationships/hyperlink" Target="https://map.geo.admin.ch/?zoom=13&amp;E=2691971.974&amp;N=1282585.574&amp;layers=ch.kantone.cadastralwebmap-farbe,ch.swisstopo.amtliches-strassenverzeichnis,ch.bfs.gebaeude_wohnungs_register,KML||https://tinyurl.com/yy7ya4g9/SH/2939_bdg_erw.kml" TargetMode="External"/><Relationship Id="rId284" Type="http://schemas.openxmlformats.org/officeDocument/2006/relationships/hyperlink" Target="https://map.geo.admin.ch/?zoom=13&amp;E=2688915.48&amp;N=1283918.086&amp;layers=ch.kantone.cadastralwebmap-farbe,ch.swisstopo.amtliches-strassenverzeichnis,ch.bfs.gebaeude_wohnungs_register,KML||https://tinyurl.com/yy7ya4g9/SH/2939_bdg_erw.kml" TargetMode="External"/><Relationship Id="rId37" Type="http://schemas.openxmlformats.org/officeDocument/2006/relationships/hyperlink" Target="https://map.geo.admin.ch/?zoom=13&amp;E=2688454.962&amp;N=1282288.415&amp;layers=ch.kantone.cadastralwebmap-farbe,ch.swisstopo.amtliches-strassenverzeichnis,ch.bfs.gebaeude_wohnungs_register,KML||https://tinyurl.com/yy7ya4g9/SH/2937_bdg_erw.kml" TargetMode="External"/><Relationship Id="rId79" Type="http://schemas.openxmlformats.org/officeDocument/2006/relationships/hyperlink" Target="https://map.geo.admin.ch/?zoom=13&amp;E=2690912.982&amp;N=1285725.393&amp;layers=ch.kantone.cadastralwebmap-farbe,ch.swisstopo.amtliches-strassenverzeichnis,ch.bfs.gebaeude_wohnungs_register,KML||https://tinyurl.com/yy7ya4g9/SH/2939_bdg_erw.kml" TargetMode="External"/><Relationship Id="rId102" Type="http://schemas.openxmlformats.org/officeDocument/2006/relationships/hyperlink" Target="https://map.geo.admin.ch/?zoom=13&amp;E=2685564.486&amp;N=1287662.37&amp;layers=ch.kantone.cadastralwebmap-farbe,ch.swisstopo.amtliches-strassenverzeichnis,ch.bfs.gebaeude_wohnungs_register,KML||https://tinyurl.com/yy7ya4g9/SH/2939_bdg_erw.kml" TargetMode="External"/><Relationship Id="rId144" Type="http://schemas.openxmlformats.org/officeDocument/2006/relationships/hyperlink" Target="https://map.geo.admin.ch/?zoom=13&amp;E=2691028.474&amp;N=1283773.165&amp;layers=ch.kantone.cadastralwebmap-farbe,ch.swisstopo.amtliches-strassenverzeichnis,ch.bfs.gebaeude_wohnungs_register,KML||https://tinyurl.com/yy7ya4g9/SH/2939_bdg_erw.kml" TargetMode="External"/><Relationship Id="rId90" Type="http://schemas.openxmlformats.org/officeDocument/2006/relationships/hyperlink" Target="https://map.geo.admin.ch/?zoom=13&amp;E=2685633.061&amp;N=1287843.617&amp;layers=ch.kantone.cadastralwebmap-farbe,ch.swisstopo.amtliches-strassenverzeichnis,ch.bfs.gebaeude_wohnungs_register,KML||https://tinyurl.com/yy7ya4g9/SH/2939_bdg_erw.kml" TargetMode="External"/><Relationship Id="rId186" Type="http://schemas.openxmlformats.org/officeDocument/2006/relationships/hyperlink" Target="https://map.geo.admin.ch/?zoom=13&amp;E=2689873.232&amp;N=1285402.871&amp;layers=ch.kantone.cadastralwebmap-farbe,ch.swisstopo.amtliches-strassenverzeichnis,ch.bfs.gebaeude_wohnungs_register,KML||https://tinyurl.com/yy7ya4g9/SH/2939_bdg_erw.kml" TargetMode="External"/><Relationship Id="rId351" Type="http://schemas.openxmlformats.org/officeDocument/2006/relationships/hyperlink" Target="https://map.geo.admin.ch/?zoom=13&amp;E=2688192.949&amp;N=1284427.984&amp;layers=ch.kantone.cadastralwebmap-farbe,ch.swisstopo.amtliches-strassenverzeichnis,ch.bfs.gebaeude_wohnungs_register,KML||https://tinyurl.com/yy7ya4g9/SH/2939_bdg_erw.kml" TargetMode="External"/><Relationship Id="rId393" Type="http://schemas.openxmlformats.org/officeDocument/2006/relationships/hyperlink" Target="https://map.geo.admin.ch/?zoom=13&amp;E=2689191.431&amp;N=1283590.079&amp;layers=ch.kantone.cadastralwebmap-farbe,ch.swisstopo.amtliches-strassenverzeichnis,ch.bfs.gebaeude_wohnungs_register,KML||https://tinyurl.com/yy7ya4g9/SH/2939_bdg_erw.kml" TargetMode="External"/><Relationship Id="rId407" Type="http://schemas.openxmlformats.org/officeDocument/2006/relationships/hyperlink" Target="https://map.geo.admin.ch/?zoom=13&amp;E=2691891.925&amp;N=1286112.181&amp;layers=ch.kantone.cadastralwebmap-farbe,ch.swisstopo.amtliches-strassenverzeichnis,ch.bfs.gebaeude_wohnungs_register,KML||https://tinyurl.com/yy7ya4g9/SH/2939_bdg_erw.kml" TargetMode="External"/><Relationship Id="rId449" Type="http://schemas.openxmlformats.org/officeDocument/2006/relationships/hyperlink" Target="https://map.geo.admin.ch/?zoom=13&amp;E=2674832.564&amp;N=1279974.683&amp;layers=ch.kantone.cadastralwebmap-farbe,ch.swisstopo.amtliches-strassenverzeichnis,ch.bfs.gebaeude_wohnungs_register,KML||https://tinyurl.com/yy7ya4g9/SH/2973_bdg_erw.kml" TargetMode="External"/><Relationship Id="rId211" Type="http://schemas.openxmlformats.org/officeDocument/2006/relationships/hyperlink" Target="https://map.geo.admin.ch/?zoom=13&amp;E=2688957.952&amp;N=1284749.249&amp;layers=ch.kantone.cadastralwebmap-farbe,ch.swisstopo.amtliches-strassenverzeichnis,ch.bfs.gebaeude_wohnungs_register,KML||https://tinyurl.com/yy7ya4g9/SH/2939_bdg_erw.kml" TargetMode="External"/><Relationship Id="rId253" Type="http://schemas.openxmlformats.org/officeDocument/2006/relationships/hyperlink" Target="https://map.geo.admin.ch/?zoom=13&amp;E=2691046.025&amp;N=1283187.103&amp;layers=ch.kantone.cadastralwebmap-farbe,ch.swisstopo.amtliches-strassenverzeichnis,ch.bfs.gebaeude_wohnungs_register,KML||https://tinyurl.com/yy7ya4g9/SH/2939_bdg_erw.kml" TargetMode="External"/><Relationship Id="rId295" Type="http://schemas.openxmlformats.org/officeDocument/2006/relationships/hyperlink" Target="https://map.geo.admin.ch/?zoom=13&amp;E=2690726.315&amp;N=1284416.692&amp;layers=ch.kantone.cadastralwebmap-farbe,ch.swisstopo.amtliches-strassenverzeichnis,ch.bfs.gebaeude_wohnungs_register,KML||https://tinyurl.com/yy7ya4g9/SH/2939_bdg_erw.kml" TargetMode="External"/><Relationship Id="rId309" Type="http://schemas.openxmlformats.org/officeDocument/2006/relationships/hyperlink" Target="https://map.geo.admin.ch/?zoom=13&amp;E=2691958.983&amp;N=1282589.092&amp;layers=ch.kantone.cadastralwebmap-farbe,ch.swisstopo.amtliches-strassenverzeichnis,ch.bfs.gebaeude_wohnungs_register,KML||https://tinyurl.com/yy7ya4g9/SH/2939_bdg_erw.kml" TargetMode="External"/><Relationship Id="rId48" Type="http://schemas.openxmlformats.org/officeDocument/2006/relationships/hyperlink" Target="https://map.geo.admin.ch/?zoom=13&amp;E=2689611.122&amp;N=1284751.437&amp;layers=ch.kantone.cadastralwebmap-farbe,ch.swisstopo.amtliches-strassenverzeichnis,ch.bfs.gebaeude_wohnungs_register,KML||https://tinyurl.com/yy7ya4g9/SH/2939_bdg_erw.kml" TargetMode="External"/><Relationship Id="rId113" Type="http://schemas.openxmlformats.org/officeDocument/2006/relationships/hyperlink" Target="https://map.geo.admin.ch/?zoom=13&amp;E=2686092.003&amp;N=1288099.139&amp;layers=ch.kantone.cadastralwebmap-farbe,ch.swisstopo.amtliches-strassenverzeichnis,ch.bfs.gebaeude_wohnungs_register,KML||https://tinyurl.com/yy7ya4g9/SH/2939_bdg_erw.kml" TargetMode="External"/><Relationship Id="rId320" Type="http://schemas.openxmlformats.org/officeDocument/2006/relationships/hyperlink" Target="https://map.geo.admin.ch/?zoom=13&amp;E=2690295.77&amp;N=1284501.136&amp;layers=ch.kantone.cadastralwebmap-farbe,ch.swisstopo.amtliches-strassenverzeichnis,ch.bfs.gebaeude_wohnungs_register,KML||https://tinyurl.com/yy7ya4g9/SH/2939_bdg_erw.kml" TargetMode="External"/><Relationship Id="rId155" Type="http://schemas.openxmlformats.org/officeDocument/2006/relationships/hyperlink" Target="https://map.geo.admin.ch/?zoom=13&amp;E=2686216.832&amp;N=1287386.808&amp;layers=ch.kantone.cadastralwebmap-farbe,ch.swisstopo.amtliches-strassenverzeichnis,ch.bfs.gebaeude_wohnungs_register,KML||https://tinyurl.com/yy7ya4g9/SH/2939_bdg_erw.kml" TargetMode="External"/><Relationship Id="rId197" Type="http://schemas.openxmlformats.org/officeDocument/2006/relationships/hyperlink" Target="https://map.geo.admin.ch/?zoom=13&amp;E=2689020.57&amp;N=1284120.75&amp;layers=ch.kantone.cadastralwebmap-farbe,ch.swisstopo.amtliches-strassenverzeichnis,ch.bfs.gebaeude_wohnungs_register,KML||https://tinyurl.com/yy7ya4g9/SH/2939_bdg_erw.kml" TargetMode="External"/><Relationship Id="rId362" Type="http://schemas.openxmlformats.org/officeDocument/2006/relationships/hyperlink" Target="https://map.geo.admin.ch/?zoom=13&amp;E=2691204.839&amp;N=1283515.875&amp;layers=ch.kantone.cadastralwebmap-farbe,ch.swisstopo.amtliches-strassenverzeichnis,ch.bfs.gebaeude_wohnungs_register,KML||https://tinyurl.com/yy7ya4g9/SH/2939_bdg_erw.kml" TargetMode="External"/><Relationship Id="rId418" Type="http://schemas.openxmlformats.org/officeDocument/2006/relationships/hyperlink" Target="https://map.geo.admin.ch/?zoom=13&amp;E=2676384.844&amp;N=1289116.783&amp;layers=ch.kantone.cadastralwebmap-farbe,ch.swisstopo.amtliches-strassenverzeichnis,ch.bfs.gebaeude_wohnungs_register,KML||https://tinyurl.com/yy7ya4g9/SH/2952_bdg_erw.kml" TargetMode="External"/><Relationship Id="rId222" Type="http://schemas.openxmlformats.org/officeDocument/2006/relationships/hyperlink" Target="https://map.geo.admin.ch/?zoom=13&amp;E=2688949.113&amp;N=1284737.438&amp;layers=ch.kantone.cadastralwebmap-farbe,ch.swisstopo.amtliches-strassenverzeichnis,ch.bfs.gebaeude_wohnungs_register,KML||https://tinyurl.com/yy7ya4g9/SH/2939_bdg_erw.kml" TargetMode="External"/><Relationship Id="rId264" Type="http://schemas.openxmlformats.org/officeDocument/2006/relationships/hyperlink" Target="https://map.geo.admin.ch/?zoom=13&amp;E=2690606.942&amp;N=1283580.86&amp;layers=ch.kantone.cadastralwebmap-farbe,ch.swisstopo.amtliches-strassenverzeichnis,ch.bfs.gebaeude_wohnungs_register,KML||https://tinyurl.com/yy7ya4g9/SH/2939_bdg_erw.kml" TargetMode="External"/><Relationship Id="rId17" Type="http://schemas.openxmlformats.org/officeDocument/2006/relationships/hyperlink" Target="https://map.geo.admin.ch/?zoom=13&amp;E=2692604.943&amp;N=1292272.018&amp;layers=ch.kantone.cadastralwebmap-farbe,ch.swisstopo.amtliches-strassenverzeichnis,ch.bfs.gebaeude_wohnungs_register,KML||https://tinyurl.com/yy7ya4g9/SH/2920_bdg_erw.kml" TargetMode="External"/><Relationship Id="rId59" Type="http://schemas.openxmlformats.org/officeDocument/2006/relationships/hyperlink" Target="https://map.geo.admin.ch/?zoom=13&amp;E=2689550.895&amp;N=1283828.8&amp;layers=ch.kantone.cadastralwebmap-farbe,ch.swisstopo.amtliches-strassenverzeichnis,ch.bfs.gebaeude_wohnungs_register,KML||https://tinyurl.com/yy7ya4g9/SH/2939_bdg_erw.kml" TargetMode="External"/><Relationship Id="rId124" Type="http://schemas.openxmlformats.org/officeDocument/2006/relationships/hyperlink" Target="https://map.geo.admin.ch/?zoom=13&amp;E=2686288.715&amp;N=1287493.52&amp;layers=ch.kantone.cadastralwebmap-farbe,ch.swisstopo.amtliches-strassenverzeichnis,ch.bfs.gebaeude_wohnungs_register,KML||https://tinyurl.com/yy7ya4g9/SH/2939_bdg_erw.kml" TargetMode="External"/><Relationship Id="rId70" Type="http://schemas.openxmlformats.org/officeDocument/2006/relationships/hyperlink" Target="https://map.geo.admin.ch/?zoom=13&amp;E=2691739.808&amp;N=1285993.469&amp;layers=ch.kantone.cadastralwebmap-farbe,ch.swisstopo.amtliches-strassenverzeichnis,ch.bfs.gebaeude_wohnungs_register,KML||https://tinyurl.com/yy7ya4g9/SH/2939_bdg_erw.kml" TargetMode="External"/><Relationship Id="rId166" Type="http://schemas.openxmlformats.org/officeDocument/2006/relationships/hyperlink" Target="https://map.geo.admin.ch/?zoom=13&amp;E=2688053.952&amp;N=1284547.793&amp;layers=ch.kantone.cadastralwebmap-farbe,ch.swisstopo.amtliches-strassenverzeichnis,ch.bfs.gebaeude_wohnungs_register,KML||https://tinyurl.com/yy7ya4g9/SH/2939_bdg_erw.kml" TargetMode="External"/><Relationship Id="rId331" Type="http://schemas.openxmlformats.org/officeDocument/2006/relationships/hyperlink" Target="https://map.geo.admin.ch/?zoom=13&amp;E=2688884.604&amp;N=1284077.038&amp;layers=ch.kantone.cadastralwebmap-farbe,ch.swisstopo.amtliches-strassenverzeichnis,ch.bfs.gebaeude_wohnungs_register,KML||https://tinyurl.com/yy7ya4g9/SH/2939_bdg_erw.kml" TargetMode="External"/><Relationship Id="rId373" Type="http://schemas.openxmlformats.org/officeDocument/2006/relationships/hyperlink" Target="https://map.geo.admin.ch/?zoom=13&amp;E=2688273&amp;N=1284030.064&amp;layers=ch.kantone.cadastralwebmap-farbe,ch.swisstopo.amtliches-strassenverzeichnis,ch.bfs.gebaeude_wohnungs_register,KML||https://tinyurl.com/yy7ya4g9/SH/2939_bdg_erw.kml" TargetMode="External"/><Relationship Id="rId429" Type="http://schemas.openxmlformats.org/officeDocument/2006/relationships/hyperlink" Target="https://map.geo.admin.ch/?zoom=13&amp;E=2703600.939&amp;N=1285189.352&amp;layers=ch.kantone.cadastralwebmap-farbe,ch.swisstopo.amtliches-strassenverzeichnis,ch.bfs.gebaeude_wohnungs_register,KML||https://tinyurl.com/yy7ya4g9/SH/2963_bdg_erw.kml" TargetMode="External"/><Relationship Id="rId1" Type="http://schemas.openxmlformats.org/officeDocument/2006/relationships/hyperlink" Target="https://www.cadastre.ch/content/cadastre-internet/de/manual-av/publication/express/_jcr_content/contentPar/downloadlist_1875409661/downloadItems/143_1571841648561.download/ablauf-abgleich-gebaeude-und-adressen-de.pdf" TargetMode="External"/><Relationship Id="rId233" Type="http://schemas.openxmlformats.org/officeDocument/2006/relationships/hyperlink" Target="https://map.geo.admin.ch/?zoom=13&amp;E=2688337.887&amp;N=1284241.969&amp;layers=ch.kantone.cadastralwebmap-farbe,ch.swisstopo.amtliches-strassenverzeichnis,ch.bfs.gebaeude_wohnungs_register,KML||https://tinyurl.com/yy7ya4g9/SH/2939_bdg_erw.kml" TargetMode="External"/><Relationship Id="rId440" Type="http://schemas.openxmlformats.org/officeDocument/2006/relationships/hyperlink" Target="https://map.geo.admin.ch/?zoom=13&amp;E=2676425.263&amp;N=1282959.169&amp;layers=ch.kantone.cadastralwebmap-farbe,ch.swisstopo.amtliches-strassenverzeichnis,ch.bfs.gebaeude_wohnungs_register,KML||https://tinyurl.com/yy7ya4g9/SH/2971_bdg_erw.kml" TargetMode="External"/><Relationship Id="rId28" Type="http://schemas.openxmlformats.org/officeDocument/2006/relationships/hyperlink" Target="https://map.geo.admin.ch/?zoom=13&amp;E=2696446.951&amp;N=1289375.564&amp;layers=ch.kantone.cadastralwebmap-farbe,ch.swisstopo.amtliches-strassenverzeichnis,ch.bfs.gebaeude_wohnungs_register,KML||https://tinyurl.com/yy7ya4g9/SH/2920_bdg_erw.kml" TargetMode="External"/><Relationship Id="rId275" Type="http://schemas.openxmlformats.org/officeDocument/2006/relationships/hyperlink" Target="https://map.geo.admin.ch/?zoom=13&amp;E=2690427.616&amp;N=1285433.069&amp;layers=ch.kantone.cadastralwebmap-farbe,ch.swisstopo.amtliches-strassenverzeichnis,ch.bfs.gebaeude_wohnungs_register,KML||https://tinyurl.com/yy7ya4g9/SH/2939_bdg_erw.kml" TargetMode="External"/><Relationship Id="rId300" Type="http://schemas.openxmlformats.org/officeDocument/2006/relationships/hyperlink" Target="https://map.geo.admin.ch/?zoom=13&amp;E=2688105.187&amp;N=1284543.753&amp;layers=ch.kantone.cadastralwebmap-farbe,ch.swisstopo.amtliches-strassenverzeichnis,ch.bfs.gebaeude_wohnungs_register,KML||https://tinyurl.com/yy7ya4g9/SH/2939_bdg_erw.kml" TargetMode="External"/><Relationship Id="rId81" Type="http://schemas.openxmlformats.org/officeDocument/2006/relationships/hyperlink" Target="https://map.geo.admin.ch/?zoom=13&amp;E=2691857.903&amp;N=1286242.304&amp;layers=ch.kantone.cadastralwebmap-farbe,ch.swisstopo.amtliches-strassenverzeichnis,ch.bfs.gebaeude_wohnungs_register,KML||https://tinyurl.com/yy7ya4g9/SH/2939_bdg_erw.kml" TargetMode="External"/><Relationship Id="rId135" Type="http://schemas.openxmlformats.org/officeDocument/2006/relationships/hyperlink" Target="https://map.geo.admin.ch/?zoom=13&amp;E=2687975.667&amp;N=1285246.436&amp;layers=ch.kantone.cadastralwebmap-farbe,ch.swisstopo.amtliches-strassenverzeichnis,ch.bfs.gebaeude_wohnungs_register,KML||https://tinyurl.com/yy7ya4g9/SH/2939_bdg_erw.kml" TargetMode="External"/><Relationship Id="rId177" Type="http://schemas.openxmlformats.org/officeDocument/2006/relationships/hyperlink" Target="https://map.geo.admin.ch/?zoom=13&amp;E=2691201.421&amp;N=1284608.148&amp;layers=ch.kantone.cadastralwebmap-farbe,ch.swisstopo.amtliches-strassenverzeichnis,ch.bfs.gebaeude_wohnungs_register,KML||https://tinyurl.com/yy7ya4g9/SH/2939_bdg_erw.kml" TargetMode="External"/><Relationship Id="rId342" Type="http://schemas.openxmlformats.org/officeDocument/2006/relationships/hyperlink" Target="https://map.geo.admin.ch/?zoom=13&amp;E=2690368.907&amp;N=1286168.625&amp;layers=ch.kantone.cadastralwebmap-farbe,ch.swisstopo.amtliches-strassenverzeichnis,ch.bfs.gebaeude_wohnungs_register,KML||https://tinyurl.com/yy7ya4g9/SH/2939_bdg_erw.kml" TargetMode="External"/><Relationship Id="rId384" Type="http://schemas.openxmlformats.org/officeDocument/2006/relationships/hyperlink" Target="https://map.geo.admin.ch/?zoom=13&amp;E=2687979.97&amp;N=1284562.983&amp;layers=ch.kantone.cadastralwebmap-farbe,ch.swisstopo.amtliches-strassenverzeichnis,ch.bfs.gebaeude_wohnungs_register,KML||https://tinyurl.com/yy7ya4g9/SH/2939_bdg_erw.kml" TargetMode="External"/><Relationship Id="rId202" Type="http://schemas.openxmlformats.org/officeDocument/2006/relationships/hyperlink" Target="https://map.geo.admin.ch/?zoom=13&amp;E=2691734.087&amp;N=1282611.738&amp;layers=ch.kantone.cadastralwebmap-farbe,ch.swisstopo.amtliches-strassenverzeichnis,ch.bfs.gebaeude_wohnungs_register,KML||https://tinyurl.com/yy7ya4g9/SH/2939_bdg_erw.kml" TargetMode="External"/><Relationship Id="rId244" Type="http://schemas.openxmlformats.org/officeDocument/2006/relationships/hyperlink" Target="https://map.geo.admin.ch/?zoom=13&amp;E=2688797.422&amp;N=1284715.418&amp;layers=ch.kantone.cadastralwebmap-farbe,ch.swisstopo.amtliches-strassenverzeichnis,ch.bfs.gebaeude_wohnungs_register,KML||https://tinyurl.com/yy7ya4g9/SH/2939_bdg_erw.kml" TargetMode="External"/><Relationship Id="rId39" Type="http://schemas.openxmlformats.org/officeDocument/2006/relationships/hyperlink" Target="https://map.geo.admin.ch/?zoom=13&amp;E=2688445.16&amp;N=1281563.137&amp;layers=ch.kantone.cadastralwebmap-farbe,ch.swisstopo.amtliches-strassenverzeichnis,ch.bfs.gebaeude_wohnungs_register,KML||https://tinyurl.com/yy7ya4g9/SH/2937_bdg_erw.kml" TargetMode="External"/><Relationship Id="rId286" Type="http://schemas.openxmlformats.org/officeDocument/2006/relationships/hyperlink" Target="https://map.geo.admin.ch/?zoom=13&amp;E=2690300.466&amp;N=1284598.534&amp;layers=ch.kantone.cadastralwebmap-farbe,ch.swisstopo.amtliches-strassenverzeichnis,ch.bfs.gebaeude_wohnungs_register,KML||https://tinyurl.com/yy7ya4g9/SH/2939_bdg_erw.kml" TargetMode="External"/><Relationship Id="rId451" Type="http://schemas.openxmlformats.org/officeDocument/2006/relationships/hyperlink" Target="https://map.geo.admin.ch/?zoom=13&amp;E=2677387.345&amp;N=1280888.094&amp;layers=ch.kantone.cadastralwebmap-farbe,ch.swisstopo.amtliches-strassenverzeichnis,ch.bfs.gebaeude_wohnungs_register,KML||https://tinyurl.com/yy7ya4g9/SH/2974_bdg_erw.kml" TargetMode="External"/><Relationship Id="rId50" Type="http://schemas.openxmlformats.org/officeDocument/2006/relationships/hyperlink" Target="https://map.geo.admin.ch/?zoom=13&amp;E=2690105.979&amp;N=1286719.788&amp;layers=ch.kantone.cadastralwebmap-farbe,ch.swisstopo.amtliches-strassenverzeichnis,ch.bfs.gebaeude_wohnungs_register,KML||https://tinyurl.com/yy7ya4g9/SH/2939_bdg_erw.kml" TargetMode="External"/><Relationship Id="rId104" Type="http://schemas.openxmlformats.org/officeDocument/2006/relationships/hyperlink" Target="https://map.geo.admin.ch/?zoom=13&amp;E=2686041.75&amp;N=1287640.534&amp;layers=ch.kantone.cadastralwebmap-farbe,ch.swisstopo.amtliches-strassenverzeichnis,ch.bfs.gebaeude_wohnungs_register,KML||https://tinyurl.com/yy7ya4g9/SH/2939_bdg_erw.kml" TargetMode="External"/><Relationship Id="rId146" Type="http://schemas.openxmlformats.org/officeDocument/2006/relationships/hyperlink" Target="https://map.geo.admin.ch/?zoom=13&amp;E=2691936.134&amp;N=1283641.729&amp;layers=ch.kantone.cadastralwebmap-farbe,ch.swisstopo.amtliches-strassenverzeichnis,ch.bfs.gebaeude_wohnungs_register,KML||https://tinyurl.com/yy7ya4g9/SH/2939_bdg_erw.kml" TargetMode="External"/><Relationship Id="rId188" Type="http://schemas.openxmlformats.org/officeDocument/2006/relationships/hyperlink" Target="https://map.geo.admin.ch/?zoom=13&amp;E=2691555.32&amp;N=1285669.349&amp;layers=ch.kantone.cadastralwebmap-farbe,ch.swisstopo.amtliches-strassenverzeichnis,ch.bfs.gebaeude_wohnungs_register,KML||https://tinyurl.com/yy7ya4g9/SH/2939_bdg_erw.kml" TargetMode="External"/><Relationship Id="rId311" Type="http://schemas.openxmlformats.org/officeDocument/2006/relationships/hyperlink" Target="https://map.geo.admin.ch/?zoom=13&amp;E=2689577.783&amp;N=1284180.019&amp;layers=ch.kantone.cadastralwebmap-farbe,ch.swisstopo.amtliches-strassenverzeichnis,ch.bfs.gebaeude_wohnungs_register,KML||https://tinyurl.com/yy7ya4g9/SH/2939_bdg_erw.kml" TargetMode="External"/><Relationship Id="rId353" Type="http://schemas.openxmlformats.org/officeDocument/2006/relationships/hyperlink" Target="https://map.geo.admin.ch/?zoom=13&amp;E=2689636.424&amp;N=1284928.787&amp;layers=ch.kantone.cadastralwebmap-farbe,ch.swisstopo.amtliches-strassenverzeichnis,ch.bfs.gebaeude_wohnungs_register,KML||https://tinyurl.com/yy7ya4g9/SH/2939_bdg_erw.kml" TargetMode="External"/><Relationship Id="rId395" Type="http://schemas.openxmlformats.org/officeDocument/2006/relationships/hyperlink" Target="https://map.geo.admin.ch/?zoom=13&amp;E=2691918.923&amp;N=1286113.449&amp;layers=ch.kantone.cadastralwebmap-farbe,ch.swisstopo.amtliches-strassenverzeichnis,ch.bfs.gebaeude_wohnungs_register,KML||https://tinyurl.com/yy7ya4g9/SH/2939_bdg_erw.kml" TargetMode="External"/><Relationship Id="rId409" Type="http://schemas.openxmlformats.org/officeDocument/2006/relationships/hyperlink" Target="https://map.geo.admin.ch/?zoom=13&amp;E=2692017.051&amp;N=1286942.314&amp;layers=ch.kantone.cadastralwebmap-farbe,ch.swisstopo.amtliches-strassenverzeichnis,ch.bfs.gebaeude_wohnungs_register,KML||https://tinyurl.com/yy7ya4g9/SH/2939_bdg_erw.k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B1:D47"/>
  <sheetViews>
    <sheetView zoomScaleNormal="100" workbookViewId="0"/>
  </sheetViews>
  <sheetFormatPr baseColWidth="10" defaultColWidth="10.5" defaultRowHeight="15" x14ac:dyDescent="0.2"/>
  <cols>
    <col min="1" max="1" width="1.875" style="27" customWidth="1"/>
    <col min="2" max="2" width="14" style="28" customWidth="1"/>
    <col min="3" max="3" width="37.875" style="27" customWidth="1"/>
    <col min="4" max="4" width="87.25" style="27" bestFit="1" customWidth="1"/>
    <col min="5" max="16384" width="10.5" style="27"/>
  </cols>
  <sheetData>
    <row r="1" spans="2:4" s="2" customFormat="1" ht="18.75" x14ac:dyDescent="0.2">
      <c r="B1" s="1" t="s">
        <v>0</v>
      </c>
      <c r="C1" s="2" t="s">
        <v>1</v>
      </c>
      <c r="D1" s="2" t="s">
        <v>2</v>
      </c>
    </row>
    <row r="2" spans="2:4" s="5" customFormat="1" x14ac:dyDescent="0.2">
      <c r="B2" s="3" t="s">
        <v>3</v>
      </c>
      <c r="C2" s="3" t="s">
        <v>4</v>
      </c>
      <c r="D2" s="4" t="s">
        <v>5</v>
      </c>
    </row>
    <row r="3" spans="2:4" s="5" customFormat="1" x14ac:dyDescent="0.2">
      <c r="B3" s="6" t="s">
        <v>6</v>
      </c>
      <c r="C3" s="6" t="s">
        <v>7</v>
      </c>
      <c r="D3" s="7" t="s">
        <v>8</v>
      </c>
    </row>
    <row r="4" spans="2:4" s="5" customFormat="1" x14ac:dyDescent="0.2">
      <c r="B4" s="8" t="s">
        <v>9</v>
      </c>
      <c r="C4" s="8" t="s">
        <v>10</v>
      </c>
      <c r="D4" s="9" t="s">
        <v>11</v>
      </c>
    </row>
    <row r="5" spans="2:4" s="5" customFormat="1" ht="30" x14ac:dyDescent="0.2">
      <c r="B5" s="10" t="s">
        <v>12</v>
      </c>
      <c r="C5" s="10" t="s">
        <v>13</v>
      </c>
      <c r="D5" s="11" t="s">
        <v>14</v>
      </c>
    </row>
    <row r="6" spans="2:4" s="5" customFormat="1" x14ac:dyDescent="0.2">
      <c r="B6" s="12" t="s">
        <v>15</v>
      </c>
      <c r="C6" s="12" t="s">
        <v>16</v>
      </c>
      <c r="D6" s="12" t="s">
        <v>17</v>
      </c>
    </row>
    <row r="7" spans="2:4" s="5" customFormat="1" x14ac:dyDescent="0.2">
      <c r="B7" s="13" t="s">
        <v>18</v>
      </c>
      <c r="C7" s="13" t="s">
        <v>19</v>
      </c>
      <c r="D7" s="13" t="s">
        <v>20</v>
      </c>
    </row>
    <row r="9" spans="2:4" s="2" customFormat="1" ht="18.75" x14ac:dyDescent="0.2">
      <c r="B9" s="14" t="s">
        <v>21</v>
      </c>
      <c r="C9" s="15" t="s">
        <v>2</v>
      </c>
    </row>
    <row r="10" spans="2:4" s="17" customFormat="1" x14ac:dyDescent="0.2">
      <c r="B10" s="16" t="s">
        <v>22</v>
      </c>
      <c r="C10" s="18" t="s">
        <v>23</v>
      </c>
    </row>
    <row r="11" spans="2:4" s="17" customFormat="1" x14ac:dyDescent="0.2">
      <c r="B11" s="16" t="s">
        <v>24</v>
      </c>
      <c r="C11" s="18" t="s">
        <v>25</v>
      </c>
    </row>
    <row r="12" spans="2:4" s="17" customFormat="1" x14ac:dyDescent="0.2">
      <c r="B12" s="16" t="s">
        <v>26</v>
      </c>
      <c r="C12" s="18" t="s">
        <v>27</v>
      </c>
    </row>
    <row r="13" spans="2:4" s="17" customFormat="1" x14ac:dyDescent="0.2">
      <c r="B13" s="16" t="s">
        <v>28</v>
      </c>
      <c r="C13" s="18" t="s">
        <v>29</v>
      </c>
    </row>
    <row r="14" spans="2:4" s="17" customFormat="1" x14ac:dyDescent="0.2">
      <c r="B14" s="16" t="s">
        <v>30</v>
      </c>
      <c r="C14" s="18" t="s">
        <v>31</v>
      </c>
    </row>
    <row r="15" spans="2:4" s="17" customFormat="1" x14ac:dyDescent="0.2">
      <c r="B15" s="16" t="s">
        <v>32</v>
      </c>
      <c r="C15" s="18" t="s">
        <v>19</v>
      </c>
    </row>
    <row r="16" spans="2:4" s="17" customFormat="1" x14ac:dyDescent="0.2">
      <c r="B16" s="16" t="s">
        <v>33</v>
      </c>
      <c r="C16" s="18" t="s">
        <v>34</v>
      </c>
    </row>
    <row r="17" spans="2:3" s="17" customFormat="1" x14ac:dyDescent="0.2">
      <c r="B17" s="16" t="s">
        <v>35</v>
      </c>
      <c r="C17" s="18" t="s">
        <v>36</v>
      </c>
    </row>
    <row r="18" spans="2:3" s="17" customFormat="1" x14ac:dyDescent="0.2">
      <c r="B18" s="16" t="s">
        <v>37</v>
      </c>
      <c r="C18" s="18" t="s">
        <v>38</v>
      </c>
    </row>
    <row r="19" spans="2:3" s="17" customFormat="1" x14ac:dyDescent="0.2">
      <c r="B19" s="19" t="s">
        <v>39</v>
      </c>
      <c r="C19" s="18" t="s">
        <v>40</v>
      </c>
    </row>
    <row r="20" spans="2:3" s="17" customFormat="1" x14ac:dyDescent="0.2">
      <c r="B20" s="16" t="s">
        <v>41</v>
      </c>
      <c r="C20" s="18" t="s">
        <v>42</v>
      </c>
    </row>
    <row r="21" spans="2:3" s="17" customFormat="1" x14ac:dyDescent="0.2">
      <c r="B21" s="16" t="s">
        <v>43</v>
      </c>
      <c r="C21" s="18" t="s">
        <v>44</v>
      </c>
    </row>
    <row r="22" spans="2:3" s="17" customFormat="1" x14ac:dyDescent="0.2">
      <c r="B22" s="16" t="s">
        <v>45</v>
      </c>
      <c r="C22" s="18" t="s">
        <v>46</v>
      </c>
    </row>
    <row r="23" spans="2:3" s="17" customFormat="1" x14ac:dyDescent="0.2">
      <c r="B23" s="16" t="s">
        <v>47</v>
      </c>
      <c r="C23" s="18" t="s">
        <v>48</v>
      </c>
    </row>
    <row r="24" spans="2:3" s="17" customFormat="1" x14ac:dyDescent="0.2">
      <c r="B24" s="16" t="s">
        <v>49</v>
      </c>
      <c r="C24" s="18" t="s">
        <v>50</v>
      </c>
    </row>
    <row r="25" spans="2:3" s="17" customFormat="1" x14ac:dyDescent="0.2">
      <c r="B25" s="20" t="s">
        <v>51</v>
      </c>
      <c r="C25" s="18" t="s">
        <v>52</v>
      </c>
    </row>
    <row r="26" spans="2:3" s="17" customFormat="1" x14ac:dyDescent="0.2">
      <c r="B26" s="16" t="s">
        <v>53</v>
      </c>
      <c r="C26" s="18" t="s">
        <v>54</v>
      </c>
    </row>
    <row r="27" spans="2:3" s="17" customFormat="1" x14ac:dyDescent="0.2">
      <c r="B27" s="16" t="s">
        <v>55</v>
      </c>
      <c r="C27" s="18" t="s">
        <v>56</v>
      </c>
    </row>
    <row r="28" spans="2:3" s="17" customFormat="1" x14ac:dyDescent="0.2">
      <c r="B28" s="16" t="s">
        <v>57</v>
      </c>
      <c r="C28" s="18" t="s">
        <v>58</v>
      </c>
    </row>
    <row r="29" spans="2:3" s="17" customFormat="1" x14ac:dyDescent="0.2">
      <c r="B29" s="16" t="s">
        <v>59</v>
      </c>
      <c r="C29" s="18" t="s">
        <v>38</v>
      </c>
    </row>
    <row r="30" spans="2:3" s="17" customFormat="1" x14ac:dyDescent="0.2">
      <c r="B30" s="16" t="s">
        <v>60</v>
      </c>
      <c r="C30" s="18" t="s">
        <v>61</v>
      </c>
    </row>
    <row r="31" spans="2:3" s="17" customFormat="1" x14ac:dyDescent="0.2">
      <c r="B31" s="21" t="s">
        <v>62</v>
      </c>
      <c r="C31" s="18" t="s">
        <v>63</v>
      </c>
    </row>
    <row r="32" spans="2:3" s="17" customFormat="1" x14ac:dyDescent="0.2">
      <c r="B32" s="21" t="s">
        <v>64</v>
      </c>
      <c r="C32" s="18" t="s">
        <v>65</v>
      </c>
    </row>
    <row r="33" spans="2:3" s="17" customFormat="1" x14ac:dyDescent="0.2">
      <c r="B33" s="22" t="s">
        <v>66</v>
      </c>
      <c r="C33" s="18" t="s">
        <v>67</v>
      </c>
    </row>
    <row r="34" spans="2:3" s="17" customFormat="1" x14ac:dyDescent="0.2">
      <c r="B34" s="16" t="s">
        <v>68</v>
      </c>
      <c r="C34" s="18" t="s">
        <v>69</v>
      </c>
    </row>
    <row r="35" spans="2:3" s="17" customFormat="1" x14ac:dyDescent="0.25">
      <c r="B35" s="23" t="s">
        <v>70</v>
      </c>
      <c r="C35" s="18" t="s">
        <v>71</v>
      </c>
    </row>
    <row r="36" spans="2:3" s="17" customFormat="1" x14ac:dyDescent="0.25">
      <c r="B36" s="23" t="s">
        <v>72</v>
      </c>
      <c r="C36" s="18" t="s">
        <v>73</v>
      </c>
    </row>
    <row r="37" spans="2:3" s="17" customFormat="1" x14ac:dyDescent="0.25">
      <c r="B37" s="23" t="s">
        <v>74</v>
      </c>
      <c r="C37" s="18" t="s">
        <v>75</v>
      </c>
    </row>
    <row r="38" spans="2:3" s="17" customFormat="1" x14ac:dyDescent="0.2">
      <c r="B38" s="24" t="s">
        <v>76</v>
      </c>
      <c r="C38" s="18" t="s">
        <v>77</v>
      </c>
    </row>
    <row r="39" spans="2:3" s="17" customFormat="1" x14ac:dyDescent="0.2">
      <c r="B39" s="24" t="s">
        <v>78</v>
      </c>
      <c r="C39" s="18" t="s">
        <v>79</v>
      </c>
    </row>
    <row r="40" spans="2:3" s="17" customFormat="1" x14ac:dyDescent="0.2">
      <c r="B40" s="24" t="s">
        <v>80</v>
      </c>
      <c r="C40" s="18" t="s">
        <v>81</v>
      </c>
    </row>
    <row r="41" spans="2:3" s="17" customFormat="1" ht="30" x14ac:dyDescent="0.2">
      <c r="B41" s="24" t="s">
        <v>82</v>
      </c>
      <c r="C41" s="25" t="s">
        <v>83</v>
      </c>
    </row>
    <row r="42" spans="2:3" s="17" customFormat="1" x14ac:dyDescent="0.2">
      <c r="B42" s="22" t="s">
        <v>23</v>
      </c>
      <c r="C42" s="18" t="s">
        <v>84</v>
      </c>
    </row>
    <row r="43" spans="2:3" s="17" customFormat="1" ht="30" x14ac:dyDescent="0.2">
      <c r="B43" s="22" t="s">
        <v>85</v>
      </c>
      <c r="C43" s="25" t="s">
        <v>86</v>
      </c>
    </row>
    <row r="44" spans="2:3" s="17" customFormat="1" ht="30" x14ac:dyDescent="0.2">
      <c r="B44" s="22" t="s">
        <v>1</v>
      </c>
      <c r="C44" s="25" t="s">
        <v>87</v>
      </c>
    </row>
    <row r="45" spans="2:3" x14ac:dyDescent="0.2">
      <c r="B45" s="26" t="s">
        <v>88</v>
      </c>
      <c r="C45" s="22" t="s">
        <v>89</v>
      </c>
    </row>
    <row r="46" spans="2:3" ht="30" x14ac:dyDescent="0.2">
      <c r="B46" s="26" t="s">
        <v>90</v>
      </c>
      <c r="C46" s="22" t="s">
        <v>91</v>
      </c>
    </row>
    <row r="47" spans="2:3" ht="30" x14ac:dyDescent="0.2">
      <c r="B47" s="26" t="s">
        <v>92</v>
      </c>
      <c r="C47" s="22" t="s">
        <v>93</v>
      </c>
    </row>
  </sheetData>
  <hyperlinks>
    <hyperlink ref="B46" r:id="rId1" xr:uid="{00000000-0004-0000-0000-000000000000}"/>
    <hyperlink ref="B47" r:id="rId2" xr:uid="{00000000-0004-0000-0000-000001000000}"/>
    <hyperlink ref="B45" r:id="rId3" xr:uid="{00000000-0004-0000-0000-000002000000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BK34"/>
  <sheetViews>
    <sheetView tabSelected="1" workbookViewId="0"/>
  </sheetViews>
  <sheetFormatPr baseColWidth="10" defaultColWidth="10.5" defaultRowHeight="15" x14ac:dyDescent="0.25"/>
  <cols>
    <col min="1" max="1" width="1.625" style="29" customWidth="1"/>
    <col min="2" max="2" width="2.5" style="29" customWidth="1"/>
    <col min="3" max="3" width="19.75" style="29" customWidth="1"/>
    <col min="4" max="4" width="3.875" style="29" bestFit="1" customWidth="1"/>
    <col min="5" max="5" width="10.125" style="29" bestFit="1" customWidth="1"/>
    <col min="6" max="6" width="11" style="29" bestFit="1" customWidth="1"/>
    <col min="7" max="8" width="1.125" style="29" customWidth="1"/>
    <col min="9" max="9" width="9.125" style="29" customWidth="1"/>
    <col min="10" max="10" width="1.125" style="29" customWidth="1"/>
    <col min="11" max="11" width="9.125" style="29" customWidth="1"/>
    <col min="12" max="13" width="1.125" style="29" customWidth="1"/>
    <col min="14" max="14" width="9.75" style="29" customWidth="1"/>
    <col min="15" max="15" width="1.125" style="29" customWidth="1"/>
    <col min="16" max="16" width="9.625" style="29" customWidth="1"/>
    <col min="17" max="18" width="1.125" style="29" customWidth="1"/>
    <col min="19" max="19" width="9.125" style="29" customWidth="1"/>
    <col min="20" max="20" width="1.125" style="29" customWidth="1"/>
    <col min="21" max="21" width="9.125" style="29" customWidth="1"/>
    <col min="22" max="23" width="1.125" style="29" customWidth="1"/>
    <col min="24" max="24" width="9.125" style="29" customWidth="1"/>
    <col min="25" max="25" width="1.125" style="29" customWidth="1"/>
    <col min="26" max="26" width="9.125" style="29" customWidth="1"/>
    <col min="27" max="28" width="1.125" style="29" customWidth="1"/>
    <col min="29" max="29" width="9.125" style="29" customWidth="1"/>
    <col min="30" max="30" width="1.125" style="29" customWidth="1"/>
    <col min="31" max="31" width="9.125" style="29" customWidth="1"/>
    <col min="32" max="33" width="1.125" style="29" customWidth="1"/>
    <col min="34" max="34" width="9.125" style="29" customWidth="1"/>
    <col min="35" max="35" width="1.125" style="29" customWidth="1"/>
    <col min="36" max="36" width="9.125" style="29" customWidth="1"/>
    <col min="37" max="39" width="1.125" style="29" customWidth="1"/>
    <col min="40" max="40" width="7.875" style="29" customWidth="1"/>
    <col min="41" max="41" width="1.375" style="29" customWidth="1"/>
    <col min="42" max="42" width="10.25" style="29" customWidth="1"/>
    <col min="43" max="45" width="1.125" style="29" customWidth="1"/>
    <col min="46" max="46" width="10.25" style="29" customWidth="1"/>
    <col min="47" max="47" width="1.125" style="29" customWidth="1"/>
    <col min="48" max="49" width="1" style="29" customWidth="1"/>
    <col min="50" max="51" width="9.75" style="29" customWidth="1"/>
    <col min="52" max="52" width="7.875" style="29" customWidth="1"/>
    <col min="53" max="53" width="9.75" style="29" customWidth="1"/>
    <col min="54" max="54" width="7.875" style="29" customWidth="1"/>
    <col min="55" max="56" width="1.125" style="29" customWidth="1"/>
    <col min="57" max="58" width="9.75" style="29" customWidth="1"/>
    <col min="59" max="59" width="7.875" style="29" customWidth="1"/>
    <col min="60" max="60" width="9.75" style="29" customWidth="1"/>
    <col min="61" max="61" width="7.875" style="29" customWidth="1"/>
    <col min="62" max="62" width="1.125" style="29" customWidth="1"/>
    <col min="63" max="16384" width="10.5" style="29"/>
  </cols>
  <sheetData>
    <row r="1" spans="1:63" ht="19.5" thickBot="1" x14ac:dyDescent="0.35">
      <c r="B1" s="30" t="s">
        <v>4632</v>
      </c>
      <c r="AW1" s="243" t="s">
        <v>94</v>
      </c>
      <c r="AX1" s="244"/>
      <c r="AY1" s="244"/>
      <c r="AZ1" s="244"/>
      <c r="BA1" s="244"/>
      <c r="BB1" s="244"/>
      <c r="BC1" s="244"/>
      <c r="BD1" s="244"/>
      <c r="BE1" s="244"/>
      <c r="BF1" s="244"/>
      <c r="BG1" s="244"/>
      <c r="BH1" s="244"/>
      <c r="BI1" s="244"/>
      <c r="BJ1" s="245"/>
      <c r="BK1" s="5"/>
    </row>
    <row r="2" spans="1:63" ht="15.95" customHeight="1" thickTop="1" x14ac:dyDescent="0.25">
      <c r="AL2" s="31"/>
      <c r="AM2" s="31"/>
      <c r="AN2" s="31"/>
      <c r="AO2" s="31"/>
      <c r="AP2" s="5"/>
      <c r="AQ2" s="31"/>
      <c r="AR2" s="5"/>
      <c r="AS2" s="180"/>
      <c r="AT2" s="180"/>
      <c r="AU2" s="180"/>
      <c r="AV2" s="5"/>
      <c r="AW2" s="181"/>
      <c r="AX2" s="246" t="s">
        <v>95</v>
      </c>
      <c r="AY2" s="246"/>
      <c r="AZ2" s="246"/>
      <c r="BA2" s="246"/>
      <c r="BB2" s="246"/>
      <c r="BC2" s="32"/>
      <c r="BD2" s="33"/>
      <c r="BE2" s="246" t="s">
        <v>96</v>
      </c>
      <c r="BF2" s="246"/>
      <c r="BG2" s="246"/>
      <c r="BH2" s="246"/>
      <c r="BI2" s="246"/>
      <c r="BJ2" s="34"/>
      <c r="BK2" s="35"/>
    </row>
    <row r="3" spans="1:63" ht="7.5" customHeight="1" x14ac:dyDescent="0.25">
      <c r="A3" s="36"/>
      <c r="B3" s="37"/>
      <c r="C3" s="37"/>
      <c r="D3" s="37"/>
      <c r="E3" s="37"/>
      <c r="F3" s="37"/>
      <c r="G3" s="37"/>
      <c r="H3" s="38"/>
      <c r="I3" s="37"/>
      <c r="J3" s="37"/>
      <c r="K3" s="37"/>
      <c r="L3" s="39"/>
      <c r="M3" s="38"/>
      <c r="N3" s="37"/>
      <c r="O3" s="37"/>
      <c r="P3" s="37"/>
      <c r="Q3" s="39"/>
      <c r="R3" s="38"/>
      <c r="S3" s="37"/>
      <c r="T3" s="37"/>
      <c r="U3" s="37"/>
      <c r="V3" s="39"/>
      <c r="W3" s="38"/>
      <c r="X3" s="37"/>
      <c r="Y3" s="37"/>
      <c r="Z3" s="37"/>
      <c r="AA3" s="39"/>
      <c r="AB3" s="40"/>
      <c r="AC3" s="41"/>
      <c r="AD3" s="41"/>
      <c r="AE3" s="41"/>
      <c r="AF3" s="42"/>
      <c r="AG3" s="40"/>
      <c r="AH3" s="41"/>
      <c r="AI3" s="41"/>
      <c r="AJ3" s="41"/>
      <c r="AK3" s="42"/>
      <c r="AL3" s="31"/>
      <c r="AM3" s="43"/>
      <c r="AN3" s="44"/>
      <c r="AO3" s="44"/>
      <c r="AP3" s="45"/>
      <c r="AQ3" s="46"/>
      <c r="AR3" s="5"/>
      <c r="AS3" s="182"/>
      <c r="AT3" s="183"/>
      <c r="AU3" s="184"/>
      <c r="AV3" s="5"/>
      <c r="AW3" s="51"/>
      <c r="AX3" s="247"/>
      <c r="AY3" s="247"/>
      <c r="AZ3" s="247"/>
      <c r="BA3" s="247"/>
      <c r="BB3" s="247"/>
      <c r="BC3" s="47"/>
      <c r="BD3" s="48"/>
      <c r="BE3" s="247"/>
      <c r="BF3" s="247"/>
      <c r="BG3" s="247"/>
      <c r="BH3" s="247"/>
      <c r="BI3" s="247"/>
      <c r="BJ3" s="185"/>
      <c r="BK3" s="5"/>
    </row>
    <row r="4" spans="1:63" ht="33.75" customHeight="1" x14ac:dyDescent="0.25">
      <c r="A4" s="49"/>
      <c r="B4" s="248" t="s">
        <v>23</v>
      </c>
      <c r="C4" s="248"/>
      <c r="D4" s="248"/>
      <c r="E4" s="50" t="s">
        <v>97</v>
      </c>
      <c r="F4" s="50" t="s">
        <v>98</v>
      </c>
      <c r="G4" s="50"/>
      <c r="H4" s="51"/>
      <c r="I4" s="249" t="s">
        <v>99</v>
      </c>
      <c r="J4" s="249"/>
      <c r="K4" s="249"/>
      <c r="L4" s="52"/>
      <c r="M4" s="51"/>
      <c r="N4" s="249" t="s">
        <v>100</v>
      </c>
      <c r="O4" s="249"/>
      <c r="P4" s="249"/>
      <c r="Q4" s="52"/>
      <c r="R4" s="51"/>
      <c r="S4" s="249" t="s">
        <v>101</v>
      </c>
      <c r="T4" s="249"/>
      <c r="U4" s="249"/>
      <c r="V4" s="52"/>
      <c r="W4" s="51"/>
      <c r="X4" s="249" t="s">
        <v>102</v>
      </c>
      <c r="Y4" s="249"/>
      <c r="Z4" s="249"/>
      <c r="AA4" s="52"/>
      <c r="AB4" s="53"/>
      <c r="AC4" s="249" t="s">
        <v>103</v>
      </c>
      <c r="AD4" s="249"/>
      <c r="AE4" s="249"/>
      <c r="AF4" s="54"/>
      <c r="AG4" s="55"/>
      <c r="AH4" s="249" t="s">
        <v>104</v>
      </c>
      <c r="AI4" s="249"/>
      <c r="AJ4" s="249"/>
      <c r="AK4" s="56"/>
      <c r="AL4" s="57"/>
      <c r="AM4" s="55"/>
      <c r="AN4" s="250" t="s">
        <v>105</v>
      </c>
      <c r="AO4" s="250"/>
      <c r="AP4" s="250"/>
      <c r="AQ4" s="54"/>
      <c r="AR4" s="58"/>
      <c r="AS4" s="51"/>
      <c r="AT4" s="59" t="s">
        <v>106</v>
      </c>
      <c r="AU4" s="60"/>
      <c r="AV4" s="5"/>
      <c r="AW4" s="51"/>
      <c r="AX4" s="59" t="s">
        <v>107</v>
      </c>
      <c r="AY4" s="251" t="s">
        <v>108</v>
      </c>
      <c r="AZ4" s="251"/>
      <c r="BA4" s="251" t="s">
        <v>109</v>
      </c>
      <c r="BB4" s="251"/>
      <c r="BC4" s="61"/>
      <c r="BD4" s="62"/>
      <c r="BE4" s="59" t="s">
        <v>107</v>
      </c>
      <c r="BF4" s="251" t="s">
        <v>108</v>
      </c>
      <c r="BG4" s="251"/>
      <c r="BH4" s="251" t="s">
        <v>109</v>
      </c>
      <c r="BI4" s="251"/>
      <c r="BJ4" s="185"/>
      <c r="BK4" s="5"/>
    </row>
    <row r="5" spans="1:63" ht="9.75" customHeight="1" x14ac:dyDescent="0.25">
      <c r="A5" s="63"/>
      <c r="B5" s="64"/>
      <c r="C5" s="65"/>
      <c r="D5" s="64"/>
      <c r="E5" s="64"/>
      <c r="F5" s="64"/>
      <c r="G5" s="64"/>
      <c r="H5" s="66"/>
      <c r="I5" s="67"/>
      <c r="J5" s="67"/>
      <c r="K5" s="68"/>
      <c r="L5" s="52"/>
      <c r="M5" s="66"/>
      <c r="N5" s="67"/>
      <c r="O5" s="67"/>
      <c r="P5" s="68"/>
      <c r="Q5" s="52"/>
      <c r="R5" s="66"/>
      <c r="S5" s="67"/>
      <c r="T5" s="67"/>
      <c r="U5" s="68"/>
      <c r="V5" s="52"/>
      <c r="W5" s="66"/>
      <c r="X5" s="67"/>
      <c r="Y5" s="67"/>
      <c r="Z5" s="68"/>
      <c r="AA5" s="52"/>
      <c r="AB5" s="69"/>
      <c r="AC5" s="70"/>
      <c r="AD5" s="70"/>
      <c r="AE5" s="71"/>
      <c r="AF5" s="56"/>
      <c r="AG5" s="69"/>
      <c r="AH5" s="70"/>
      <c r="AI5" s="70"/>
      <c r="AJ5" s="71"/>
      <c r="AK5" s="56"/>
      <c r="AL5" s="57"/>
      <c r="AM5" s="72"/>
      <c r="AN5" s="27"/>
      <c r="AO5" s="73"/>
      <c r="AP5" s="73"/>
      <c r="AQ5" s="54"/>
      <c r="AR5" s="74"/>
      <c r="AS5" s="51"/>
      <c r="AT5" s="5"/>
      <c r="AU5" s="185"/>
      <c r="AV5" s="5"/>
      <c r="AW5" s="51"/>
      <c r="AX5" s="5"/>
      <c r="AY5" s="186"/>
      <c r="AZ5" s="187"/>
      <c r="BA5" s="5"/>
      <c r="BB5" s="5"/>
      <c r="BC5" s="185"/>
      <c r="BD5" s="51"/>
      <c r="BE5" s="5"/>
      <c r="BF5" s="186"/>
      <c r="BG5" s="187"/>
      <c r="BH5" s="5"/>
      <c r="BI5" s="5"/>
      <c r="BJ5" s="185"/>
      <c r="BK5" s="5"/>
    </row>
    <row r="6" spans="1:63" s="27" customFormat="1" ht="15.95" customHeight="1" x14ac:dyDescent="0.2">
      <c r="A6" s="51"/>
      <c r="B6" s="5"/>
      <c r="C6" s="3" t="s">
        <v>110</v>
      </c>
      <c r="D6" s="75" t="s">
        <v>111</v>
      </c>
      <c r="E6" s="3">
        <v>266443</v>
      </c>
      <c r="F6" s="3">
        <v>273112</v>
      </c>
      <c r="G6" s="3"/>
      <c r="H6" s="76"/>
      <c r="I6" s="3">
        <v>2</v>
      </c>
      <c r="J6" s="3"/>
      <c r="K6" s="188">
        <v>7.506295905690898E-6</v>
      </c>
      <c r="L6" s="77"/>
      <c r="M6" s="76"/>
      <c r="N6" s="3">
        <v>0</v>
      </c>
      <c r="O6" s="3"/>
      <c r="P6" s="188">
        <v>0</v>
      </c>
      <c r="Q6" s="77"/>
      <c r="R6" s="76"/>
      <c r="S6" s="3">
        <v>3</v>
      </c>
      <c r="T6" s="3"/>
      <c r="U6" s="188">
        <v>1.1259443858536348E-5</v>
      </c>
      <c r="V6" s="77"/>
      <c r="W6" s="76"/>
      <c r="X6" s="3">
        <v>747</v>
      </c>
      <c r="Y6" s="3"/>
      <c r="Z6" s="188">
        <v>2.7351416268783504E-3</v>
      </c>
      <c r="AA6" s="77"/>
      <c r="AB6" s="78"/>
      <c r="AC6" s="79">
        <v>1354</v>
      </c>
      <c r="AD6" s="80"/>
      <c r="AE6" s="81">
        <v>5.0819999999999997E-3</v>
      </c>
      <c r="AF6" s="82"/>
      <c r="AG6" s="83"/>
      <c r="AH6" s="79">
        <v>450</v>
      </c>
      <c r="AI6" s="79"/>
      <c r="AJ6" s="81">
        <v>1.689E-3</v>
      </c>
      <c r="AK6" s="84"/>
      <c r="AL6" s="3"/>
      <c r="AM6" s="76"/>
      <c r="AN6" s="85">
        <v>197</v>
      </c>
      <c r="AO6" s="85"/>
      <c r="AP6" s="86">
        <v>1</v>
      </c>
      <c r="AQ6" s="77"/>
      <c r="AR6" s="3"/>
      <c r="AS6" s="76"/>
      <c r="AT6" s="189">
        <v>1256</v>
      </c>
      <c r="AU6" s="190"/>
      <c r="AV6" s="3"/>
      <c r="AW6" s="76"/>
      <c r="AX6" s="189">
        <v>104895</v>
      </c>
      <c r="AY6" s="189">
        <v>101337</v>
      </c>
      <c r="AZ6" s="87">
        <v>0.96608036608036607</v>
      </c>
      <c r="BA6" s="189">
        <v>99550</v>
      </c>
      <c r="BB6" s="191">
        <v>0.94904428237761573</v>
      </c>
      <c r="BC6" s="192"/>
      <c r="BD6" s="193"/>
      <c r="BE6" s="189">
        <v>49760</v>
      </c>
      <c r="BF6" s="189">
        <v>47005</v>
      </c>
      <c r="BG6" s="191">
        <v>0.94463424437299037</v>
      </c>
      <c r="BH6" s="189">
        <v>46658</v>
      </c>
      <c r="BI6" s="191">
        <v>0.93766077170418005</v>
      </c>
      <c r="BJ6" s="185"/>
      <c r="BK6" s="5"/>
    </row>
    <row r="7" spans="1:63" s="27" customFormat="1" ht="15.95" customHeight="1" x14ac:dyDescent="0.2">
      <c r="A7" s="51"/>
      <c r="B7" s="5"/>
      <c r="C7" s="31" t="s">
        <v>112</v>
      </c>
      <c r="D7" s="88" t="s">
        <v>113</v>
      </c>
      <c r="E7" s="31">
        <v>9600</v>
      </c>
      <c r="F7" s="31">
        <v>9761</v>
      </c>
      <c r="G7" s="194"/>
      <c r="H7" s="49"/>
      <c r="I7" s="31">
        <v>0</v>
      </c>
      <c r="J7" s="31"/>
      <c r="K7" s="188">
        <v>0</v>
      </c>
      <c r="L7" s="89"/>
      <c r="M7" s="49"/>
      <c r="N7" s="31">
        <v>0</v>
      </c>
      <c r="O7" s="31"/>
      <c r="P7" s="188">
        <v>0</v>
      </c>
      <c r="Q7" s="89"/>
      <c r="R7" s="49"/>
      <c r="S7" s="31">
        <v>0</v>
      </c>
      <c r="T7" s="31"/>
      <c r="U7" s="188">
        <v>0</v>
      </c>
      <c r="V7" s="89"/>
      <c r="W7" s="49"/>
      <c r="X7" s="31">
        <v>0</v>
      </c>
      <c r="Y7" s="31"/>
      <c r="Z7" s="188">
        <v>0</v>
      </c>
      <c r="AA7" s="89"/>
      <c r="AB7" s="90"/>
      <c r="AC7" s="91">
        <v>2</v>
      </c>
      <c r="AD7" s="92"/>
      <c r="AE7" s="93">
        <v>2.0799999999999999E-4</v>
      </c>
      <c r="AF7" s="94"/>
      <c r="AG7" s="95"/>
      <c r="AH7" s="91">
        <v>0</v>
      </c>
      <c r="AI7" s="96"/>
      <c r="AJ7" s="93">
        <v>0</v>
      </c>
      <c r="AK7" s="97"/>
      <c r="AL7" s="31"/>
      <c r="AM7" s="49"/>
      <c r="AN7" s="98">
        <v>5</v>
      </c>
      <c r="AO7" s="98"/>
      <c r="AP7" s="99">
        <v>1</v>
      </c>
      <c r="AQ7" s="89"/>
      <c r="AR7" s="5"/>
      <c r="AS7" s="51"/>
      <c r="AT7" s="195">
        <v>3</v>
      </c>
      <c r="AU7" s="196"/>
      <c r="AV7" s="5"/>
      <c r="AW7" s="51"/>
      <c r="AX7" s="195">
        <v>3940</v>
      </c>
      <c r="AY7" s="195">
        <v>3937</v>
      </c>
      <c r="AZ7" s="100">
        <v>0.99923857868020305</v>
      </c>
      <c r="BA7" s="195">
        <v>3818</v>
      </c>
      <c r="BB7" s="197">
        <v>0.96903553299492384</v>
      </c>
      <c r="BC7" s="198"/>
      <c r="BD7" s="199"/>
      <c r="BE7" s="195">
        <v>2722</v>
      </c>
      <c r="BF7" s="195">
        <v>2721</v>
      </c>
      <c r="BG7" s="197">
        <v>0.9996326230712711</v>
      </c>
      <c r="BH7" s="195">
        <v>2675</v>
      </c>
      <c r="BI7" s="197">
        <v>0.98273328434974283</v>
      </c>
      <c r="BJ7" s="185"/>
      <c r="BK7" s="5"/>
    </row>
    <row r="8" spans="1:63" s="27" customFormat="1" ht="15.95" customHeight="1" x14ac:dyDescent="0.2">
      <c r="A8" s="51"/>
      <c r="B8" s="5"/>
      <c r="C8" s="3" t="s">
        <v>114</v>
      </c>
      <c r="D8" s="75" t="s">
        <v>115</v>
      </c>
      <c r="E8" s="3">
        <v>27802</v>
      </c>
      <c r="F8" s="3">
        <v>28175</v>
      </c>
      <c r="G8" s="191"/>
      <c r="H8" s="76"/>
      <c r="I8" s="3">
        <v>0</v>
      </c>
      <c r="J8" s="3"/>
      <c r="K8" s="188">
        <v>0</v>
      </c>
      <c r="L8" s="77"/>
      <c r="M8" s="76"/>
      <c r="N8" s="3">
        <v>0</v>
      </c>
      <c r="O8" s="3"/>
      <c r="P8" s="188">
        <v>0</v>
      </c>
      <c r="Q8" s="77"/>
      <c r="R8" s="76"/>
      <c r="S8" s="3">
        <v>3</v>
      </c>
      <c r="T8" s="3"/>
      <c r="U8" s="188">
        <v>1.0790590604992446E-4</v>
      </c>
      <c r="V8" s="77"/>
      <c r="W8" s="76"/>
      <c r="X8" s="3">
        <v>20</v>
      </c>
      <c r="Y8" s="3"/>
      <c r="Z8" s="188">
        <v>7.0984915705412602E-4</v>
      </c>
      <c r="AA8" s="77"/>
      <c r="AB8" s="101"/>
      <c r="AC8" s="102">
        <v>99</v>
      </c>
      <c r="AD8" s="103"/>
      <c r="AE8" s="81">
        <v>3.5609999999999999E-3</v>
      </c>
      <c r="AF8" s="104"/>
      <c r="AG8" s="105"/>
      <c r="AH8" s="102">
        <v>39</v>
      </c>
      <c r="AI8" s="106"/>
      <c r="AJ8" s="81">
        <v>1.403E-3</v>
      </c>
      <c r="AK8" s="107"/>
      <c r="AL8" s="3"/>
      <c r="AM8" s="76"/>
      <c r="AN8" s="85">
        <v>20</v>
      </c>
      <c r="AO8" s="85"/>
      <c r="AP8" s="86">
        <v>1</v>
      </c>
      <c r="AQ8" s="77"/>
      <c r="AR8" s="3"/>
      <c r="AS8" s="76"/>
      <c r="AT8" s="189">
        <v>8</v>
      </c>
      <c r="AU8" s="190"/>
      <c r="AV8" s="3"/>
      <c r="AW8" s="76"/>
      <c r="AX8" s="189">
        <v>11050</v>
      </c>
      <c r="AY8" s="189">
        <v>10636</v>
      </c>
      <c r="AZ8" s="87">
        <v>0.96253393665158371</v>
      </c>
      <c r="BA8" s="189">
        <v>9277</v>
      </c>
      <c r="BB8" s="191">
        <v>0.83954751131221717</v>
      </c>
      <c r="BC8" s="192"/>
      <c r="BD8" s="193"/>
      <c r="BE8" s="189">
        <v>6342</v>
      </c>
      <c r="BF8" s="189">
        <v>6036</v>
      </c>
      <c r="BG8" s="191">
        <v>0.95175023651844848</v>
      </c>
      <c r="BH8" s="189">
        <v>5329</v>
      </c>
      <c r="BI8" s="191">
        <v>0.84027120782087672</v>
      </c>
      <c r="BJ8" s="185"/>
      <c r="BK8" s="5"/>
    </row>
    <row r="9" spans="1:63" s="27" customFormat="1" ht="15.95" customHeight="1" x14ac:dyDescent="0.2">
      <c r="A9" s="51"/>
      <c r="B9" s="5"/>
      <c r="C9" s="31" t="s">
        <v>116</v>
      </c>
      <c r="D9" s="88" t="s">
        <v>117</v>
      </c>
      <c r="E9" s="31">
        <v>457546</v>
      </c>
      <c r="F9" s="31">
        <v>462890</v>
      </c>
      <c r="G9" s="194"/>
      <c r="H9" s="49"/>
      <c r="I9" s="31">
        <v>1</v>
      </c>
      <c r="J9" s="31"/>
      <c r="K9" s="188">
        <v>2.1855725981649933E-6</v>
      </c>
      <c r="L9" s="108"/>
      <c r="M9" s="49"/>
      <c r="N9" s="31">
        <v>0</v>
      </c>
      <c r="O9" s="31"/>
      <c r="P9" s="188">
        <v>0</v>
      </c>
      <c r="Q9" s="108"/>
      <c r="R9" s="49"/>
      <c r="S9" s="31">
        <v>69</v>
      </c>
      <c r="T9" s="31"/>
      <c r="U9" s="188">
        <v>1.5080450927338455E-4</v>
      </c>
      <c r="V9" s="108"/>
      <c r="W9" s="49"/>
      <c r="X9" s="31">
        <v>112</v>
      </c>
      <c r="Y9" s="31"/>
      <c r="Z9" s="188">
        <v>2.4195813260169803E-4</v>
      </c>
      <c r="AA9" s="108"/>
      <c r="AB9" s="90"/>
      <c r="AC9" s="91">
        <v>1133</v>
      </c>
      <c r="AD9" s="92"/>
      <c r="AE9" s="93">
        <v>2.4759999999999999E-3</v>
      </c>
      <c r="AF9" s="109"/>
      <c r="AG9" s="95"/>
      <c r="AH9" s="91">
        <v>338</v>
      </c>
      <c r="AI9" s="96"/>
      <c r="AJ9" s="93">
        <v>7.3899999999999997E-4</v>
      </c>
      <c r="AK9" s="109"/>
      <c r="AL9" s="110"/>
      <c r="AM9" s="49"/>
      <c r="AN9" s="98">
        <v>335</v>
      </c>
      <c r="AO9" s="98"/>
      <c r="AP9" s="99">
        <v>1</v>
      </c>
      <c r="AQ9" s="108"/>
      <c r="AR9" s="5"/>
      <c r="AS9" s="51"/>
      <c r="AT9" s="195">
        <v>1045</v>
      </c>
      <c r="AU9" s="196"/>
      <c r="AV9" s="5"/>
      <c r="AW9" s="51"/>
      <c r="AX9" s="195">
        <v>190763</v>
      </c>
      <c r="AY9" s="195">
        <v>161081</v>
      </c>
      <c r="AZ9" s="100">
        <v>0.84440378899472124</v>
      </c>
      <c r="BA9" s="195">
        <v>148011</v>
      </c>
      <c r="BB9" s="197">
        <v>0.77588945445395596</v>
      </c>
      <c r="BC9" s="198"/>
      <c r="BD9" s="199"/>
      <c r="BE9" s="195">
        <v>109318</v>
      </c>
      <c r="BF9" s="195">
        <v>103334</v>
      </c>
      <c r="BG9" s="197">
        <v>0.94526061581807208</v>
      </c>
      <c r="BH9" s="195">
        <v>97169</v>
      </c>
      <c r="BI9" s="197">
        <v>0.88886551162663052</v>
      </c>
      <c r="BJ9" s="185"/>
      <c r="BK9" s="5"/>
    </row>
    <row r="10" spans="1:63" s="27" customFormat="1" ht="15.95" customHeight="1" x14ac:dyDescent="0.2">
      <c r="A10" s="51"/>
      <c r="B10" s="5"/>
      <c r="C10" s="3" t="s">
        <v>118</v>
      </c>
      <c r="D10" s="75" t="s">
        <v>119</v>
      </c>
      <c r="E10" s="3">
        <v>115242</v>
      </c>
      <c r="F10" s="3">
        <v>122164</v>
      </c>
      <c r="G10" s="3"/>
      <c r="H10" s="76"/>
      <c r="I10" s="3">
        <v>0</v>
      </c>
      <c r="J10" s="3"/>
      <c r="K10" s="188">
        <v>0</v>
      </c>
      <c r="L10" s="77"/>
      <c r="M10" s="76"/>
      <c r="N10" s="3">
        <v>0</v>
      </c>
      <c r="O10" s="3"/>
      <c r="P10" s="188">
        <v>0</v>
      </c>
      <c r="Q10" s="77"/>
      <c r="R10" s="76"/>
      <c r="S10" s="3">
        <v>9</v>
      </c>
      <c r="T10" s="3"/>
      <c r="U10" s="188">
        <v>7.8096527307752387E-5</v>
      </c>
      <c r="V10" s="77"/>
      <c r="W10" s="76"/>
      <c r="X10" s="3">
        <v>20</v>
      </c>
      <c r="Y10" s="3"/>
      <c r="Z10" s="188">
        <v>1.637143512000262E-4</v>
      </c>
      <c r="AA10" s="77"/>
      <c r="AB10" s="78"/>
      <c r="AC10" s="79">
        <v>463</v>
      </c>
      <c r="AD10" s="80"/>
      <c r="AE10" s="81">
        <v>4.0179999999999999E-3</v>
      </c>
      <c r="AF10" s="82"/>
      <c r="AG10" s="83"/>
      <c r="AH10" s="79">
        <v>83</v>
      </c>
      <c r="AI10" s="79"/>
      <c r="AJ10" s="81">
        <v>7.2000000000000005E-4</v>
      </c>
      <c r="AK10" s="84"/>
      <c r="AL10" s="3"/>
      <c r="AM10" s="76"/>
      <c r="AN10" s="85">
        <v>86</v>
      </c>
      <c r="AO10" s="85"/>
      <c r="AP10" s="86">
        <v>1</v>
      </c>
      <c r="AQ10" s="77"/>
      <c r="AR10" s="3"/>
      <c r="AS10" s="76"/>
      <c r="AT10" s="189">
        <v>9</v>
      </c>
      <c r="AU10" s="190"/>
      <c r="AV10" s="3"/>
      <c r="AW10" s="76"/>
      <c r="AX10" s="189">
        <v>36292</v>
      </c>
      <c r="AY10" s="189">
        <v>36292</v>
      </c>
      <c r="AZ10" s="87">
        <v>1</v>
      </c>
      <c r="BA10" s="189">
        <v>28953</v>
      </c>
      <c r="BB10" s="191">
        <v>0.79777912487600577</v>
      </c>
      <c r="BC10" s="192"/>
      <c r="BD10" s="193"/>
      <c r="BE10" s="189">
        <v>15487</v>
      </c>
      <c r="BF10" s="189">
        <v>15487</v>
      </c>
      <c r="BG10" s="191">
        <v>1</v>
      </c>
      <c r="BH10" s="189">
        <v>14052</v>
      </c>
      <c r="BI10" s="191">
        <v>0.90734164137663842</v>
      </c>
      <c r="BJ10" s="185"/>
      <c r="BK10" s="5"/>
    </row>
    <row r="11" spans="1:63" s="27" customFormat="1" ht="15.95" customHeight="1" x14ac:dyDescent="0.2">
      <c r="A11" s="51"/>
      <c r="B11" s="5"/>
      <c r="C11" s="31" t="s">
        <v>120</v>
      </c>
      <c r="D11" s="88" t="s">
        <v>121</v>
      </c>
      <c r="E11" s="31">
        <v>30467</v>
      </c>
      <c r="F11" s="31">
        <v>32135</v>
      </c>
      <c r="G11" s="31"/>
      <c r="H11" s="49"/>
      <c r="I11" s="31">
        <v>0</v>
      </c>
      <c r="J11" s="31"/>
      <c r="K11" s="200">
        <v>0</v>
      </c>
      <c r="L11" s="89"/>
      <c r="M11" s="49"/>
      <c r="N11" s="31">
        <v>0</v>
      </c>
      <c r="O11" s="31"/>
      <c r="P11" s="200">
        <v>0</v>
      </c>
      <c r="Q11" s="89"/>
      <c r="R11" s="49"/>
      <c r="S11" s="31">
        <v>0</v>
      </c>
      <c r="T11" s="31"/>
      <c r="U11" s="200">
        <v>0</v>
      </c>
      <c r="V11" s="89"/>
      <c r="W11" s="49"/>
      <c r="X11" s="31">
        <v>0</v>
      </c>
      <c r="Y11" s="31"/>
      <c r="Z11" s="200">
        <v>0</v>
      </c>
      <c r="AA11" s="89"/>
      <c r="AB11" s="90"/>
      <c r="AC11" s="96">
        <v>3</v>
      </c>
      <c r="AD11" s="92"/>
      <c r="AE11" s="111">
        <v>9.7999999999999997E-5</v>
      </c>
      <c r="AF11" s="94"/>
      <c r="AG11" s="95"/>
      <c r="AH11" s="96">
        <v>2</v>
      </c>
      <c r="AI11" s="96"/>
      <c r="AJ11" s="111">
        <v>6.6000000000000005E-5</v>
      </c>
      <c r="AK11" s="97"/>
      <c r="AL11" s="31"/>
      <c r="AM11" s="49"/>
      <c r="AN11" s="98">
        <v>3</v>
      </c>
      <c r="AO11" s="98"/>
      <c r="AP11" s="99">
        <v>1</v>
      </c>
      <c r="AQ11" s="89"/>
      <c r="AR11" s="31"/>
      <c r="AS11" s="49"/>
      <c r="AT11" s="201">
        <v>1</v>
      </c>
      <c r="AU11" s="202"/>
      <c r="AV11" s="31"/>
      <c r="AW11" s="49"/>
      <c r="AX11" s="201">
        <v>6200</v>
      </c>
      <c r="AY11" s="201">
        <v>6200</v>
      </c>
      <c r="AZ11" s="100">
        <v>1</v>
      </c>
      <c r="BA11" s="201">
        <v>6197</v>
      </c>
      <c r="BB11" s="194">
        <v>0.99951612903225806</v>
      </c>
      <c r="BC11" s="203"/>
      <c r="BD11" s="204"/>
      <c r="BE11" s="201">
        <v>3965</v>
      </c>
      <c r="BF11" s="201">
        <v>3965</v>
      </c>
      <c r="BG11" s="194">
        <v>1</v>
      </c>
      <c r="BH11" s="201">
        <v>3963</v>
      </c>
      <c r="BI11" s="194">
        <v>0.99949558638083225</v>
      </c>
      <c r="BJ11" s="185"/>
      <c r="BK11" s="5"/>
    </row>
    <row r="12" spans="1:63" s="27" customFormat="1" ht="15.95" customHeight="1" x14ac:dyDescent="0.2">
      <c r="A12" s="51"/>
      <c r="B12" s="5"/>
      <c r="C12" s="3" t="s">
        <v>122</v>
      </c>
      <c r="D12" s="75" t="s">
        <v>123</v>
      </c>
      <c r="E12" s="3">
        <v>149357</v>
      </c>
      <c r="F12" s="3">
        <v>151358</v>
      </c>
      <c r="G12" s="191"/>
      <c r="H12" s="76"/>
      <c r="I12" s="3">
        <v>0</v>
      </c>
      <c r="J12" s="3"/>
      <c r="K12" s="188">
        <v>0</v>
      </c>
      <c r="L12" s="77"/>
      <c r="M12" s="76"/>
      <c r="N12" s="3">
        <v>0</v>
      </c>
      <c r="O12" s="3"/>
      <c r="P12" s="188">
        <v>0</v>
      </c>
      <c r="Q12" s="77"/>
      <c r="R12" s="76"/>
      <c r="S12" s="3">
        <v>0</v>
      </c>
      <c r="T12" s="3"/>
      <c r="U12" s="188">
        <v>0</v>
      </c>
      <c r="V12" s="77"/>
      <c r="W12" s="76"/>
      <c r="X12" s="3">
        <v>7</v>
      </c>
      <c r="Y12" s="3"/>
      <c r="Z12" s="188">
        <v>4.6247968392817032E-5</v>
      </c>
      <c r="AA12" s="77"/>
      <c r="AB12" s="101"/>
      <c r="AC12" s="106">
        <v>2047</v>
      </c>
      <c r="AD12" s="103"/>
      <c r="AE12" s="112">
        <v>1.3705E-2</v>
      </c>
      <c r="AF12" s="104"/>
      <c r="AG12" s="105"/>
      <c r="AH12" s="106">
        <v>1116</v>
      </c>
      <c r="AI12" s="106"/>
      <c r="AJ12" s="112">
        <v>7.4720000000000003E-3</v>
      </c>
      <c r="AK12" s="107"/>
      <c r="AL12" s="3"/>
      <c r="AM12" s="76"/>
      <c r="AN12" s="85">
        <v>127</v>
      </c>
      <c r="AO12" s="85"/>
      <c r="AP12" s="86">
        <v>1</v>
      </c>
      <c r="AQ12" s="77"/>
      <c r="AR12" s="3"/>
      <c r="AS12" s="76"/>
      <c r="AT12" s="189">
        <v>2499</v>
      </c>
      <c r="AU12" s="190"/>
      <c r="AV12" s="3"/>
      <c r="AW12" s="76"/>
      <c r="AX12" s="189">
        <v>64540</v>
      </c>
      <c r="AY12" s="189">
        <v>62291</v>
      </c>
      <c r="AZ12" s="87">
        <v>0.96515339324449956</v>
      </c>
      <c r="BA12" s="189">
        <v>45669</v>
      </c>
      <c r="BB12" s="191">
        <v>0.70760768515649208</v>
      </c>
      <c r="BC12" s="192"/>
      <c r="BD12" s="193"/>
      <c r="BE12" s="189">
        <v>30927</v>
      </c>
      <c r="BF12" s="189">
        <v>28933</v>
      </c>
      <c r="BG12" s="191">
        <v>0.93552559252433154</v>
      </c>
      <c r="BH12" s="189">
        <v>23605</v>
      </c>
      <c r="BI12" s="191">
        <v>0.76324894105474184</v>
      </c>
      <c r="BJ12" s="185"/>
      <c r="BK12" s="5"/>
    </row>
    <row r="13" spans="1:63" s="27" customFormat="1" ht="15.95" customHeight="1" x14ac:dyDescent="0.2">
      <c r="A13" s="51"/>
      <c r="B13" s="5"/>
      <c r="C13" s="31" t="s">
        <v>124</v>
      </c>
      <c r="D13" s="88" t="s">
        <v>125</v>
      </c>
      <c r="E13" s="31">
        <v>64407</v>
      </c>
      <c r="F13" s="31">
        <v>67844</v>
      </c>
      <c r="G13" s="31"/>
      <c r="H13" s="49"/>
      <c r="I13" s="31">
        <v>0</v>
      </c>
      <c r="J13" s="31"/>
      <c r="K13" s="200">
        <v>0</v>
      </c>
      <c r="L13" s="89"/>
      <c r="M13" s="49"/>
      <c r="N13" s="31">
        <v>0</v>
      </c>
      <c r="O13" s="31"/>
      <c r="P13" s="200">
        <v>0</v>
      </c>
      <c r="Q13" s="89"/>
      <c r="R13" s="49"/>
      <c r="S13" s="31">
        <v>1</v>
      </c>
      <c r="T13" s="31"/>
      <c r="U13" s="200">
        <v>1.5526262673311908E-5</v>
      </c>
      <c r="V13" s="89"/>
      <c r="W13" s="49"/>
      <c r="X13" s="31">
        <v>1349</v>
      </c>
      <c r="Y13" s="31"/>
      <c r="Z13" s="200">
        <v>1.9883851188019573E-2</v>
      </c>
      <c r="AA13" s="89"/>
      <c r="AB13" s="90"/>
      <c r="AC13" s="96">
        <v>254</v>
      </c>
      <c r="AD13" s="92"/>
      <c r="AE13" s="111">
        <v>3.9439999999999996E-3</v>
      </c>
      <c r="AF13" s="94"/>
      <c r="AG13" s="95"/>
      <c r="AH13" s="96">
        <v>23</v>
      </c>
      <c r="AI13" s="96"/>
      <c r="AJ13" s="111">
        <v>3.57E-4</v>
      </c>
      <c r="AK13" s="97"/>
      <c r="AL13" s="31"/>
      <c r="AM13" s="49"/>
      <c r="AN13" s="98">
        <v>0</v>
      </c>
      <c r="AO13" s="98"/>
      <c r="AP13" s="99">
        <v>0</v>
      </c>
      <c r="AQ13" s="89"/>
      <c r="AR13" s="31"/>
      <c r="AS13" s="49"/>
      <c r="AT13" s="201">
        <v>28589</v>
      </c>
      <c r="AU13" s="202"/>
      <c r="AV13" s="31"/>
      <c r="AW13" s="49"/>
      <c r="AX13" s="201">
        <v>19189</v>
      </c>
      <c r="AY13" s="201">
        <v>19087</v>
      </c>
      <c r="AZ13" s="100">
        <v>0.99468445463546828</v>
      </c>
      <c r="BA13" s="201">
        <v>17672</v>
      </c>
      <c r="BB13" s="194">
        <v>0.92094429100005215</v>
      </c>
      <c r="BC13" s="203"/>
      <c r="BD13" s="204"/>
      <c r="BE13" s="201">
        <v>12748</v>
      </c>
      <c r="BF13" s="201">
        <v>12660</v>
      </c>
      <c r="BG13" s="194">
        <v>0.99309695638531537</v>
      </c>
      <c r="BH13" s="201">
        <v>11831</v>
      </c>
      <c r="BI13" s="194">
        <v>0.92806714778788835</v>
      </c>
      <c r="BJ13" s="185"/>
      <c r="BK13" s="5"/>
    </row>
    <row r="14" spans="1:63" s="27" customFormat="1" ht="15.95" customHeight="1" x14ac:dyDescent="0.2">
      <c r="A14" s="51"/>
      <c r="B14" s="5"/>
      <c r="C14" s="3" t="s">
        <v>126</v>
      </c>
      <c r="D14" s="75" t="s">
        <v>127</v>
      </c>
      <c r="E14" s="3">
        <v>26792</v>
      </c>
      <c r="F14" s="3">
        <v>27582</v>
      </c>
      <c r="G14" s="191"/>
      <c r="H14" s="76"/>
      <c r="I14" s="3">
        <v>0</v>
      </c>
      <c r="J14" s="3"/>
      <c r="K14" s="188">
        <v>0</v>
      </c>
      <c r="L14" s="77"/>
      <c r="M14" s="76"/>
      <c r="N14" s="3">
        <v>0</v>
      </c>
      <c r="O14" s="3"/>
      <c r="P14" s="188">
        <v>0</v>
      </c>
      <c r="Q14" s="77"/>
      <c r="R14" s="76"/>
      <c r="S14" s="3">
        <v>8</v>
      </c>
      <c r="T14" s="3"/>
      <c r="U14" s="188">
        <v>2.9859659599880563E-4</v>
      </c>
      <c r="V14" s="77"/>
      <c r="W14" s="76"/>
      <c r="X14" s="3">
        <v>29</v>
      </c>
      <c r="Y14" s="3"/>
      <c r="Z14" s="188">
        <v>1.0514103400768617E-3</v>
      </c>
      <c r="AA14" s="77"/>
      <c r="AB14" s="101"/>
      <c r="AC14" s="106">
        <v>111</v>
      </c>
      <c r="AD14" s="103"/>
      <c r="AE14" s="112">
        <v>4.143E-3</v>
      </c>
      <c r="AF14" s="104"/>
      <c r="AG14" s="105"/>
      <c r="AH14" s="106">
        <v>103</v>
      </c>
      <c r="AI14" s="106"/>
      <c r="AJ14" s="112">
        <v>3.8440000000000002E-3</v>
      </c>
      <c r="AK14" s="107"/>
      <c r="AL14" s="3"/>
      <c r="AM14" s="76"/>
      <c r="AN14" s="85">
        <v>3</v>
      </c>
      <c r="AO14" s="85"/>
      <c r="AP14" s="86">
        <v>1</v>
      </c>
      <c r="AQ14" s="77"/>
      <c r="AR14" s="3"/>
      <c r="AS14" s="76"/>
      <c r="AT14" s="189">
        <v>9</v>
      </c>
      <c r="AU14" s="190"/>
      <c r="AV14" s="3"/>
      <c r="AW14" s="76"/>
      <c r="AX14" s="189">
        <v>12319</v>
      </c>
      <c r="AY14" s="189">
        <v>9703</v>
      </c>
      <c r="AZ14" s="87">
        <v>0.78764510106339802</v>
      </c>
      <c r="BA14" s="189">
        <v>9108</v>
      </c>
      <c r="BB14" s="191">
        <v>0.73934572611413263</v>
      </c>
      <c r="BC14" s="192"/>
      <c r="BD14" s="193"/>
      <c r="BE14" s="189">
        <v>7100</v>
      </c>
      <c r="BF14" s="189">
        <v>6459</v>
      </c>
      <c r="BG14" s="191">
        <v>0.90971830985915492</v>
      </c>
      <c r="BH14" s="189">
        <v>6052</v>
      </c>
      <c r="BI14" s="191">
        <v>0.85239436619718312</v>
      </c>
      <c r="BJ14" s="185"/>
      <c r="BK14" s="5"/>
    </row>
    <row r="15" spans="1:63" s="27" customFormat="1" ht="15.95" customHeight="1" x14ac:dyDescent="0.2">
      <c r="A15" s="51"/>
      <c r="B15" s="5"/>
      <c r="C15" s="31" t="s">
        <v>128</v>
      </c>
      <c r="D15" s="88" t="s">
        <v>129</v>
      </c>
      <c r="E15" s="31">
        <v>115752</v>
      </c>
      <c r="F15" s="31">
        <v>122725</v>
      </c>
      <c r="G15" s="194"/>
      <c r="H15" s="49"/>
      <c r="I15" s="31">
        <v>0</v>
      </c>
      <c r="J15" s="31"/>
      <c r="K15" s="200">
        <v>0</v>
      </c>
      <c r="L15" s="89"/>
      <c r="M15" s="49"/>
      <c r="N15" s="31">
        <v>0</v>
      </c>
      <c r="O15" s="31"/>
      <c r="P15" s="200">
        <v>0</v>
      </c>
      <c r="Q15" s="89"/>
      <c r="R15" s="49"/>
      <c r="S15" s="31">
        <v>62</v>
      </c>
      <c r="T15" s="31"/>
      <c r="U15" s="200">
        <v>5.3562789411846015E-4</v>
      </c>
      <c r="V15" s="89"/>
      <c r="W15" s="49"/>
      <c r="X15" s="31">
        <v>105</v>
      </c>
      <c r="Y15" s="31"/>
      <c r="Z15" s="200">
        <v>8.5557139947036061E-4</v>
      </c>
      <c r="AA15" s="89"/>
      <c r="AB15" s="90"/>
      <c r="AC15" s="96">
        <v>706</v>
      </c>
      <c r="AD15" s="92"/>
      <c r="AE15" s="111">
        <v>6.0990000000000003E-3</v>
      </c>
      <c r="AF15" s="94"/>
      <c r="AG15" s="95"/>
      <c r="AH15" s="96">
        <v>457</v>
      </c>
      <c r="AI15" s="96"/>
      <c r="AJ15" s="111">
        <v>3.9480000000000001E-3</v>
      </c>
      <c r="AK15" s="97"/>
      <c r="AL15" s="31"/>
      <c r="AM15" s="49"/>
      <c r="AN15" s="98">
        <v>40</v>
      </c>
      <c r="AO15" s="98"/>
      <c r="AP15" s="99">
        <v>0.39603960396039606</v>
      </c>
      <c r="AQ15" s="89"/>
      <c r="AR15" s="31"/>
      <c r="AS15" s="49"/>
      <c r="AT15" s="201">
        <v>31596</v>
      </c>
      <c r="AU15" s="202"/>
      <c r="AV15" s="31"/>
      <c r="AW15" s="49"/>
      <c r="AX15" s="201">
        <v>38377</v>
      </c>
      <c r="AY15" s="201">
        <v>36121</v>
      </c>
      <c r="AZ15" s="100">
        <v>0.94121479010865883</v>
      </c>
      <c r="BA15" s="201">
        <v>31904</v>
      </c>
      <c r="BB15" s="194">
        <v>0.83133126612293817</v>
      </c>
      <c r="BC15" s="203"/>
      <c r="BD15" s="204"/>
      <c r="BE15" s="201">
        <v>25333</v>
      </c>
      <c r="BF15" s="201">
        <v>23645</v>
      </c>
      <c r="BG15" s="194">
        <v>0.93336754430979352</v>
      </c>
      <c r="BH15" s="201">
        <v>20817</v>
      </c>
      <c r="BI15" s="194">
        <v>0.82173449650653296</v>
      </c>
      <c r="BJ15" s="185"/>
      <c r="BK15" s="5"/>
    </row>
    <row r="16" spans="1:63" s="27" customFormat="1" ht="15.95" customHeight="1" x14ac:dyDescent="0.2">
      <c r="A16" s="51"/>
      <c r="B16" s="5"/>
      <c r="C16" s="3" t="s">
        <v>130</v>
      </c>
      <c r="D16" s="75" t="s">
        <v>131</v>
      </c>
      <c r="E16" s="3">
        <v>47104</v>
      </c>
      <c r="F16" s="3">
        <v>47365</v>
      </c>
      <c r="G16" s="191"/>
      <c r="H16" s="76"/>
      <c r="I16" s="3">
        <v>0</v>
      </c>
      <c r="J16" s="3"/>
      <c r="K16" s="188">
        <v>0</v>
      </c>
      <c r="L16" s="77"/>
      <c r="M16" s="76"/>
      <c r="N16" s="3">
        <v>0</v>
      </c>
      <c r="O16" s="3"/>
      <c r="P16" s="188">
        <v>0</v>
      </c>
      <c r="Q16" s="77"/>
      <c r="R16" s="76"/>
      <c r="S16" s="3">
        <v>1</v>
      </c>
      <c r="T16" s="3"/>
      <c r="U16" s="188">
        <v>2.1229619565217391E-5</v>
      </c>
      <c r="V16" s="77"/>
      <c r="W16" s="76"/>
      <c r="X16" s="3">
        <v>0</v>
      </c>
      <c r="Y16" s="3"/>
      <c r="Z16" s="188">
        <v>0</v>
      </c>
      <c r="AA16" s="77"/>
      <c r="AB16" s="101"/>
      <c r="AC16" s="106">
        <v>238</v>
      </c>
      <c r="AD16" s="103"/>
      <c r="AE16" s="112">
        <v>5.0530000000000002E-3</v>
      </c>
      <c r="AF16" s="104"/>
      <c r="AG16" s="105"/>
      <c r="AH16" s="106">
        <v>27</v>
      </c>
      <c r="AI16" s="106"/>
      <c r="AJ16" s="112">
        <v>5.7300000000000005E-4</v>
      </c>
      <c r="AK16" s="107"/>
      <c r="AL16" s="3"/>
      <c r="AM16" s="76"/>
      <c r="AN16" s="85">
        <v>50</v>
      </c>
      <c r="AO16" s="85"/>
      <c r="AP16" s="86">
        <v>1</v>
      </c>
      <c r="AQ16" s="77"/>
      <c r="AR16" s="3"/>
      <c r="AS16" s="76"/>
      <c r="AT16" s="189">
        <v>208</v>
      </c>
      <c r="AU16" s="190"/>
      <c r="AV16" s="3"/>
      <c r="AW16" s="76"/>
      <c r="AX16" s="189">
        <v>23276</v>
      </c>
      <c r="AY16" s="189">
        <v>20655</v>
      </c>
      <c r="AZ16" s="87">
        <v>0.88739474136449559</v>
      </c>
      <c r="BA16" s="189">
        <v>19948</v>
      </c>
      <c r="BB16" s="191">
        <v>0.8570201065475167</v>
      </c>
      <c r="BC16" s="192"/>
      <c r="BD16" s="193"/>
      <c r="BE16" s="189">
        <v>11476</v>
      </c>
      <c r="BF16" s="189">
        <v>10207</v>
      </c>
      <c r="BG16" s="191">
        <v>0.88942140118508195</v>
      </c>
      <c r="BH16" s="189">
        <v>10038</v>
      </c>
      <c r="BI16" s="191">
        <v>0.8746950156849076</v>
      </c>
      <c r="BJ16" s="185"/>
      <c r="BK16" s="5"/>
    </row>
    <row r="17" spans="1:63" s="27" customFormat="1" ht="15.95" customHeight="1" x14ac:dyDescent="0.2">
      <c r="A17" s="51"/>
      <c r="B17" s="5"/>
      <c r="C17" s="31" t="s">
        <v>132</v>
      </c>
      <c r="D17" s="88" t="s">
        <v>133</v>
      </c>
      <c r="E17" s="31">
        <v>135551</v>
      </c>
      <c r="F17" s="31">
        <v>138622</v>
      </c>
      <c r="G17" s="194"/>
      <c r="H17" s="49"/>
      <c r="I17" s="31">
        <v>1</v>
      </c>
      <c r="J17" s="31"/>
      <c r="K17" s="200">
        <v>7.3772971058863451E-6</v>
      </c>
      <c r="L17" s="89"/>
      <c r="M17" s="49"/>
      <c r="N17" s="31">
        <v>0</v>
      </c>
      <c r="O17" s="31"/>
      <c r="P17" s="200">
        <v>0</v>
      </c>
      <c r="Q17" s="89"/>
      <c r="R17" s="49"/>
      <c r="S17" s="31">
        <v>0</v>
      </c>
      <c r="T17" s="31"/>
      <c r="U17" s="200">
        <v>0</v>
      </c>
      <c r="V17" s="89"/>
      <c r="W17" s="49"/>
      <c r="X17" s="31">
        <v>289</v>
      </c>
      <c r="Y17" s="31"/>
      <c r="Z17" s="200">
        <v>2.0848061635238275E-3</v>
      </c>
      <c r="AA17" s="89"/>
      <c r="AB17" s="90"/>
      <c r="AC17" s="96">
        <v>641</v>
      </c>
      <c r="AD17" s="92"/>
      <c r="AE17" s="111">
        <v>4.7289999999999997E-3</v>
      </c>
      <c r="AF17" s="94"/>
      <c r="AG17" s="95"/>
      <c r="AH17" s="96">
        <v>295</v>
      </c>
      <c r="AI17" s="96"/>
      <c r="AJ17" s="111">
        <v>2.176E-3</v>
      </c>
      <c r="AK17" s="97"/>
      <c r="AL17" s="31"/>
      <c r="AM17" s="49"/>
      <c r="AN17" s="98">
        <v>79</v>
      </c>
      <c r="AO17" s="98"/>
      <c r="AP17" s="99">
        <v>0.98750000000000004</v>
      </c>
      <c r="AQ17" s="89"/>
      <c r="AR17" s="31"/>
      <c r="AS17" s="49"/>
      <c r="AT17" s="201">
        <v>186</v>
      </c>
      <c r="AU17" s="202"/>
      <c r="AV17" s="31"/>
      <c r="AW17" s="49"/>
      <c r="AX17" s="201">
        <v>56780</v>
      </c>
      <c r="AY17" s="201">
        <v>54957</v>
      </c>
      <c r="AZ17" s="100">
        <v>0.96789362451567451</v>
      </c>
      <c r="BA17" s="201">
        <v>41067</v>
      </c>
      <c r="BB17" s="194">
        <v>0.72326523423740752</v>
      </c>
      <c r="BC17" s="203"/>
      <c r="BD17" s="204"/>
      <c r="BE17" s="201">
        <v>34768</v>
      </c>
      <c r="BF17" s="201">
        <v>33138</v>
      </c>
      <c r="BG17" s="194">
        <v>0.95311780947998159</v>
      </c>
      <c r="BH17" s="201">
        <v>27973</v>
      </c>
      <c r="BI17" s="194">
        <v>0.80456166589967781</v>
      </c>
      <c r="BJ17" s="185"/>
      <c r="BK17" s="5"/>
    </row>
    <row r="18" spans="1:63" s="27" customFormat="1" ht="15.95" customHeight="1" x14ac:dyDescent="0.2">
      <c r="A18" s="76"/>
      <c r="B18" s="3"/>
      <c r="C18" s="3" t="s">
        <v>134</v>
      </c>
      <c r="D18" s="75" t="s">
        <v>135</v>
      </c>
      <c r="E18" s="3">
        <v>62484</v>
      </c>
      <c r="F18" s="3">
        <v>63732</v>
      </c>
      <c r="G18" s="191"/>
      <c r="H18" s="76"/>
      <c r="I18" s="3">
        <v>0</v>
      </c>
      <c r="J18" s="3"/>
      <c r="K18" s="188">
        <v>0</v>
      </c>
      <c r="L18" s="77"/>
      <c r="M18" s="76"/>
      <c r="N18" s="3">
        <v>0</v>
      </c>
      <c r="O18" s="3"/>
      <c r="P18" s="188">
        <v>0</v>
      </c>
      <c r="Q18" s="77"/>
      <c r="R18" s="76"/>
      <c r="S18" s="3">
        <v>0</v>
      </c>
      <c r="T18" s="3"/>
      <c r="U18" s="188">
        <v>0</v>
      </c>
      <c r="V18" s="77"/>
      <c r="W18" s="76"/>
      <c r="X18" s="3">
        <v>55</v>
      </c>
      <c r="Y18" s="3"/>
      <c r="Z18" s="188">
        <v>8.6298876545534426E-4</v>
      </c>
      <c r="AA18" s="77"/>
      <c r="AB18" s="101"/>
      <c r="AC18" s="106">
        <v>1266</v>
      </c>
      <c r="AD18" s="103"/>
      <c r="AE18" s="112">
        <v>2.0261000000000001E-2</v>
      </c>
      <c r="AF18" s="104"/>
      <c r="AG18" s="105"/>
      <c r="AH18" s="106">
        <v>98</v>
      </c>
      <c r="AI18" s="106"/>
      <c r="AJ18" s="112">
        <v>1.5679999999999999E-3</v>
      </c>
      <c r="AK18" s="107"/>
      <c r="AL18" s="3"/>
      <c r="AM18" s="76"/>
      <c r="AN18" s="85">
        <v>20</v>
      </c>
      <c r="AO18" s="85"/>
      <c r="AP18" s="86">
        <v>0.7407407407407407</v>
      </c>
      <c r="AQ18" s="77"/>
      <c r="AR18" s="3"/>
      <c r="AS18" s="76"/>
      <c r="AT18" s="189">
        <v>432</v>
      </c>
      <c r="AU18" s="190"/>
      <c r="AV18" s="3"/>
      <c r="AW18" s="76"/>
      <c r="AX18" s="189">
        <v>25642</v>
      </c>
      <c r="AY18" s="189">
        <v>24271</v>
      </c>
      <c r="AZ18" s="87">
        <v>0.94653303174479375</v>
      </c>
      <c r="BA18" s="189">
        <v>15899</v>
      </c>
      <c r="BB18" s="191">
        <v>0.62003743857733407</v>
      </c>
      <c r="BC18" s="192"/>
      <c r="BD18" s="193"/>
      <c r="BE18" s="189">
        <v>12180</v>
      </c>
      <c r="BF18" s="189">
        <v>10874</v>
      </c>
      <c r="BG18" s="191">
        <v>0.89277504105090311</v>
      </c>
      <c r="BH18" s="189">
        <v>9431</v>
      </c>
      <c r="BI18" s="191">
        <v>0.77430213464696218</v>
      </c>
      <c r="BJ18" s="185"/>
      <c r="BK18" s="5"/>
    </row>
    <row r="19" spans="1:63" s="27" customFormat="1" ht="15.95" customHeight="1" x14ac:dyDescent="0.2">
      <c r="A19" s="76"/>
      <c r="B19" s="3"/>
      <c r="C19" s="31" t="s">
        <v>136</v>
      </c>
      <c r="D19" s="88" t="s">
        <v>137</v>
      </c>
      <c r="E19" s="31">
        <v>14753</v>
      </c>
      <c r="F19" s="31">
        <v>15093</v>
      </c>
      <c r="G19" s="194"/>
      <c r="H19" s="49"/>
      <c r="I19" s="31">
        <v>0</v>
      </c>
      <c r="J19" s="31"/>
      <c r="K19" s="200">
        <v>0</v>
      </c>
      <c r="L19" s="89"/>
      <c r="M19" s="49"/>
      <c r="N19" s="31">
        <v>0</v>
      </c>
      <c r="O19" s="31"/>
      <c r="P19" s="200">
        <v>0</v>
      </c>
      <c r="Q19" s="89"/>
      <c r="R19" s="49"/>
      <c r="S19" s="31">
        <v>2</v>
      </c>
      <c r="T19" s="31"/>
      <c r="U19" s="200">
        <v>1.3556564766488172E-4</v>
      </c>
      <c r="V19" s="89"/>
      <c r="W19" s="49"/>
      <c r="X19" s="31">
        <v>279</v>
      </c>
      <c r="Y19" s="31"/>
      <c r="Z19" s="200">
        <v>1.8485390578413835E-2</v>
      </c>
      <c r="AA19" s="89"/>
      <c r="AB19" s="90"/>
      <c r="AC19" s="96">
        <v>79</v>
      </c>
      <c r="AD19" s="92"/>
      <c r="AE19" s="111">
        <v>5.3550000000000004E-3</v>
      </c>
      <c r="AF19" s="94"/>
      <c r="AG19" s="95"/>
      <c r="AH19" s="96">
        <v>90</v>
      </c>
      <c r="AI19" s="96"/>
      <c r="AJ19" s="111">
        <v>6.1000000000000004E-3</v>
      </c>
      <c r="AK19" s="97"/>
      <c r="AL19" s="31"/>
      <c r="AM19" s="49"/>
      <c r="AN19" s="98">
        <v>4</v>
      </c>
      <c r="AO19" s="98"/>
      <c r="AP19" s="99">
        <v>0.36363636363636365</v>
      </c>
      <c r="AQ19" s="89"/>
      <c r="AR19" s="31"/>
      <c r="AS19" s="49"/>
      <c r="AT19" s="201">
        <v>32</v>
      </c>
      <c r="AU19" s="202"/>
      <c r="AV19" s="31"/>
      <c r="AW19" s="49"/>
      <c r="AX19" s="201">
        <v>6124</v>
      </c>
      <c r="AY19" s="201">
        <v>4727</v>
      </c>
      <c r="AZ19" s="100">
        <v>0.77188112344872628</v>
      </c>
      <c r="BA19" s="201">
        <v>3953</v>
      </c>
      <c r="BB19" s="194">
        <v>0.64549314173742656</v>
      </c>
      <c r="BC19" s="203"/>
      <c r="BD19" s="204"/>
      <c r="BE19" s="201">
        <v>3464</v>
      </c>
      <c r="BF19" s="201">
        <v>2889</v>
      </c>
      <c r="BG19" s="194">
        <v>0.83400692840646651</v>
      </c>
      <c r="BH19" s="201">
        <v>2428</v>
      </c>
      <c r="BI19" s="194">
        <v>0.70092378752886841</v>
      </c>
      <c r="BJ19" s="185"/>
      <c r="BK19" s="5"/>
    </row>
    <row r="20" spans="1:63" s="27" customFormat="1" ht="15.95" customHeight="1" x14ac:dyDescent="0.2">
      <c r="A20" s="51"/>
      <c r="B20" s="5"/>
      <c r="C20" s="3" t="s">
        <v>138</v>
      </c>
      <c r="D20" s="75" t="s">
        <v>139</v>
      </c>
      <c r="E20" s="3">
        <v>20572</v>
      </c>
      <c r="F20" s="3">
        <v>21000</v>
      </c>
      <c r="G20" s="191"/>
      <c r="H20" s="76"/>
      <c r="I20" s="3">
        <v>0</v>
      </c>
      <c r="J20" s="3"/>
      <c r="K20" s="188">
        <v>0</v>
      </c>
      <c r="L20" s="77"/>
      <c r="M20" s="76"/>
      <c r="N20" s="3">
        <v>0</v>
      </c>
      <c r="O20" s="3"/>
      <c r="P20" s="188">
        <v>0</v>
      </c>
      <c r="Q20" s="77"/>
      <c r="R20" s="76"/>
      <c r="S20" s="3">
        <v>7</v>
      </c>
      <c r="T20" s="3"/>
      <c r="U20" s="188">
        <v>3.4026832587983669E-4</v>
      </c>
      <c r="V20" s="77"/>
      <c r="W20" s="76"/>
      <c r="X20" s="3">
        <v>155</v>
      </c>
      <c r="Y20" s="3"/>
      <c r="Z20" s="188">
        <v>7.3809523809523813E-3</v>
      </c>
      <c r="AA20" s="77"/>
      <c r="AB20" s="101"/>
      <c r="AC20" s="106">
        <v>1189</v>
      </c>
      <c r="AD20" s="103"/>
      <c r="AE20" s="112">
        <v>5.7797000000000001E-2</v>
      </c>
      <c r="AF20" s="104"/>
      <c r="AG20" s="105"/>
      <c r="AH20" s="106">
        <v>182</v>
      </c>
      <c r="AI20" s="106"/>
      <c r="AJ20" s="112">
        <v>8.8470000000000007E-3</v>
      </c>
      <c r="AK20" s="107"/>
      <c r="AL20" s="3"/>
      <c r="AM20" s="76"/>
      <c r="AN20" s="85">
        <v>2</v>
      </c>
      <c r="AO20" s="85"/>
      <c r="AP20" s="86">
        <v>0.2857142857142857</v>
      </c>
      <c r="AQ20" s="77"/>
      <c r="AR20" s="3"/>
      <c r="AS20" s="76"/>
      <c r="AT20" s="189">
        <v>31</v>
      </c>
      <c r="AU20" s="190"/>
      <c r="AV20" s="3"/>
      <c r="AW20" s="76"/>
      <c r="AX20" s="189">
        <v>10187</v>
      </c>
      <c r="AY20" s="189">
        <v>7885</v>
      </c>
      <c r="AZ20" s="87">
        <v>0.77402571905369588</v>
      </c>
      <c r="BA20" s="189">
        <v>6764</v>
      </c>
      <c r="BB20" s="191">
        <v>0.66398350839304998</v>
      </c>
      <c r="BC20" s="192"/>
      <c r="BD20" s="193"/>
      <c r="BE20" s="189">
        <v>5687</v>
      </c>
      <c r="BF20" s="189">
        <v>4635</v>
      </c>
      <c r="BG20" s="191">
        <v>0.81501670476525412</v>
      </c>
      <c r="BH20" s="189">
        <v>4116</v>
      </c>
      <c r="BI20" s="191">
        <v>0.72375593458765608</v>
      </c>
      <c r="BJ20" s="185"/>
      <c r="BK20" s="5"/>
    </row>
    <row r="21" spans="1:63" s="27" customFormat="1" ht="15.95" customHeight="1" x14ac:dyDescent="0.2">
      <c r="A21" s="51"/>
      <c r="B21" s="5"/>
      <c r="C21" s="31" t="s">
        <v>140</v>
      </c>
      <c r="D21" s="88" t="s">
        <v>141</v>
      </c>
      <c r="E21" s="31">
        <v>208512</v>
      </c>
      <c r="F21" s="31">
        <v>213427</v>
      </c>
      <c r="G21" s="194"/>
      <c r="H21" s="49"/>
      <c r="I21" s="31">
        <v>0</v>
      </c>
      <c r="J21" s="31"/>
      <c r="K21" s="200">
        <v>0</v>
      </c>
      <c r="L21" s="89"/>
      <c r="M21" s="49"/>
      <c r="N21" s="31">
        <v>1</v>
      </c>
      <c r="O21" s="31"/>
      <c r="P21" s="200">
        <v>4.7958870472682623E-6</v>
      </c>
      <c r="Q21" s="89"/>
      <c r="R21" s="49"/>
      <c r="S21" s="31">
        <v>9</v>
      </c>
      <c r="T21" s="31"/>
      <c r="U21" s="200">
        <v>4.3162983425414363E-5</v>
      </c>
      <c r="V21" s="89"/>
      <c r="W21" s="49"/>
      <c r="X21" s="31">
        <v>91</v>
      </c>
      <c r="Y21" s="31"/>
      <c r="Z21" s="200">
        <v>4.2637529459721592E-4</v>
      </c>
      <c r="AA21" s="89"/>
      <c r="AB21" s="90"/>
      <c r="AC21" s="96">
        <v>593</v>
      </c>
      <c r="AD21" s="92"/>
      <c r="AE21" s="111">
        <v>2.8440000000000002E-3</v>
      </c>
      <c r="AF21" s="94"/>
      <c r="AG21" s="95"/>
      <c r="AH21" s="96">
        <v>254</v>
      </c>
      <c r="AI21" s="96"/>
      <c r="AJ21" s="111">
        <v>1.2179999999999999E-3</v>
      </c>
      <c r="AK21" s="97"/>
      <c r="AL21" s="31"/>
      <c r="AM21" s="49"/>
      <c r="AN21" s="98">
        <v>75</v>
      </c>
      <c r="AO21" s="98"/>
      <c r="AP21" s="99">
        <v>1</v>
      </c>
      <c r="AQ21" s="89"/>
      <c r="AR21" s="31"/>
      <c r="AS21" s="49"/>
      <c r="AT21" s="201">
        <v>64</v>
      </c>
      <c r="AU21" s="202"/>
      <c r="AV21" s="31"/>
      <c r="AW21" s="49"/>
      <c r="AX21" s="201">
        <v>83258</v>
      </c>
      <c r="AY21" s="201">
        <v>75706</v>
      </c>
      <c r="AZ21" s="100">
        <v>0.909294001777607</v>
      </c>
      <c r="BA21" s="201">
        <v>70015</v>
      </c>
      <c r="BB21" s="194">
        <v>0.84094020994979457</v>
      </c>
      <c r="BC21" s="203"/>
      <c r="BD21" s="204"/>
      <c r="BE21" s="201">
        <v>54673</v>
      </c>
      <c r="BF21" s="201">
        <v>50976</v>
      </c>
      <c r="BG21" s="194">
        <v>0.93237978526877985</v>
      </c>
      <c r="BH21" s="201">
        <v>48719</v>
      </c>
      <c r="BI21" s="194">
        <v>0.89109798255080208</v>
      </c>
      <c r="BJ21" s="185"/>
      <c r="BK21" s="5"/>
    </row>
    <row r="22" spans="1:63" s="27" customFormat="1" ht="15.95" customHeight="1" x14ac:dyDescent="0.2">
      <c r="A22" s="51"/>
      <c r="B22" s="5"/>
      <c r="C22" s="3" t="s">
        <v>142</v>
      </c>
      <c r="D22" s="75" t="s">
        <v>143</v>
      </c>
      <c r="E22" s="3">
        <v>33655</v>
      </c>
      <c r="F22" s="3">
        <v>36092</v>
      </c>
      <c r="G22" s="191"/>
      <c r="H22" s="76"/>
      <c r="I22" s="3">
        <v>1</v>
      </c>
      <c r="J22" s="3"/>
      <c r="K22" s="188">
        <v>2.9713266973703759E-5</v>
      </c>
      <c r="L22" s="77"/>
      <c r="M22" s="76"/>
      <c r="N22" s="3">
        <v>0</v>
      </c>
      <c r="O22" s="3"/>
      <c r="P22" s="188">
        <v>0</v>
      </c>
      <c r="Q22" s="77"/>
      <c r="R22" s="76"/>
      <c r="S22" s="3">
        <v>2</v>
      </c>
      <c r="T22" s="3"/>
      <c r="U22" s="188">
        <v>5.9426533947407518E-5</v>
      </c>
      <c r="V22" s="77"/>
      <c r="W22" s="76"/>
      <c r="X22" s="3">
        <v>1400</v>
      </c>
      <c r="Y22" s="3"/>
      <c r="Z22" s="188">
        <v>3.8789759503491075E-2</v>
      </c>
      <c r="AA22" s="77"/>
      <c r="AB22" s="101"/>
      <c r="AC22" s="106">
        <v>396</v>
      </c>
      <c r="AD22" s="103"/>
      <c r="AE22" s="112">
        <v>1.1766E-2</v>
      </c>
      <c r="AF22" s="104"/>
      <c r="AG22" s="105"/>
      <c r="AH22" s="106">
        <v>449</v>
      </c>
      <c r="AI22" s="106"/>
      <c r="AJ22" s="112">
        <v>1.3341E-2</v>
      </c>
      <c r="AK22" s="107"/>
      <c r="AL22" s="3"/>
      <c r="AM22" s="76"/>
      <c r="AN22" s="85">
        <v>26</v>
      </c>
      <c r="AO22" s="85"/>
      <c r="AP22" s="86">
        <v>1</v>
      </c>
      <c r="AQ22" s="77"/>
      <c r="AR22" s="3"/>
      <c r="AS22" s="76"/>
      <c r="AT22" s="189">
        <v>47</v>
      </c>
      <c r="AU22" s="190"/>
      <c r="AV22" s="3"/>
      <c r="AW22" s="76"/>
      <c r="AX22" s="189">
        <v>13490</v>
      </c>
      <c r="AY22" s="189">
        <v>11720</v>
      </c>
      <c r="AZ22" s="87">
        <v>0.86879169755374352</v>
      </c>
      <c r="BA22" s="189">
        <v>12962</v>
      </c>
      <c r="BB22" s="191">
        <v>0.96085989621942181</v>
      </c>
      <c r="BC22" s="192"/>
      <c r="BD22" s="193"/>
      <c r="BE22" s="189">
        <v>6206</v>
      </c>
      <c r="BF22" s="189">
        <v>5500</v>
      </c>
      <c r="BG22" s="191">
        <v>0.88623912342893973</v>
      </c>
      <c r="BH22" s="189">
        <v>5956</v>
      </c>
      <c r="BI22" s="191">
        <v>0.95971640348050269</v>
      </c>
      <c r="BJ22" s="185"/>
      <c r="BK22" s="5"/>
    </row>
    <row r="23" spans="1:63" s="27" customFormat="1" ht="15.95" customHeight="1" x14ac:dyDescent="0.2">
      <c r="A23" s="51"/>
      <c r="B23" s="5"/>
      <c r="C23" s="31" t="s">
        <v>144</v>
      </c>
      <c r="D23" s="88" t="s">
        <v>145</v>
      </c>
      <c r="E23" s="31">
        <v>112237</v>
      </c>
      <c r="F23" s="31">
        <v>113255</v>
      </c>
      <c r="G23" s="194"/>
      <c r="H23" s="49"/>
      <c r="I23" s="31">
        <v>0</v>
      </c>
      <c r="J23" s="31"/>
      <c r="K23" s="200">
        <v>0</v>
      </c>
      <c r="L23" s="89"/>
      <c r="M23" s="49"/>
      <c r="N23" s="31">
        <v>0</v>
      </c>
      <c r="O23" s="31"/>
      <c r="P23" s="200">
        <v>0</v>
      </c>
      <c r="Q23" s="89"/>
      <c r="R23" s="49"/>
      <c r="S23" s="31">
        <v>21</v>
      </c>
      <c r="T23" s="31"/>
      <c r="U23" s="200">
        <v>1.871040744139633E-4</v>
      </c>
      <c r="V23" s="89"/>
      <c r="W23" s="49"/>
      <c r="X23" s="31">
        <v>92</v>
      </c>
      <c r="Y23" s="31"/>
      <c r="Z23" s="200">
        <v>8.1232616661516051E-4</v>
      </c>
      <c r="AA23" s="89"/>
      <c r="AB23" s="90"/>
      <c r="AC23" s="96">
        <v>772</v>
      </c>
      <c r="AD23" s="92"/>
      <c r="AE23" s="111">
        <v>6.8780000000000004E-3</v>
      </c>
      <c r="AF23" s="94"/>
      <c r="AG23" s="95"/>
      <c r="AH23" s="96">
        <v>336</v>
      </c>
      <c r="AI23" s="96"/>
      <c r="AJ23" s="111">
        <v>2.9940000000000001E-3</v>
      </c>
      <c r="AK23" s="97"/>
      <c r="AL23" s="31"/>
      <c r="AM23" s="49"/>
      <c r="AN23" s="98">
        <v>104</v>
      </c>
      <c r="AO23" s="98"/>
      <c r="AP23" s="99">
        <v>0.98113207547169812</v>
      </c>
      <c r="AQ23" s="89"/>
      <c r="AR23" s="31"/>
      <c r="AS23" s="49"/>
      <c r="AT23" s="201">
        <v>513</v>
      </c>
      <c r="AU23" s="202"/>
      <c r="AV23" s="31"/>
      <c r="AW23" s="49"/>
      <c r="AX23" s="201">
        <v>40342</v>
      </c>
      <c r="AY23" s="201">
        <v>34801</v>
      </c>
      <c r="AZ23" s="100">
        <v>0.86264934807396754</v>
      </c>
      <c r="BA23" s="201">
        <v>33619</v>
      </c>
      <c r="BB23" s="194">
        <v>0.83334985870804623</v>
      </c>
      <c r="BC23" s="203"/>
      <c r="BD23" s="204"/>
      <c r="BE23" s="201">
        <v>18561</v>
      </c>
      <c r="BF23" s="201">
        <v>16777</v>
      </c>
      <c r="BG23" s="194">
        <v>0.90388448898227469</v>
      </c>
      <c r="BH23" s="201">
        <v>16292</v>
      </c>
      <c r="BI23" s="194">
        <v>0.87775443133451858</v>
      </c>
      <c r="BJ23" s="185"/>
      <c r="BK23" s="5"/>
    </row>
    <row r="24" spans="1:63" s="27" customFormat="1" ht="15.95" customHeight="1" x14ac:dyDescent="0.2">
      <c r="A24" s="51"/>
      <c r="B24" s="5"/>
      <c r="C24" s="3" t="s">
        <v>146</v>
      </c>
      <c r="D24" s="75" t="s">
        <v>147</v>
      </c>
      <c r="E24" s="3">
        <v>56208</v>
      </c>
      <c r="F24" s="3">
        <v>57740</v>
      </c>
      <c r="G24" s="191"/>
      <c r="H24" s="76"/>
      <c r="I24" s="3">
        <v>0</v>
      </c>
      <c r="J24" s="3"/>
      <c r="K24" s="188">
        <v>0</v>
      </c>
      <c r="L24" s="77"/>
      <c r="M24" s="76"/>
      <c r="N24" s="3">
        <v>0</v>
      </c>
      <c r="O24" s="3"/>
      <c r="P24" s="188">
        <v>0</v>
      </c>
      <c r="Q24" s="77"/>
      <c r="R24" s="76"/>
      <c r="S24" s="3">
        <v>7</v>
      </c>
      <c r="T24" s="3"/>
      <c r="U24" s="188">
        <v>1.2453743239396528E-4</v>
      </c>
      <c r="V24" s="77"/>
      <c r="W24" s="76"/>
      <c r="X24" s="3">
        <v>10</v>
      </c>
      <c r="Y24" s="3"/>
      <c r="Z24" s="188">
        <v>1.7319016279875303E-4</v>
      </c>
      <c r="AA24" s="77"/>
      <c r="AB24" s="101"/>
      <c r="AC24" s="106">
        <v>364</v>
      </c>
      <c r="AD24" s="103"/>
      <c r="AE24" s="112">
        <v>6.476E-3</v>
      </c>
      <c r="AF24" s="104"/>
      <c r="AG24" s="105"/>
      <c r="AH24" s="106">
        <v>196</v>
      </c>
      <c r="AI24" s="106"/>
      <c r="AJ24" s="112">
        <v>3.4870000000000001E-3</v>
      </c>
      <c r="AK24" s="107"/>
      <c r="AL24" s="3"/>
      <c r="AM24" s="76"/>
      <c r="AN24" s="85">
        <v>30</v>
      </c>
      <c r="AO24" s="85"/>
      <c r="AP24" s="86">
        <v>1</v>
      </c>
      <c r="AQ24" s="77"/>
      <c r="AR24" s="3"/>
      <c r="AS24" s="76"/>
      <c r="AT24" s="189">
        <v>68</v>
      </c>
      <c r="AU24" s="190"/>
      <c r="AV24" s="3"/>
      <c r="AW24" s="76"/>
      <c r="AX24" s="189">
        <v>23185</v>
      </c>
      <c r="AY24" s="189">
        <v>21098</v>
      </c>
      <c r="AZ24" s="87">
        <v>0.90998490403277976</v>
      </c>
      <c r="BA24" s="189">
        <v>19140</v>
      </c>
      <c r="BB24" s="191">
        <v>0.82553375026957088</v>
      </c>
      <c r="BC24" s="192"/>
      <c r="BD24" s="193"/>
      <c r="BE24" s="189">
        <v>14611</v>
      </c>
      <c r="BF24" s="189">
        <v>13093</v>
      </c>
      <c r="BG24" s="191">
        <v>0.89610567380740536</v>
      </c>
      <c r="BH24" s="189">
        <v>11851</v>
      </c>
      <c r="BI24" s="191">
        <v>0.81110122510437344</v>
      </c>
      <c r="BJ24" s="185"/>
      <c r="BK24" s="5"/>
    </row>
    <row r="25" spans="1:63" s="27" customFormat="1" ht="15.95" customHeight="1" x14ac:dyDescent="0.2">
      <c r="A25" s="51"/>
      <c r="B25" s="5"/>
      <c r="C25" s="31" t="s">
        <v>148</v>
      </c>
      <c r="D25" s="88" t="s">
        <v>149</v>
      </c>
      <c r="E25" s="31">
        <v>114436</v>
      </c>
      <c r="F25" s="31">
        <v>116893</v>
      </c>
      <c r="G25" s="194"/>
      <c r="H25" s="49"/>
      <c r="I25" s="31">
        <v>0</v>
      </c>
      <c r="J25" s="31"/>
      <c r="K25" s="200">
        <v>0</v>
      </c>
      <c r="L25" s="89"/>
      <c r="M25" s="49"/>
      <c r="N25" s="31">
        <v>0</v>
      </c>
      <c r="O25" s="31"/>
      <c r="P25" s="200">
        <v>0</v>
      </c>
      <c r="Q25" s="89"/>
      <c r="R25" s="49"/>
      <c r="S25" s="31">
        <v>10</v>
      </c>
      <c r="T25" s="31"/>
      <c r="U25" s="200">
        <v>8.7385088608479852E-5</v>
      </c>
      <c r="V25" s="89"/>
      <c r="W25" s="49"/>
      <c r="X25" s="31">
        <v>30</v>
      </c>
      <c r="Y25" s="31"/>
      <c r="Z25" s="200">
        <v>2.5664496590899368E-4</v>
      </c>
      <c r="AA25" s="89"/>
      <c r="AB25" s="90"/>
      <c r="AC25" s="96">
        <v>865</v>
      </c>
      <c r="AD25" s="92"/>
      <c r="AE25" s="111">
        <v>7.5589999999999997E-3</v>
      </c>
      <c r="AF25" s="94"/>
      <c r="AG25" s="95"/>
      <c r="AH25" s="96">
        <v>215</v>
      </c>
      <c r="AI25" s="96"/>
      <c r="AJ25" s="111">
        <v>1.879E-3</v>
      </c>
      <c r="AK25" s="97"/>
      <c r="AL25" s="31"/>
      <c r="AM25" s="49"/>
      <c r="AN25" s="98">
        <v>80</v>
      </c>
      <c r="AO25" s="98"/>
      <c r="AP25" s="99">
        <v>1</v>
      </c>
      <c r="AQ25" s="89"/>
      <c r="AR25" s="31"/>
      <c r="AS25" s="49"/>
      <c r="AT25" s="201">
        <v>45</v>
      </c>
      <c r="AU25" s="202"/>
      <c r="AV25" s="31"/>
      <c r="AW25" s="49"/>
      <c r="AX25" s="201">
        <v>46469</v>
      </c>
      <c r="AY25" s="201">
        <v>37040</v>
      </c>
      <c r="AZ25" s="100">
        <v>0.79709053347392889</v>
      </c>
      <c r="BA25" s="201">
        <v>34211</v>
      </c>
      <c r="BB25" s="194">
        <v>0.73621123759925977</v>
      </c>
      <c r="BC25" s="203"/>
      <c r="BD25" s="204"/>
      <c r="BE25" s="201">
        <v>28346</v>
      </c>
      <c r="BF25" s="201">
        <v>24664</v>
      </c>
      <c r="BG25" s="194">
        <v>0.8701051294715304</v>
      </c>
      <c r="BH25" s="201">
        <v>23720</v>
      </c>
      <c r="BI25" s="194">
        <v>0.83680237070486141</v>
      </c>
      <c r="BJ25" s="185"/>
      <c r="BK25" s="5"/>
    </row>
    <row r="26" spans="1:63" s="27" customFormat="1" ht="15.95" customHeight="1" x14ac:dyDescent="0.2">
      <c r="A26" s="51"/>
      <c r="B26" s="5"/>
      <c r="C26" s="3" t="s">
        <v>150</v>
      </c>
      <c r="D26" s="75" t="s">
        <v>151</v>
      </c>
      <c r="E26" s="3">
        <v>183092</v>
      </c>
      <c r="F26" s="3">
        <v>188557</v>
      </c>
      <c r="G26" s="3"/>
      <c r="H26" s="76"/>
      <c r="I26" s="3">
        <v>0</v>
      </c>
      <c r="J26" s="3"/>
      <c r="K26" s="188">
        <v>0</v>
      </c>
      <c r="L26" s="77"/>
      <c r="M26" s="76"/>
      <c r="N26" s="3">
        <v>3</v>
      </c>
      <c r="O26" s="3"/>
      <c r="P26" s="188">
        <v>1.6385205252004456E-5</v>
      </c>
      <c r="Q26" s="77"/>
      <c r="R26" s="76"/>
      <c r="S26" s="3">
        <v>5</v>
      </c>
      <c r="T26" s="3"/>
      <c r="U26" s="188">
        <v>2.7308675420007429E-5</v>
      </c>
      <c r="V26" s="77"/>
      <c r="W26" s="76"/>
      <c r="X26" s="3">
        <v>65662</v>
      </c>
      <c r="Y26" s="3"/>
      <c r="Z26" s="188">
        <v>0.34823422095175466</v>
      </c>
      <c r="AA26" s="77"/>
      <c r="AB26" s="101"/>
      <c r="AC26" s="106">
        <v>4414</v>
      </c>
      <c r="AD26" s="103"/>
      <c r="AE26" s="112">
        <v>2.4108000000000001E-2</v>
      </c>
      <c r="AF26" s="104"/>
      <c r="AG26" s="105"/>
      <c r="AH26" s="106">
        <v>370</v>
      </c>
      <c r="AI26" s="106"/>
      <c r="AJ26" s="112">
        <v>2.0209999999999998E-3</v>
      </c>
      <c r="AK26" s="107"/>
      <c r="AL26" s="3"/>
      <c r="AM26" s="76"/>
      <c r="AN26" s="85">
        <v>49</v>
      </c>
      <c r="AO26" s="85"/>
      <c r="AP26" s="86">
        <v>0.45370370370370372</v>
      </c>
      <c r="AQ26" s="77"/>
      <c r="AR26" s="3"/>
      <c r="AS26" s="76"/>
      <c r="AT26" s="189">
        <v>22393</v>
      </c>
      <c r="AU26" s="190"/>
      <c r="AV26" s="3"/>
      <c r="AW26" s="76"/>
      <c r="AX26" s="189">
        <v>68837</v>
      </c>
      <c r="AY26" s="189">
        <v>56694</v>
      </c>
      <c r="AZ26" s="87">
        <v>0.82359777445269255</v>
      </c>
      <c r="BA26" s="189">
        <v>63151</v>
      </c>
      <c r="BB26" s="191">
        <v>0.91739907317285763</v>
      </c>
      <c r="BC26" s="192"/>
      <c r="BD26" s="193"/>
      <c r="BE26" s="189">
        <v>37029</v>
      </c>
      <c r="BF26" s="189">
        <v>30583</v>
      </c>
      <c r="BG26" s="191">
        <v>0.82592022468875748</v>
      </c>
      <c r="BH26" s="189">
        <v>35067</v>
      </c>
      <c r="BI26" s="191">
        <v>0.94701450214696592</v>
      </c>
      <c r="BJ26" s="185"/>
      <c r="BK26" s="5"/>
    </row>
    <row r="27" spans="1:63" s="27" customFormat="1" ht="15.95" customHeight="1" x14ac:dyDescent="0.2">
      <c r="A27" s="51"/>
      <c r="B27" s="5"/>
      <c r="C27" s="31" t="s">
        <v>152</v>
      </c>
      <c r="D27" s="88" t="s">
        <v>153</v>
      </c>
      <c r="E27" s="31">
        <v>20675</v>
      </c>
      <c r="F27" s="31">
        <v>20806</v>
      </c>
      <c r="G27" s="194"/>
      <c r="H27" s="49"/>
      <c r="I27" s="31">
        <v>0</v>
      </c>
      <c r="J27" s="31"/>
      <c r="K27" s="200">
        <v>0</v>
      </c>
      <c r="L27" s="89"/>
      <c r="M27" s="49"/>
      <c r="N27" s="31">
        <v>0</v>
      </c>
      <c r="O27" s="31"/>
      <c r="P27" s="200">
        <v>0</v>
      </c>
      <c r="Q27" s="89"/>
      <c r="R27" s="49"/>
      <c r="S27" s="31">
        <v>0</v>
      </c>
      <c r="T27" s="31"/>
      <c r="U27" s="200">
        <v>0</v>
      </c>
      <c r="V27" s="89"/>
      <c r="W27" s="49"/>
      <c r="X27" s="31">
        <v>22</v>
      </c>
      <c r="Y27" s="31"/>
      <c r="Z27" s="200">
        <v>1.0573872921272711E-3</v>
      </c>
      <c r="AA27" s="89"/>
      <c r="AB27" s="90"/>
      <c r="AC27" s="96">
        <v>108</v>
      </c>
      <c r="AD27" s="92"/>
      <c r="AE27" s="111">
        <v>5.2240000000000003E-3</v>
      </c>
      <c r="AF27" s="94"/>
      <c r="AG27" s="95"/>
      <c r="AH27" s="96">
        <v>16</v>
      </c>
      <c r="AI27" s="96"/>
      <c r="AJ27" s="111">
        <v>7.7399999999999995E-4</v>
      </c>
      <c r="AK27" s="97"/>
      <c r="AL27" s="31"/>
      <c r="AM27" s="49"/>
      <c r="AN27" s="98">
        <v>16</v>
      </c>
      <c r="AO27" s="98"/>
      <c r="AP27" s="99">
        <v>0.84210526315789469</v>
      </c>
      <c r="AQ27" s="89"/>
      <c r="AR27" s="31"/>
      <c r="AS27" s="49"/>
      <c r="AT27" s="201">
        <v>1900</v>
      </c>
      <c r="AU27" s="202"/>
      <c r="AV27" s="31"/>
      <c r="AW27" s="49"/>
      <c r="AX27" s="201">
        <v>10183</v>
      </c>
      <c r="AY27" s="201">
        <v>9883</v>
      </c>
      <c r="AZ27" s="100">
        <v>0.97053913385053525</v>
      </c>
      <c r="BA27" s="201">
        <v>9011</v>
      </c>
      <c r="BB27" s="194">
        <v>0.88490621624275756</v>
      </c>
      <c r="BC27" s="203"/>
      <c r="BD27" s="204"/>
      <c r="BE27" s="201">
        <v>6190</v>
      </c>
      <c r="BF27" s="201">
        <v>5909</v>
      </c>
      <c r="BG27" s="194">
        <v>0.95460420032310178</v>
      </c>
      <c r="BH27" s="201">
        <v>5264</v>
      </c>
      <c r="BI27" s="194">
        <v>0.85040387722132471</v>
      </c>
      <c r="BJ27" s="185"/>
      <c r="BK27" s="5"/>
    </row>
    <row r="28" spans="1:63" s="27" customFormat="1" ht="15.95" customHeight="1" x14ac:dyDescent="0.2">
      <c r="A28" s="51"/>
      <c r="B28" s="5"/>
      <c r="C28" s="3" t="s">
        <v>154</v>
      </c>
      <c r="D28" s="75" t="s">
        <v>155</v>
      </c>
      <c r="E28" s="3">
        <v>232956</v>
      </c>
      <c r="F28" s="3">
        <v>249889</v>
      </c>
      <c r="G28" s="3"/>
      <c r="H28" s="76"/>
      <c r="I28" s="3">
        <v>0</v>
      </c>
      <c r="J28" s="3"/>
      <c r="K28" s="188">
        <v>0</v>
      </c>
      <c r="L28" s="77"/>
      <c r="M28" s="76"/>
      <c r="N28" s="3">
        <v>1</v>
      </c>
      <c r="O28" s="3"/>
      <c r="P28" s="188">
        <v>4.2926561239032266E-6</v>
      </c>
      <c r="Q28" s="77"/>
      <c r="R28" s="76"/>
      <c r="S28" s="3">
        <v>140</v>
      </c>
      <c r="T28" s="3"/>
      <c r="U28" s="188">
        <v>6.009718573464517E-4</v>
      </c>
      <c r="V28" s="77"/>
      <c r="W28" s="76"/>
      <c r="X28" s="3">
        <v>118</v>
      </c>
      <c r="Y28" s="3"/>
      <c r="Z28" s="188">
        <v>4.7220966108952375E-4</v>
      </c>
      <c r="AA28" s="77"/>
      <c r="AB28" s="101"/>
      <c r="AC28" s="106">
        <v>8997</v>
      </c>
      <c r="AD28" s="103"/>
      <c r="AE28" s="112">
        <v>3.8621000000000003E-2</v>
      </c>
      <c r="AF28" s="104"/>
      <c r="AG28" s="105"/>
      <c r="AH28" s="106">
        <v>239</v>
      </c>
      <c r="AI28" s="106"/>
      <c r="AJ28" s="112">
        <v>1.026E-3</v>
      </c>
      <c r="AK28" s="107"/>
      <c r="AL28" s="3"/>
      <c r="AM28" s="76"/>
      <c r="AN28" s="85">
        <v>217</v>
      </c>
      <c r="AO28" s="85"/>
      <c r="AP28" s="86">
        <v>0.72333333333333338</v>
      </c>
      <c r="AQ28" s="77"/>
      <c r="AR28" s="3"/>
      <c r="AS28" s="76"/>
      <c r="AT28" s="189">
        <v>2450</v>
      </c>
      <c r="AU28" s="190"/>
      <c r="AV28" s="3"/>
      <c r="AW28" s="76"/>
      <c r="AX28" s="189">
        <v>93227</v>
      </c>
      <c r="AY28" s="189">
        <v>83472</v>
      </c>
      <c r="AZ28" s="87">
        <v>0.89536293133963341</v>
      </c>
      <c r="BA28" s="189">
        <v>80346</v>
      </c>
      <c r="BB28" s="191">
        <v>0.86183187274072959</v>
      </c>
      <c r="BC28" s="192"/>
      <c r="BD28" s="193"/>
      <c r="BE28" s="189">
        <v>51919</v>
      </c>
      <c r="BF28" s="189">
        <v>48291</v>
      </c>
      <c r="BG28" s="191">
        <v>0.93012192068414257</v>
      </c>
      <c r="BH28" s="189">
        <v>48840</v>
      </c>
      <c r="BI28" s="191">
        <v>0.94069608428513651</v>
      </c>
      <c r="BJ28" s="185"/>
      <c r="BK28" s="5"/>
    </row>
    <row r="29" spans="1:63" s="27" customFormat="1" ht="15.95" customHeight="1" x14ac:dyDescent="0.2">
      <c r="A29" s="51"/>
      <c r="B29" s="5"/>
      <c r="C29" s="31" t="s">
        <v>156</v>
      </c>
      <c r="D29" s="88" t="s">
        <v>157</v>
      </c>
      <c r="E29" s="31">
        <v>177516</v>
      </c>
      <c r="F29" s="31">
        <v>184359</v>
      </c>
      <c r="G29" s="194"/>
      <c r="H29" s="49"/>
      <c r="I29" s="31">
        <v>0</v>
      </c>
      <c r="J29" s="31"/>
      <c r="K29" s="200">
        <v>0</v>
      </c>
      <c r="L29" s="108"/>
      <c r="M29" s="49"/>
      <c r="N29" s="31">
        <v>0</v>
      </c>
      <c r="O29" s="31"/>
      <c r="P29" s="200">
        <v>0</v>
      </c>
      <c r="Q29" s="108"/>
      <c r="R29" s="49"/>
      <c r="S29" s="31">
        <v>171</v>
      </c>
      <c r="T29" s="31"/>
      <c r="U29" s="200">
        <v>9.6329344960454266E-4</v>
      </c>
      <c r="V29" s="108"/>
      <c r="W29" s="49"/>
      <c r="X29" s="31">
        <v>1358</v>
      </c>
      <c r="Y29" s="31"/>
      <c r="Z29" s="200">
        <v>7.3660629532596731E-3</v>
      </c>
      <c r="AA29" s="108"/>
      <c r="AB29" s="90"/>
      <c r="AC29" s="96">
        <v>10698</v>
      </c>
      <c r="AD29" s="92"/>
      <c r="AE29" s="111">
        <v>6.0264999999999999E-2</v>
      </c>
      <c r="AF29" s="109"/>
      <c r="AG29" s="95"/>
      <c r="AH29" s="96">
        <v>683</v>
      </c>
      <c r="AI29" s="96"/>
      <c r="AJ29" s="111">
        <v>3.8479999999999999E-3</v>
      </c>
      <c r="AK29" s="109"/>
      <c r="AL29" s="110"/>
      <c r="AM29" s="49"/>
      <c r="AN29" s="98">
        <v>40</v>
      </c>
      <c r="AO29" s="98"/>
      <c r="AP29" s="99">
        <v>0.32786885245901637</v>
      </c>
      <c r="AQ29" s="108"/>
      <c r="AR29" s="31"/>
      <c r="AS29" s="49"/>
      <c r="AT29" s="201">
        <v>46163</v>
      </c>
      <c r="AU29" s="202"/>
      <c r="AV29" s="31"/>
      <c r="AW29" s="49"/>
      <c r="AX29" s="201">
        <v>55777</v>
      </c>
      <c r="AY29" s="201">
        <v>52410</v>
      </c>
      <c r="AZ29" s="100">
        <v>0.93963461641895407</v>
      </c>
      <c r="BA29" s="201">
        <v>32906</v>
      </c>
      <c r="BB29" s="194">
        <v>0.58995643365544936</v>
      </c>
      <c r="BC29" s="203"/>
      <c r="BD29" s="204"/>
      <c r="BE29" s="201">
        <v>28754</v>
      </c>
      <c r="BF29" s="201">
        <v>26584</v>
      </c>
      <c r="BG29" s="194">
        <v>0.92453223899283576</v>
      </c>
      <c r="BH29" s="201">
        <v>17842</v>
      </c>
      <c r="BI29" s="194">
        <v>0.62050497322111708</v>
      </c>
      <c r="BJ29" s="185"/>
      <c r="BK29" s="5"/>
    </row>
    <row r="30" spans="1:63" s="27" customFormat="1" ht="15.95" customHeight="1" x14ac:dyDescent="0.2">
      <c r="A30" s="51"/>
      <c r="B30" s="5"/>
      <c r="C30" s="3" t="s">
        <v>158</v>
      </c>
      <c r="D30" s="75" t="s">
        <v>159</v>
      </c>
      <c r="E30" s="3">
        <v>27069</v>
      </c>
      <c r="F30" s="3">
        <v>29128</v>
      </c>
      <c r="G30" s="191"/>
      <c r="H30" s="76"/>
      <c r="I30" s="3">
        <v>0</v>
      </c>
      <c r="J30" s="3"/>
      <c r="K30" s="188">
        <v>0</v>
      </c>
      <c r="L30" s="77"/>
      <c r="M30" s="76"/>
      <c r="N30" s="3">
        <v>0</v>
      </c>
      <c r="O30" s="3"/>
      <c r="P30" s="188">
        <v>0</v>
      </c>
      <c r="Q30" s="77"/>
      <c r="R30" s="76"/>
      <c r="S30" s="3">
        <v>0</v>
      </c>
      <c r="T30" s="3"/>
      <c r="U30" s="188">
        <v>0</v>
      </c>
      <c r="V30" s="77"/>
      <c r="W30" s="76"/>
      <c r="X30" s="3">
        <v>31</v>
      </c>
      <c r="Y30" s="3"/>
      <c r="Z30" s="188">
        <v>1.0642680582257623E-3</v>
      </c>
      <c r="AA30" s="77"/>
      <c r="AB30" s="101"/>
      <c r="AC30" s="106">
        <v>220</v>
      </c>
      <c r="AD30" s="103"/>
      <c r="AE30" s="112">
        <v>8.1270000000000005E-3</v>
      </c>
      <c r="AF30" s="104"/>
      <c r="AG30" s="105"/>
      <c r="AH30" s="106">
        <v>30</v>
      </c>
      <c r="AI30" s="106"/>
      <c r="AJ30" s="112">
        <v>1.108E-3</v>
      </c>
      <c r="AK30" s="107"/>
      <c r="AL30" s="3"/>
      <c r="AM30" s="76"/>
      <c r="AN30" s="85">
        <v>10</v>
      </c>
      <c r="AO30" s="85"/>
      <c r="AP30" s="86">
        <v>0.90909090909090906</v>
      </c>
      <c r="AQ30" s="77"/>
      <c r="AR30" s="3"/>
      <c r="AS30" s="76"/>
      <c r="AT30" s="189">
        <v>385</v>
      </c>
      <c r="AU30" s="190"/>
      <c r="AV30" s="3"/>
      <c r="AW30" s="76"/>
      <c r="AX30" s="189">
        <v>9822</v>
      </c>
      <c r="AY30" s="189">
        <v>9070</v>
      </c>
      <c r="AZ30" s="87">
        <v>0.9234371818366931</v>
      </c>
      <c r="BA30" s="189">
        <v>8677</v>
      </c>
      <c r="BB30" s="191">
        <v>0.88342496436570961</v>
      </c>
      <c r="BC30" s="192"/>
      <c r="BD30" s="193"/>
      <c r="BE30" s="189">
        <v>5938</v>
      </c>
      <c r="BF30" s="189">
        <v>5380</v>
      </c>
      <c r="BG30" s="191">
        <v>0.90602896598181204</v>
      </c>
      <c r="BH30" s="189">
        <v>5427</v>
      </c>
      <c r="BI30" s="191">
        <v>0.91394408891882783</v>
      </c>
      <c r="BJ30" s="185"/>
      <c r="BK30" s="5"/>
    </row>
    <row r="31" spans="1:63" s="27" customFormat="1" ht="15.95" customHeight="1" x14ac:dyDescent="0.2">
      <c r="A31" s="49"/>
      <c r="B31" s="31"/>
      <c r="C31" s="31" t="s">
        <v>160</v>
      </c>
      <c r="D31" s="88" t="s">
        <v>161</v>
      </c>
      <c r="E31" s="31">
        <v>365134</v>
      </c>
      <c r="F31" s="31">
        <v>380023</v>
      </c>
      <c r="G31" s="31"/>
      <c r="H31" s="49"/>
      <c r="I31" s="31">
        <v>1</v>
      </c>
      <c r="J31" s="31"/>
      <c r="K31" s="200">
        <v>2.738720579294177E-6</v>
      </c>
      <c r="L31" s="89"/>
      <c r="M31" s="49"/>
      <c r="N31" s="31">
        <v>0</v>
      </c>
      <c r="O31" s="31"/>
      <c r="P31" s="200">
        <v>0</v>
      </c>
      <c r="Q31" s="89"/>
      <c r="R31" s="49"/>
      <c r="S31" s="31">
        <v>15</v>
      </c>
      <c r="T31" s="31"/>
      <c r="U31" s="200">
        <v>4.1080808689412655E-5</v>
      </c>
      <c r="V31" s="89"/>
      <c r="W31" s="49"/>
      <c r="X31" s="31">
        <v>238</v>
      </c>
      <c r="Y31" s="31"/>
      <c r="Z31" s="200">
        <v>6.2627788318075483E-4</v>
      </c>
      <c r="AA31" s="89"/>
      <c r="AB31" s="90"/>
      <c r="AC31" s="96">
        <v>2206</v>
      </c>
      <c r="AD31" s="92"/>
      <c r="AE31" s="111">
        <v>6.0419999999999996E-3</v>
      </c>
      <c r="AF31" s="94"/>
      <c r="AG31" s="95"/>
      <c r="AH31" s="96">
        <v>1505</v>
      </c>
      <c r="AI31" s="96"/>
      <c r="AJ31" s="111">
        <v>4.1219999999999998E-3</v>
      </c>
      <c r="AK31" s="97"/>
      <c r="AL31" s="31"/>
      <c r="AM31" s="49"/>
      <c r="AN31" s="98">
        <v>128</v>
      </c>
      <c r="AO31" s="98"/>
      <c r="AP31" s="99">
        <v>0.8</v>
      </c>
      <c r="AQ31" s="89"/>
      <c r="AR31" s="31"/>
      <c r="AS31" s="49"/>
      <c r="AT31" s="201">
        <v>1155</v>
      </c>
      <c r="AU31" s="202"/>
      <c r="AV31" s="31"/>
      <c r="AW31" s="49"/>
      <c r="AX31" s="201">
        <v>112598</v>
      </c>
      <c r="AY31" s="201">
        <v>109388</v>
      </c>
      <c r="AZ31" s="100">
        <v>0.97149150073713564</v>
      </c>
      <c r="BA31" s="201">
        <v>87889</v>
      </c>
      <c r="BB31" s="194">
        <v>0.78055560489529119</v>
      </c>
      <c r="BC31" s="203"/>
      <c r="BD31" s="204"/>
      <c r="BE31" s="201">
        <v>57949</v>
      </c>
      <c r="BF31" s="201">
        <v>56577</v>
      </c>
      <c r="BG31" s="194">
        <v>0.97632400904243388</v>
      </c>
      <c r="BH31" s="201">
        <v>53490</v>
      </c>
      <c r="BI31" s="194">
        <v>0.92305302938791001</v>
      </c>
      <c r="BJ31" s="185"/>
      <c r="BK31" s="5"/>
    </row>
    <row r="32" spans="1:63" s="134" customFormat="1" ht="15.95" customHeight="1" x14ac:dyDescent="0.2">
      <c r="A32" s="113"/>
      <c r="B32" s="114"/>
      <c r="C32" s="114" t="s">
        <v>162</v>
      </c>
      <c r="D32" s="114"/>
      <c r="E32" s="115">
        <v>3075362</v>
      </c>
      <c r="F32" s="115">
        <v>3173727</v>
      </c>
      <c r="G32" s="116"/>
      <c r="H32" s="117"/>
      <c r="I32" s="115">
        <v>6</v>
      </c>
      <c r="J32" s="118"/>
      <c r="K32" s="119">
        <v>1.9509898346926313E-6</v>
      </c>
      <c r="L32" s="116"/>
      <c r="M32" s="117"/>
      <c r="N32" s="115">
        <v>5</v>
      </c>
      <c r="O32" s="118"/>
      <c r="P32" s="119">
        <v>1.6258248622438595E-6</v>
      </c>
      <c r="Q32" s="116"/>
      <c r="R32" s="117"/>
      <c r="S32" s="115">
        <v>545</v>
      </c>
      <c r="T32" s="118"/>
      <c r="U32" s="119">
        <v>1.7172239452227617E-4</v>
      </c>
      <c r="V32" s="116"/>
      <c r="W32" s="117"/>
      <c r="X32" s="115">
        <v>72219</v>
      </c>
      <c r="Y32" s="118"/>
      <c r="Z32" s="119">
        <v>2.2755265339457365E-2</v>
      </c>
      <c r="AA32" s="116"/>
      <c r="AB32" s="120"/>
      <c r="AC32" s="121">
        <v>39218</v>
      </c>
      <c r="AD32" s="122"/>
      <c r="AE32" s="123">
        <v>1.2752319889495935E-2</v>
      </c>
      <c r="AF32" s="124"/>
      <c r="AG32" s="120"/>
      <c r="AH32" s="121">
        <v>7596</v>
      </c>
      <c r="AI32" s="122"/>
      <c r="AJ32" s="123">
        <v>2.4699531307208712E-3</v>
      </c>
      <c r="AK32" s="124"/>
      <c r="AL32" s="125"/>
      <c r="AM32" s="117"/>
      <c r="AN32" s="126">
        <v>1746</v>
      </c>
      <c r="AO32" s="114"/>
      <c r="AP32" s="127">
        <v>0.81818181818181823</v>
      </c>
      <c r="AQ32" s="116"/>
      <c r="AR32" s="128"/>
      <c r="AS32" s="113"/>
      <c r="AT32" s="129">
        <v>141087</v>
      </c>
      <c r="AU32" s="130"/>
      <c r="AV32" s="128"/>
      <c r="AW32" s="113"/>
      <c r="AX32" s="129">
        <v>1166762</v>
      </c>
      <c r="AY32" s="129">
        <v>1060462</v>
      </c>
      <c r="AZ32" s="127">
        <v>0.90889315901614898</v>
      </c>
      <c r="BA32" s="129">
        <v>939717</v>
      </c>
      <c r="BB32" s="127">
        <v>0.80540590111779442</v>
      </c>
      <c r="BC32" s="131"/>
      <c r="BD32" s="132"/>
      <c r="BE32" s="129">
        <v>641453</v>
      </c>
      <c r="BF32" s="129">
        <v>596322</v>
      </c>
      <c r="BG32" s="127">
        <v>0.9296425459074944</v>
      </c>
      <c r="BH32" s="129">
        <v>558605</v>
      </c>
      <c r="BI32" s="127">
        <v>0.87084322623793164</v>
      </c>
      <c r="BJ32" s="133"/>
      <c r="BK32" s="128"/>
    </row>
    <row r="33" spans="3:63" x14ac:dyDescent="0.25">
      <c r="AL33" s="31"/>
      <c r="AM33" s="31"/>
      <c r="AN33" s="135"/>
      <c r="AO33" s="31"/>
      <c r="AP33" s="5"/>
      <c r="AQ33" s="31"/>
      <c r="AR33" s="5"/>
      <c r="AS33" s="31"/>
      <c r="AT33" s="136" t="s">
        <v>163</v>
      </c>
      <c r="AU33" s="31"/>
      <c r="AV33" s="27"/>
      <c r="AW33" s="27"/>
      <c r="AX33" s="27"/>
      <c r="AY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</row>
    <row r="34" spans="3:63" x14ac:dyDescent="0.25">
      <c r="C34" s="29" t="s">
        <v>164</v>
      </c>
      <c r="AL34" s="31"/>
      <c r="AM34" s="31"/>
      <c r="AN34" s="135"/>
      <c r="AO34" s="31"/>
      <c r="AP34" s="5"/>
      <c r="AQ34" s="31"/>
      <c r="AR34" s="5"/>
      <c r="AS34" s="31"/>
      <c r="AT34" s="136"/>
      <c r="AU34" s="31"/>
      <c r="AV34" s="27"/>
      <c r="AW34" s="27"/>
      <c r="AX34" s="27"/>
      <c r="AY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</row>
  </sheetData>
  <mergeCells count="15">
    <mergeCell ref="AW1:BJ1"/>
    <mergeCell ref="AX2:BB3"/>
    <mergeCell ref="BE2:BI3"/>
    <mergeCell ref="B4:D4"/>
    <mergeCell ref="I4:K4"/>
    <mergeCell ref="N4:P4"/>
    <mergeCell ref="S4:U4"/>
    <mergeCell ref="X4:Z4"/>
    <mergeCell ref="AC4:AE4"/>
    <mergeCell ref="AH4:AJ4"/>
    <mergeCell ref="AN4:AP4"/>
    <mergeCell ref="AY4:AZ4"/>
    <mergeCell ref="BA4:BB4"/>
    <mergeCell ref="BF4:BG4"/>
    <mergeCell ref="BH4:BI4"/>
  </mergeCells>
  <conditionalFormatting sqref="P6:P31">
    <cfRule type="cellIs" dxfId="36" priority="13" stopIfTrue="1" operator="equal">
      <formula>0</formula>
    </cfRule>
  </conditionalFormatting>
  <conditionalFormatting sqref="T7:T31">
    <cfRule type="cellIs" dxfId="35" priority="27" operator="equal">
      <formula>0</formula>
    </cfRule>
  </conditionalFormatting>
  <conditionalFormatting sqref="G6:G31">
    <cfRule type="dataBar" priority="2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{E52AFB7B-3ED2-4C23-B372-9CD43BA938EB}</x14:id>
        </ext>
      </extLst>
    </cfRule>
  </conditionalFormatting>
  <conditionalFormatting sqref="I6:J31">
    <cfRule type="cellIs" dxfId="34" priority="26" operator="equal">
      <formula>0</formula>
    </cfRule>
  </conditionalFormatting>
  <conditionalFormatting sqref="K6:K31">
    <cfRule type="cellIs" dxfId="33" priority="24" stopIfTrue="1" operator="equal">
      <formula>0</formula>
    </cfRule>
  </conditionalFormatting>
  <conditionalFormatting sqref="K6:K31">
    <cfRule type="colorScale" priority="25">
      <colorScale>
        <cfvo type="min"/>
        <cfvo type="max"/>
        <color theme="7" tint="0.39997558519241921"/>
        <color theme="5"/>
      </colorScale>
    </cfRule>
  </conditionalFormatting>
  <conditionalFormatting sqref="T6 S7:S31">
    <cfRule type="cellIs" dxfId="32" priority="23" operator="equal">
      <formula>0</formula>
    </cfRule>
  </conditionalFormatting>
  <conditionalFormatting sqref="U6:U31">
    <cfRule type="cellIs" dxfId="31" priority="21" stopIfTrue="1" operator="equal">
      <formula>0</formula>
    </cfRule>
  </conditionalFormatting>
  <conditionalFormatting sqref="U6:U31">
    <cfRule type="colorScale" priority="22">
      <colorScale>
        <cfvo type="min"/>
        <cfvo type="max"/>
        <color theme="7" tint="0.39997558519241921"/>
        <color theme="5"/>
      </colorScale>
    </cfRule>
  </conditionalFormatting>
  <conditionalFormatting sqref="X7:Y31 Y6">
    <cfRule type="cellIs" dxfId="30" priority="20" operator="equal">
      <formula>0</formula>
    </cfRule>
  </conditionalFormatting>
  <conditionalFormatting sqref="Z6:Z31">
    <cfRule type="cellIs" dxfId="29" priority="18" stopIfTrue="1" operator="equal">
      <formula>0</formula>
    </cfRule>
  </conditionalFormatting>
  <conditionalFormatting sqref="Z6:Z31">
    <cfRule type="colorScale" priority="19">
      <colorScale>
        <cfvo type="min"/>
        <cfvo type="max"/>
        <color theme="7" tint="0.39997558519241921"/>
        <color theme="5"/>
      </colorScale>
    </cfRule>
  </conditionalFormatting>
  <conditionalFormatting sqref="O7:O31">
    <cfRule type="cellIs" dxfId="28" priority="17" operator="equal">
      <formula>0</formula>
    </cfRule>
  </conditionalFormatting>
  <conditionalFormatting sqref="O6">
    <cfRule type="cellIs" dxfId="27" priority="16" operator="equal">
      <formula>0</formula>
    </cfRule>
  </conditionalFormatting>
  <conditionalFormatting sqref="N7:N31">
    <cfRule type="cellIs" dxfId="26" priority="15" operator="equal">
      <formula>0</formula>
    </cfRule>
  </conditionalFormatting>
  <conditionalFormatting sqref="P6:P31">
    <cfRule type="colorScale" priority="14">
      <colorScale>
        <cfvo type="min"/>
        <cfvo type="max"/>
        <color theme="7" tint="0.39997558519241921"/>
        <color theme="5"/>
      </colorScale>
    </cfRule>
  </conditionalFormatting>
  <conditionalFormatting sqref="N6">
    <cfRule type="cellIs" dxfId="25" priority="12" operator="equal">
      <formula>0</formula>
    </cfRule>
  </conditionalFormatting>
  <conditionalFormatting sqref="S6">
    <cfRule type="cellIs" dxfId="24" priority="11" operator="equal">
      <formula>0</formula>
    </cfRule>
  </conditionalFormatting>
  <conditionalFormatting sqref="X6">
    <cfRule type="cellIs" dxfId="23" priority="10" operator="equal">
      <formula>0</formula>
    </cfRule>
  </conditionalFormatting>
  <conditionalFormatting sqref="AJ6:AJ31">
    <cfRule type="cellIs" dxfId="22" priority="8" stopIfTrue="1" operator="equal">
      <formula>0</formula>
    </cfRule>
    <cfRule type="colorScale" priority="9">
      <colorScale>
        <cfvo type="min"/>
        <cfvo type="max"/>
        <color rgb="FFFFD966"/>
        <color rgb="FFED7D31"/>
      </colorScale>
    </cfRule>
  </conditionalFormatting>
  <conditionalFormatting sqref="AE6:AE31">
    <cfRule type="cellIs" dxfId="21" priority="6" stopIfTrue="1" operator="equal">
      <formula>0</formula>
    </cfRule>
    <cfRule type="colorScale" priority="7">
      <colorScale>
        <cfvo type="min"/>
        <cfvo type="max"/>
        <color rgb="FFFFD966"/>
        <color rgb="FFED7D31"/>
      </colorScale>
    </cfRule>
  </conditionalFormatting>
  <conditionalFormatting sqref="AP6:AP31">
    <cfRule type="cellIs" dxfId="20" priority="3" stopIfTrue="1" operator="equal">
      <formula>1</formula>
    </cfRule>
    <cfRule type="dataBar" priority="4">
      <dataBar>
        <cfvo type="num" val="0"/>
        <cfvo type="percent" val="100"/>
        <color rgb="FF95C674"/>
      </dataBar>
      <extLst>
        <ext xmlns:x14="http://schemas.microsoft.com/office/spreadsheetml/2009/9/main" uri="{B025F937-C7B1-47D3-B67F-A62EFF666E3E}">
          <x14:id>{19F81FF5-F12F-4824-9C3E-0F7B62357EDC}</x14:id>
        </ext>
      </extLst>
    </cfRule>
    <cfRule type="cellIs" dxfId="19" priority="5" operator="greaterThan">
      <formula>0</formula>
    </cfRule>
  </conditionalFormatting>
  <conditionalFormatting sqref="AZ6:AZ31 BB6:BD31 BG6:BG31 BI6:BI31">
    <cfRule type="cellIs" dxfId="18" priority="1" stopIfTrue="1" operator="greaterThan">
      <formula>0.8</formula>
    </cfRule>
    <cfRule type="colorScale" priority="2">
      <colorScale>
        <cfvo type="num" val="0.4"/>
        <cfvo type="num" val="0.8"/>
        <color theme="5"/>
        <color theme="7" tint="0.59999389629810485"/>
      </colorScale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52AFB7B-3ED2-4C23-B372-9CD43BA938E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G6:G31</xm:sqref>
        </x14:conditionalFormatting>
        <x14:conditionalFormatting xmlns:xm="http://schemas.microsoft.com/office/excel/2006/main">
          <x14:cfRule type="dataBar" id="{19F81FF5-F12F-4824-9C3E-0F7B62357EDC}">
            <x14:dataBar minLength="0" maxLength="100" border="1" gradient="0" direction="leftToRight" negativeBarBorderColorSameAsPositive="0">
              <x14:cfvo type="num">
                <xm:f>0</xm:f>
              </x14:cfvo>
              <x14:cfvo type="percent">
                <xm:f>100</xm:f>
              </x14:cfvo>
              <x14:borderColor rgb="FF95C674"/>
              <x14:negativeFillColor rgb="FFFF0000"/>
              <x14:negativeBorderColor rgb="FFFF0000"/>
              <x14:axisColor rgb="FF000000"/>
            </x14:dataBar>
          </x14:cfRule>
          <xm:sqref>AP6:AP31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BZ1000"/>
  <sheetViews>
    <sheetView zoomScaleNormal="100" workbookViewId="0"/>
  </sheetViews>
  <sheetFormatPr baseColWidth="10" defaultColWidth="10.5" defaultRowHeight="15" x14ac:dyDescent="0.25"/>
  <cols>
    <col min="1" max="1" width="1.625" style="222" customWidth="1"/>
    <col min="2" max="2" width="6.625" style="29" bestFit="1" customWidth="1"/>
    <col min="3" max="3" width="6.625" style="29" customWidth="1"/>
    <col min="4" max="4" width="16.625" style="29" customWidth="1"/>
    <col min="5" max="5" width="10" style="29" customWidth="1"/>
    <col min="6" max="6" width="8.375" style="29" customWidth="1"/>
    <col min="7" max="7" width="1" style="29" customWidth="1"/>
    <col min="8" max="8" width="10.5" style="29" customWidth="1"/>
    <col min="9" max="9" width="7.875" style="138" customWidth="1"/>
    <col min="10" max="10" width="1.625" style="222" customWidth="1"/>
    <col min="11" max="11" width="1.125" style="29" customWidth="1"/>
    <col min="12" max="12" width="9.625" style="29" customWidth="1"/>
    <col min="13" max="13" width="1.125" style="29" customWidth="1"/>
    <col min="14" max="14" width="9.625" style="29" customWidth="1"/>
    <col min="15" max="16" width="1.125" style="29" customWidth="1"/>
    <col min="17" max="17" width="9.625" style="29" customWidth="1"/>
    <col min="18" max="18" width="1.125" style="29" customWidth="1"/>
    <col min="19" max="19" width="9.625" style="29" customWidth="1"/>
    <col min="20" max="21" width="1.125" style="29" customWidth="1"/>
    <col min="22" max="22" width="9.625" style="29" customWidth="1"/>
    <col min="23" max="23" width="1.125" style="29" customWidth="1"/>
    <col min="24" max="24" width="9.625" style="29" customWidth="1"/>
    <col min="25" max="26" width="1.125" style="29" customWidth="1"/>
    <col min="27" max="27" width="9.625" style="29" customWidth="1"/>
    <col min="28" max="28" width="1.125" style="29" customWidth="1"/>
    <col min="29" max="29" width="9.625" style="29" customWidth="1"/>
    <col min="30" max="31" width="1.125" style="29" customWidth="1"/>
    <col min="32" max="32" width="9.625" style="29" customWidth="1"/>
    <col min="33" max="33" width="1.125" style="29" customWidth="1"/>
    <col min="34" max="34" width="9.625" style="29" customWidth="1"/>
    <col min="35" max="36" width="1.125" style="29" customWidth="1"/>
    <col min="37" max="37" width="9.625" style="29" customWidth="1"/>
    <col min="38" max="38" width="1.125" style="29" customWidth="1"/>
    <col min="39" max="39" width="9.625" style="29" customWidth="1"/>
    <col min="40" max="40" width="1.125" style="29" customWidth="1"/>
    <col min="41" max="41" width="10.5" style="221"/>
    <col min="42" max="43" width="1.5" style="222" customWidth="1"/>
    <col min="44" max="44" width="9.5" style="235" customWidth="1"/>
    <col min="45" max="45" width="1.5" style="222" customWidth="1"/>
    <col min="46" max="46" width="9.5" style="235" customWidth="1"/>
    <col min="47" max="50" width="1.5" style="222" customWidth="1"/>
    <col min="51" max="51" width="9.5" style="235" customWidth="1"/>
    <col min="52" max="52" width="1.5" style="222" customWidth="1"/>
    <col min="53" max="53" width="9.5" style="235" customWidth="1"/>
    <col min="54" max="55" width="1.5" style="222" customWidth="1"/>
    <col min="56" max="78" width="10.5" style="222"/>
    <col min="79" max="16384" width="10.5" style="29"/>
  </cols>
  <sheetData>
    <row r="1" spans="1:78" ht="19.5" thickBot="1" x14ac:dyDescent="0.35">
      <c r="B1" s="30" t="s">
        <v>4632</v>
      </c>
      <c r="E1" s="252" t="s">
        <v>165</v>
      </c>
      <c r="F1" s="252"/>
      <c r="G1" s="252"/>
      <c r="H1" s="252"/>
      <c r="J1" s="252" t="s">
        <v>166</v>
      </c>
      <c r="K1" s="252"/>
      <c r="L1" s="252"/>
      <c r="M1" s="252"/>
      <c r="N1" s="252"/>
      <c r="O1" s="252"/>
      <c r="P1" s="252"/>
      <c r="Q1" s="252"/>
      <c r="R1" s="252"/>
      <c r="S1" s="252"/>
      <c r="T1" s="139"/>
      <c r="U1" s="139"/>
      <c r="V1" s="253" t="s">
        <v>167</v>
      </c>
      <c r="W1" s="254"/>
      <c r="X1" s="254"/>
      <c r="Y1" s="254"/>
      <c r="Z1" s="254"/>
      <c r="AA1" s="254"/>
      <c r="AB1" s="254"/>
      <c r="AC1" s="254"/>
      <c r="AO1" s="29"/>
      <c r="AP1" s="255" t="s">
        <v>168</v>
      </c>
      <c r="AQ1" s="255"/>
      <c r="AR1" s="255"/>
      <c r="AS1" s="255"/>
      <c r="AT1" s="255"/>
      <c r="AU1" s="255"/>
      <c r="AV1" s="255"/>
      <c r="AW1" s="255"/>
      <c r="AX1" s="255"/>
      <c r="AY1" s="255"/>
      <c r="AZ1" s="255"/>
      <c r="BA1" s="255"/>
      <c r="BB1" s="255"/>
      <c r="BC1" s="255"/>
    </row>
    <row r="2" spans="1:78" ht="15.75" thickTop="1" x14ac:dyDescent="0.25">
      <c r="G2" s="140"/>
      <c r="H2" s="140"/>
      <c r="I2" s="141"/>
      <c r="AO2" s="29"/>
      <c r="AP2" s="256" t="s">
        <v>95</v>
      </c>
      <c r="AQ2" s="256"/>
      <c r="AR2" s="256"/>
      <c r="AS2" s="256"/>
      <c r="AT2" s="256"/>
      <c r="AU2" s="256"/>
      <c r="AV2" s="256"/>
      <c r="AW2" s="256" t="s">
        <v>96</v>
      </c>
      <c r="AX2" s="256"/>
      <c r="AY2" s="256"/>
      <c r="AZ2" s="256"/>
      <c r="BA2" s="256"/>
      <c r="BB2" s="256"/>
      <c r="BC2" s="256"/>
    </row>
    <row r="3" spans="1:78" ht="7.5" customHeight="1" x14ac:dyDescent="0.25">
      <c r="A3" s="223"/>
      <c r="B3" s="37"/>
      <c r="C3" s="37"/>
      <c r="D3" s="37"/>
      <c r="E3" s="37"/>
      <c r="F3" s="37"/>
      <c r="G3" s="37"/>
      <c r="H3" s="37"/>
      <c r="I3" s="142"/>
      <c r="J3" s="237"/>
      <c r="K3" s="38"/>
      <c r="L3" s="37"/>
      <c r="M3" s="37"/>
      <c r="N3" s="37"/>
      <c r="O3" s="39"/>
      <c r="P3" s="38"/>
      <c r="Q3" s="37"/>
      <c r="R3" s="37"/>
      <c r="S3" s="37"/>
      <c r="T3" s="39"/>
      <c r="U3" s="38"/>
      <c r="V3" s="37"/>
      <c r="W3" s="37"/>
      <c r="X3" s="37"/>
      <c r="Y3" s="39"/>
      <c r="Z3" s="38"/>
      <c r="AA3" s="37"/>
      <c r="AB3" s="37"/>
      <c r="AC3" s="37"/>
      <c r="AD3" s="39"/>
      <c r="AE3" s="40"/>
      <c r="AF3" s="41"/>
      <c r="AG3" s="41"/>
      <c r="AH3" s="41"/>
      <c r="AI3" s="41"/>
      <c r="AJ3" s="40"/>
      <c r="AK3" s="41"/>
      <c r="AL3" s="41"/>
      <c r="AM3" s="41"/>
      <c r="AN3" s="42"/>
      <c r="AO3" s="143"/>
      <c r="AP3" s="226"/>
      <c r="AQ3" s="226"/>
      <c r="AR3" s="232"/>
      <c r="AS3" s="226"/>
      <c r="AT3" s="232"/>
      <c r="AU3" s="226"/>
      <c r="AV3" s="226"/>
      <c r="AW3" s="226"/>
      <c r="AX3" s="226"/>
      <c r="AY3" s="232"/>
      <c r="AZ3" s="226"/>
      <c r="BA3" s="232"/>
      <c r="BB3" s="226"/>
      <c r="BC3" s="226"/>
    </row>
    <row r="4" spans="1:78" ht="33.75" customHeight="1" x14ac:dyDescent="0.25">
      <c r="A4" s="224"/>
      <c r="B4" s="50" t="s">
        <v>23</v>
      </c>
      <c r="C4" s="50" t="s">
        <v>169</v>
      </c>
      <c r="D4" s="50" t="s">
        <v>170</v>
      </c>
      <c r="E4" s="50" t="s">
        <v>171</v>
      </c>
      <c r="F4" s="50" t="s">
        <v>172</v>
      </c>
      <c r="G4" s="50"/>
      <c r="H4" s="50" t="s">
        <v>173</v>
      </c>
      <c r="I4" s="144" t="s">
        <v>174</v>
      </c>
      <c r="J4" s="238"/>
      <c r="K4" s="145"/>
      <c r="L4" s="249" t="s">
        <v>99</v>
      </c>
      <c r="M4" s="249"/>
      <c r="N4" s="249"/>
      <c r="O4" s="52"/>
      <c r="P4" s="51"/>
      <c r="Q4" s="249" t="s">
        <v>100</v>
      </c>
      <c r="R4" s="249"/>
      <c r="S4" s="249"/>
      <c r="T4" s="52"/>
      <c r="U4" s="51"/>
      <c r="V4" s="249" t="s">
        <v>101</v>
      </c>
      <c r="W4" s="249"/>
      <c r="X4" s="249"/>
      <c r="Y4" s="52"/>
      <c r="Z4" s="51"/>
      <c r="AA4" s="249" t="s">
        <v>102</v>
      </c>
      <c r="AB4" s="249"/>
      <c r="AC4" s="249"/>
      <c r="AD4" s="52"/>
      <c r="AE4" s="53"/>
      <c r="AF4" s="249" t="s">
        <v>103</v>
      </c>
      <c r="AG4" s="249"/>
      <c r="AH4" s="249"/>
      <c r="AI4" s="57"/>
      <c r="AJ4" s="55"/>
      <c r="AK4" s="249" t="s">
        <v>104</v>
      </c>
      <c r="AL4" s="249"/>
      <c r="AM4" s="249"/>
      <c r="AN4" s="56"/>
      <c r="AO4" s="146" t="s">
        <v>175</v>
      </c>
      <c r="AP4" s="227" t="s">
        <v>176</v>
      </c>
      <c r="AQ4" s="227" t="s">
        <v>177</v>
      </c>
      <c r="AR4" s="233" t="s">
        <v>178</v>
      </c>
      <c r="AS4" s="228" t="s">
        <v>179</v>
      </c>
      <c r="AT4" s="236" t="s">
        <v>180</v>
      </c>
      <c r="AU4" s="228" t="s">
        <v>181</v>
      </c>
      <c r="AV4" s="228" t="s">
        <v>182</v>
      </c>
      <c r="AW4" s="227" t="s">
        <v>176</v>
      </c>
      <c r="AX4" s="227" t="s">
        <v>177</v>
      </c>
      <c r="AY4" s="233" t="s">
        <v>178</v>
      </c>
      <c r="AZ4" s="228" t="s">
        <v>179</v>
      </c>
      <c r="BA4" s="236" t="s">
        <v>180</v>
      </c>
      <c r="BB4" s="228" t="s">
        <v>181</v>
      </c>
      <c r="BC4" s="228" t="s">
        <v>182</v>
      </c>
      <c r="BF4" s="222" t="s">
        <v>4631</v>
      </c>
    </row>
    <row r="5" spans="1:78" s="152" customFormat="1" ht="10.5" customHeight="1" x14ac:dyDescent="0.25">
      <c r="A5" s="224"/>
      <c r="B5" s="147"/>
      <c r="C5" s="147"/>
      <c r="D5" s="147"/>
      <c r="E5" s="147"/>
      <c r="F5" s="147"/>
      <c r="G5" s="148"/>
      <c r="H5" s="148"/>
      <c r="I5" s="138"/>
      <c r="J5" s="239"/>
      <c r="K5" s="49"/>
      <c r="L5" s="149"/>
      <c r="M5" s="149"/>
      <c r="N5" s="149"/>
      <c r="O5" s="52"/>
      <c r="P5" s="49"/>
      <c r="Q5" s="149"/>
      <c r="R5" s="149"/>
      <c r="S5" s="149"/>
      <c r="T5" s="52"/>
      <c r="U5" s="49"/>
      <c r="V5" s="149"/>
      <c r="W5" s="149"/>
      <c r="X5" s="149"/>
      <c r="Y5" s="52"/>
      <c r="Z5" s="49"/>
      <c r="AA5" s="149"/>
      <c r="AB5" s="149"/>
      <c r="AC5" s="149"/>
      <c r="AD5" s="52"/>
      <c r="AE5" s="69"/>
      <c r="AF5" s="70"/>
      <c r="AG5" s="70"/>
      <c r="AH5" s="71"/>
      <c r="AI5" s="150"/>
      <c r="AJ5" s="69"/>
      <c r="AK5" s="70"/>
      <c r="AL5" s="70"/>
      <c r="AM5" s="71"/>
      <c r="AN5" s="56"/>
      <c r="AO5" s="151"/>
      <c r="AP5" s="226"/>
      <c r="AQ5" s="226"/>
      <c r="AR5" s="232"/>
      <c r="AS5" s="226"/>
      <c r="AT5" s="232"/>
      <c r="AU5" s="226"/>
      <c r="AV5" s="226"/>
      <c r="AW5" s="226"/>
      <c r="AX5" s="226"/>
      <c r="AY5" s="232"/>
      <c r="AZ5" s="226"/>
      <c r="BA5" s="232"/>
      <c r="BB5" s="226"/>
      <c r="BC5" s="226"/>
      <c r="BD5" s="226"/>
      <c r="BE5" s="226"/>
      <c r="BF5" s="226"/>
      <c r="BG5" s="226"/>
      <c r="BH5" s="226"/>
      <c r="BI5" s="226"/>
      <c r="BJ5" s="226"/>
      <c r="BK5" s="226"/>
      <c r="BL5" s="226"/>
      <c r="BM5" s="226"/>
      <c r="BN5" s="226"/>
      <c r="BO5" s="226"/>
      <c r="BP5" s="226"/>
      <c r="BQ5" s="226"/>
      <c r="BR5" s="226"/>
      <c r="BS5" s="226"/>
      <c r="BT5" s="226"/>
      <c r="BU5" s="226"/>
      <c r="BV5" s="226"/>
      <c r="BW5" s="226"/>
      <c r="BX5" s="226"/>
      <c r="BY5" s="226"/>
      <c r="BZ5" s="226"/>
    </row>
    <row r="6" spans="1:78" x14ac:dyDescent="0.25">
      <c r="A6" s="225">
        <v>1</v>
      </c>
      <c r="B6" s="211" t="s">
        <v>143</v>
      </c>
      <c r="C6" s="211">
        <v>2901</v>
      </c>
      <c r="D6" s="211" t="s">
        <v>183</v>
      </c>
      <c r="E6" s="211">
        <v>609</v>
      </c>
      <c r="F6" s="211">
        <v>619</v>
      </c>
      <c r="G6" s="211"/>
      <c r="H6" s="219" t="str">
        <f>HYPERLINK("https://map.geo.admin.ch/?zoom=7&amp;E=679700&amp;N=284200&amp;layers=ch.kantone.cadastralwebmap-farbe,ch.swisstopo.amtliches-strassenverzeichnis,ch.bfs.gebaeude_wohnungs_register,KML||https://tinyurl.com/yy7ya4g9/SH/2901_bdg_erw.kml","KML building")</f>
        <v>KML building</v>
      </c>
      <c r="I6" s="154">
        <v>3</v>
      </c>
      <c r="J6" s="240" t="s">
        <v>4005</v>
      </c>
      <c r="K6" s="63">
        <v>4.9261083743842365E-3</v>
      </c>
      <c r="L6" s="64">
        <v>0</v>
      </c>
      <c r="M6" s="64"/>
      <c r="N6" s="200">
        <v>0</v>
      </c>
      <c r="O6" s="155"/>
      <c r="P6" s="63"/>
      <c r="Q6" s="64">
        <v>0</v>
      </c>
      <c r="R6" s="64"/>
      <c r="S6" s="200">
        <v>0</v>
      </c>
      <c r="T6" s="155"/>
      <c r="U6" s="63"/>
      <c r="V6" s="64">
        <v>0</v>
      </c>
      <c r="W6" s="64"/>
      <c r="X6" s="200">
        <v>0</v>
      </c>
      <c r="Y6" s="155"/>
      <c r="Z6" s="63"/>
      <c r="AA6" s="64">
        <v>4</v>
      </c>
      <c r="AB6" s="64"/>
      <c r="AC6" s="200">
        <v>6.4999999999999997E-3</v>
      </c>
      <c r="AD6" s="155"/>
      <c r="AE6" s="153"/>
      <c r="AF6" s="140">
        <v>2</v>
      </c>
      <c r="AG6" s="140"/>
      <c r="AH6" s="200">
        <v>3.3E-3</v>
      </c>
      <c r="AI6" s="140"/>
      <c r="AJ6" s="153"/>
      <c r="AK6" s="140">
        <v>0</v>
      </c>
      <c r="AL6" s="140"/>
      <c r="AM6" s="200">
        <v>0</v>
      </c>
      <c r="AN6" s="156"/>
      <c r="AO6" s="220">
        <v>9.7999999999999997E-3</v>
      </c>
      <c r="AP6" s="222">
        <v>268</v>
      </c>
      <c r="AQ6" s="222">
        <v>263</v>
      </c>
      <c r="AR6" s="234">
        <v>0.98099999999999998</v>
      </c>
      <c r="AS6" s="222">
        <v>262</v>
      </c>
      <c r="AT6" s="234">
        <v>0.97799999999999998</v>
      </c>
      <c r="AU6" s="222">
        <v>259</v>
      </c>
      <c r="AV6" s="231">
        <v>0.96599999999999997</v>
      </c>
      <c r="AW6" s="222">
        <v>128</v>
      </c>
      <c r="AX6" s="222">
        <v>123</v>
      </c>
      <c r="AY6" s="234">
        <v>0.96099999999999997</v>
      </c>
      <c r="AZ6" s="222">
        <v>122</v>
      </c>
      <c r="BA6" s="234">
        <v>0.95299999999999996</v>
      </c>
      <c r="BB6" s="222">
        <v>119</v>
      </c>
      <c r="BC6" s="231">
        <v>0.93</v>
      </c>
    </row>
    <row r="7" spans="1:78" x14ac:dyDescent="0.25">
      <c r="A7" s="225">
        <v>1</v>
      </c>
      <c r="B7" s="211" t="s">
        <v>143</v>
      </c>
      <c r="C7" s="211">
        <v>2903</v>
      </c>
      <c r="D7" s="211" t="s">
        <v>184</v>
      </c>
      <c r="E7" s="211">
        <v>839</v>
      </c>
      <c r="F7" s="211">
        <v>851</v>
      </c>
      <c r="G7" s="211"/>
      <c r="H7" s="219" t="str">
        <f>HYPERLINK("https://map.geo.admin.ch/?zoom=7&amp;E=683700&amp;N=284000&amp;layers=ch.kantone.cadastralwebmap-farbe,ch.swisstopo.amtliches-strassenverzeichnis,ch.bfs.gebaeude_wohnungs_register,KML||https://tinyurl.com/yy7ya4g9/SH/2903_bdg_erw.kml","KML building")</f>
        <v>KML building</v>
      </c>
      <c r="I7" s="154">
        <v>0</v>
      </c>
      <c r="J7" s="241" t="s">
        <v>4006</v>
      </c>
      <c r="K7" s="63">
        <v>0</v>
      </c>
      <c r="L7" s="64">
        <v>0</v>
      </c>
      <c r="M7" s="64"/>
      <c r="N7" s="200">
        <v>0</v>
      </c>
      <c r="O7" s="155"/>
      <c r="P7" s="63"/>
      <c r="Q7" s="64">
        <v>0</v>
      </c>
      <c r="R7" s="64"/>
      <c r="S7" s="200">
        <v>0</v>
      </c>
      <c r="T7" s="155"/>
      <c r="U7" s="63"/>
      <c r="V7" s="64">
        <v>0</v>
      </c>
      <c r="W7" s="64"/>
      <c r="X7" s="200">
        <v>0</v>
      </c>
      <c r="Y7" s="155"/>
      <c r="Z7" s="63"/>
      <c r="AA7" s="64">
        <v>0</v>
      </c>
      <c r="AB7" s="64"/>
      <c r="AC7" s="200">
        <v>0</v>
      </c>
      <c r="AD7" s="155"/>
      <c r="AE7" s="153"/>
      <c r="AF7" s="140">
        <v>10</v>
      </c>
      <c r="AG7" s="140"/>
      <c r="AH7" s="200">
        <v>1.1900000000000001E-2</v>
      </c>
      <c r="AI7" s="140"/>
      <c r="AJ7" s="153"/>
      <c r="AK7" s="140">
        <v>4</v>
      </c>
      <c r="AL7" s="140"/>
      <c r="AM7" s="200">
        <v>4.7999999999999996E-3</v>
      </c>
      <c r="AN7" s="156"/>
      <c r="AO7" s="220">
        <v>1.67E-2</v>
      </c>
      <c r="AP7" s="222">
        <v>339</v>
      </c>
      <c r="AQ7" s="222">
        <v>328</v>
      </c>
      <c r="AR7" s="234">
        <v>0.96799999999999997</v>
      </c>
      <c r="AS7" s="222">
        <v>303</v>
      </c>
      <c r="AT7" s="234">
        <v>0.89400000000000002</v>
      </c>
      <c r="AU7" s="222">
        <v>296</v>
      </c>
      <c r="AV7" s="231">
        <v>0.873</v>
      </c>
      <c r="AW7" s="222">
        <v>153</v>
      </c>
      <c r="AX7" s="222">
        <v>143</v>
      </c>
      <c r="AY7" s="234">
        <v>0.93500000000000005</v>
      </c>
      <c r="AZ7" s="222">
        <v>135</v>
      </c>
      <c r="BA7" s="234">
        <v>0.88200000000000001</v>
      </c>
      <c r="BB7" s="222">
        <v>129</v>
      </c>
      <c r="BC7" s="231">
        <v>0.84299999999999997</v>
      </c>
    </row>
    <row r="8" spans="1:78" x14ac:dyDescent="0.25">
      <c r="A8" s="225">
        <v>1</v>
      </c>
      <c r="B8" s="211" t="s">
        <v>143</v>
      </c>
      <c r="C8" s="211">
        <v>2904</v>
      </c>
      <c r="D8" s="211" t="s">
        <v>185</v>
      </c>
      <c r="E8" s="211">
        <v>1119</v>
      </c>
      <c r="F8" s="211">
        <v>1144</v>
      </c>
      <c r="G8" s="211"/>
      <c r="H8" s="219" t="str">
        <f>HYPERLINK("https://map.geo.admin.ch/?zoom=7&amp;E=679600&amp;N=282700&amp;layers=ch.kantone.cadastralwebmap-farbe,ch.swisstopo.amtliches-strassenverzeichnis,ch.bfs.gebaeude_wohnungs_register,KML||https://tinyurl.com/yy7ya4g9/SH/2904_bdg_erw.kml","KML building")</f>
        <v>KML building</v>
      </c>
      <c r="I8" s="154">
        <v>1</v>
      </c>
      <c r="J8" s="241" t="s">
        <v>4007</v>
      </c>
      <c r="K8" s="63">
        <v>8.9365504915102768E-4</v>
      </c>
      <c r="L8" s="64">
        <v>0</v>
      </c>
      <c r="M8" s="64"/>
      <c r="N8" s="200">
        <v>0</v>
      </c>
      <c r="O8" s="155"/>
      <c r="P8" s="63"/>
      <c r="Q8" s="64">
        <v>0</v>
      </c>
      <c r="R8" s="64"/>
      <c r="S8" s="200">
        <v>0</v>
      </c>
      <c r="T8" s="155"/>
      <c r="U8" s="63"/>
      <c r="V8" s="64">
        <v>0</v>
      </c>
      <c r="W8" s="64"/>
      <c r="X8" s="200">
        <v>0</v>
      </c>
      <c r="Y8" s="155"/>
      <c r="Z8" s="63"/>
      <c r="AA8" s="64">
        <v>0</v>
      </c>
      <c r="AB8" s="64"/>
      <c r="AC8" s="200">
        <v>0</v>
      </c>
      <c r="AD8" s="155"/>
      <c r="AE8" s="153"/>
      <c r="AF8" s="140">
        <v>11</v>
      </c>
      <c r="AG8" s="140"/>
      <c r="AH8" s="200">
        <v>9.7999999999999997E-3</v>
      </c>
      <c r="AI8" s="140"/>
      <c r="AJ8" s="153"/>
      <c r="AK8" s="140">
        <v>2</v>
      </c>
      <c r="AL8" s="140"/>
      <c r="AM8" s="200">
        <v>1.8E-3</v>
      </c>
      <c r="AN8" s="156"/>
      <c r="AO8" s="220">
        <v>1.1599999999999999E-2</v>
      </c>
      <c r="AP8" s="222">
        <v>400</v>
      </c>
      <c r="AQ8" s="222">
        <v>387</v>
      </c>
      <c r="AR8" s="234">
        <v>0.96799999999999997</v>
      </c>
      <c r="AS8" s="222">
        <v>375</v>
      </c>
      <c r="AT8" s="234">
        <v>0.93799999999999994</v>
      </c>
      <c r="AU8" s="222">
        <v>364</v>
      </c>
      <c r="AV8" s="231">
        <v>0.91</v>
      </c>
      <c r="AW8" s="222">
        <v>201</v>
      </c>
      <c r="AX8" s="222">
        <v>188</v>
      </c>
      <c r="AY8" s="234">
        <v>0.93500000000000005</v>
      </c>
      <c r="AZ8" s="222">
        <v>194</v>
      </c>
      <c r="BA8" s="234">
        <v>0.96499999999999997</v>
      </c>
      <c r="BB8" s="222">
        <v>183</v>
      </c>
      <c r="BC8" s="231">
        <v>0.91</v>
      </c>
    </row>
    <row r="9" spans="1:78" x14ac:dyDescent="0.25">
      <c r="A9" s="225">
        <v>1</v>
      </c>
      <c r="B9" s="211" t="s">
        <v>143</v>
      </c>
      <c r="C9" s="211">
        <v>2914</v>
      </c>
      <c r="D9" s="211" t="s">
        <v>186</v>
      </c>
      <c r="E9" s="211">
        <v>240</v>
      </c>
      <c r="F9" s="211">
        <v>242</v>
      </c>
      <c r="G9" s="211"/>
      <c r="H9" s="219" t="str">
        <f>HYPERLINK("https://map.geo.admin.ch/?zoom=7&amp;E=691100&amp;N=290300&amp;layers=ch.kantone.cadastralwebmap-farbe,ch.swisstopo.amtliches-strassenverzeichnis,ch.bfs.gebaeude_wohnungs_register,KML||https://tinyurl.com/yy7ya4g9/SH/2914_bdg_erw.kml","KML building")</f>
        <v>KML building</v>
      </c>
      <c r="I9" s="154">
        <v>0</v>
      </c>
      <c r="J9" s="241" t="s">
        <v>4008</v>
      </c>
      <c r="K9" s="63">
        <v>0</v>
      </c>
      <c r="L9" s="64">
        <v>0</v>
      </c>
      <c r="M9" s="64"/>
      <c r="N9" s="200">
        <v>0</v>
      </c>
      <c r="O9" s="155"/>
      <c r="P9" s="63"/>
      <c r="Q9" s="64">
        <v>0</v>
      </c>
      <c r="R9" s="64"/>
      <c r="S9" s="200">
        <v>0</v>
      </c>
      <c r="T9" s="155"/>
      <c r="U9" s="63"/>
      <c r="V9" s="64">
        <v>0</v>
      </c>
      <c r="W9" s="64"/>
      <c r="X9" s="200">
        <v>0</v>
      </c>
      <c r="Y9" s="155"/>
      <c r="Z9" s="63"/>
      <c r="AA9" s="64">
        <v>0</v>
      </c>
      <c r="AB9" s="64"/>
      <c r="AC9" s="200">
        <v>0</v>
      </c>
      <c r="AD9" s="157"/>
      <c r="AE9" s="153"/>
      <c r="AF9" s="140">
        <v>0</v>
      </c>
      <c r="AG9" s="140"/>
      <c r="AH9" s="200">
        <v>0</v>
      </c>
      <c r="AI9" s="140"/>
      <c r="AJ9" s="153"/>
      <c r="AK9" s="140">
        <v>0</v>
      </c>
      <c r="AL9" s="140"/>
      <c r="AM9" s="200">
        <v>0</v>
      </c>
      <c r="AN9" s="156"/>
      <c r="AO9" s="220">
        <v>0</v>
      </c>
      <c r="AP9" s="222">
        <v>93</v>
      </c>
      <c r="AQ9" s="222">
        <v>92</v>
      </c>
      <c r="AR9" s="234">
        <v>0.98899999999999999</v>
      </c>
      <c r="AS9" s="222">
        <v>93</v>
      </c>
      <c r="AT9" s="234">
        <v>1</v>
      </c>
      <c r="AU9" s="222">
        <v>92</v>
      </c>
      <c r="AV9" s="231">
        <v>0.98899999999999999</v>
      </c>
      <c r="AW9" s="222">
        <v>52</v>
      </c>
      <c r="AX9" s="222">
        <v>51</v>
      </c>
      <c r="AY9" s="234">
        <v>0.98099999999999998</v>
      </c>
      <c r="AZ9" s="222">
        <v>52</v>
      </c>
      <c r="BA9" s="234">
        <v>1</v>
      </c>
      <c r="BB9" s="222">
        <v>51</v>
      </c>
      <c r="BC9" s="231">
        <v>0.98099999999999998</v>
      </c>
    </row>
    <row r="10" spans="1:78" x14ac:dyDescent="0.25">
      <c r="A10" s="225">
        <v>1</v>
      </c>
      <c r="B10" s="211" t="s">
        <v>143</v>
      </c>
      <c r="C10" s="211">
        <v>2915</v>
      </c>
      <c r="D10" s="211" t="s">
        <v>187</v>
      </c>
      <c r="E10" s="211">
        <v>573</v>
      </c>
      <c r="F10" s="211">
        <v>592</v>
      </c>
      <c r="G10" s="211"/>
      <c r="H10" s="219" t="str">
        <f>HYPERLINK("https://map.geo.admin.ch/?zoom=7&amp;E=696100&amp;N=284800&amp;layers=ch.kantone.cadastralwebmap-farbe,ch.swisstopo.amtliches-strassenverzeichnis,ch.bfs.gebaeude_wohnungs_register,KML||https://tinyurl.com/yy7ya4g9/SH/2915_bdg_erw.kml","KML building")</f>
        <v>KML building</v>
      </c>
      <c r="I10" s="154">
        <v>0</v>
      </c>
      <c r="J10" s="240" t="s">
        <v>4009</v>
      </c>
      <c r="K10" s="63">
        <v>0</v>
      </c>
      <c r="L10" s="64">
        <v>0</v>
      </c>
      <c r="M10" s="64"/>
      <c r="N10" s="200">
        <v>0</v>
      </c>
      <c r="O10" s="155"/>
      <c r="P10" s="63"/>
      <c r="Q10" s="64">
        <v>0</v>
      </c>
      <c r="R10" s="64"/>
      <c r="S10" s="200">
        <v>0</v>
      </c>
      <c r="T10" s="155"/>
      <c r="U10" s="63"/>
      <c r="V10" s="64">
        <v>0</v>
      </c>
      <c r="W10" s="64"/>
      <c r="X10" s="200">
        <v>0</v>
      </c>
      <c r="Y10" s="155"/>
      <c r="Z10" s="63"/>
      <c r="AA10" s="64">
        <v>0</v>
      </c>
      <c r="AB10" s="64"/>
      <c r="AC10" s="200">
        <v>0</v>
      </c>
      <c r="AD10" s="155"/>
      <c r="AE10" s="153"/>
      <c r="AF10" s="140">
        <v>5</v>
      </c>
      <c r="AG10" s="140"/>
      <c r="AH10" s="200">
        <v>8.6999999999999994E-3</v>
      </c>
      <c r="AI10" s="140"/>
      <c r="AJ10" s="153"/>
      <c r="AK10" s="140">
        <v>0</v>
      </c>
      <c r="AL10" s="140"/>
      <c r="AM10" s="200">
        <v>0</v>
      </c>
      <c r="AN10" s="156"/>
      <c r="AO10" s="220">
        <v>8.6999999999999994E-3</v>
      </c>
      <c r="AP10" s="222">
        <v>205</v>
      </c>
      <c r="AQ10" s="222">
        <v>202</v>
      </c>
      <c r="AR10" s="234">
        <v>0.98499999999999999</v>
      </c>
      <c r="AS10" s="222">
        <v>186</v>
      </c>
      <c r="AT10" s="234">
        <v>0.90700000000000003</v>
      </c>
      <c r="AU10" s="222">
        <v>185</v>
      </c>
      <c r="AV10" s="231">
        <v>0.90200000000000002</v>
      </c>
      <c r="AW10" s="222">
        <v>105</v>
      </c>
      <c r="AX10" s="222">
        <v>102</v>
      </c>
      <c r="AY10" s="234">
        <v>0.97099999999999997</v>
      </c>
      <c r="AZ10" s="222">
        <v>99</v>
      </c>
      <c r="BA10" s="234">
        <v>0.94299999999999995</v>
      </c>
      <c r="BB10" s="222">
        <v>98</v>
      </c>
      <c r="BC10" s="231">
        <v>0.93300000000000005</v>
      </c>
    </row>
    <row r="11" spans="1:78" x14ac:dyDescent="0.25">
      <c r="A11" s="225">
        <v>1</v>
      </c>
      <c r="B11" s="211" t="s">
        <v>143</v>
      </c>
      <c r="C11" s="211">
        <v>2917</v>
      </c>
      <c r="D11" s="211" t="s">
        <v>188</v>
      </c>
      <c r="E11" s="211">
        <v>432</v>
      </c>
      <c r="F11" s="211">
        <v>453</v>
      </c>
      <c r="G11" s="211"/>
      <c r="H11" s="219" t="str">
        <f>HYPERLINK("https://map.geo.admin.ch/?zoom=7&amp;E=692400&amp;N=290200&amp;layers=ch.kantone.cadastralwebmap-farbe,ch.swisstopo.amtliches-strassenverzeichnis,ch.bfs.gebaeude_wohnungs_register,KML||https://tinyurl.com/yy7ya4g9/SH/2917_bdg_erw.kml","KML building")</f>
        <v>KML building</v>
      </c>
      <c r="I11" s="154">
        <v>1</v>
      </c>
      <c r="J11" s="240" t="s">
        <v>4010</v>
      </c>
      <c r="K11" s="63">
        <v>2.3148148148148147E-3</v>
      </c>
      <c r="L11" s="64">
        <v>0</v>
      </c>
      <c r="M11" s="64"/>
      <c r="N11" s="200">
        <v>0</v>
      </c>
      <c r="O11" s="155"/>
      <c r="P11" s="63"/>
      <c r="Q11" s="64">
        <v>0</v>
      </c>
      <c r="R11" s="64"/>
      <c r="S11" s="200">
        <v>0</v>
      </c>
      <c r="T11" s="155"/>
      <c r="U11" s="63"/>
      <c r="V11" s="64">
        <v>0</v>
      </c>
      <c r="W11" s="64"/>
      <c r="X11" s="200">
        <v>0</v>
      </c>
      <c r="Y11" s="155"/>
      <c r="Z11" s="63"/>
      <c r="AA11" s="64">
        <v>0</v>
      </c>
      <c r="AB11" s="64"/>
      <c r="AC11" s="200">
        <v>0</v>
      </c>
      <c r="AD11" s="155"/>
      <c r="AE11" s="153"/>
      <c r="AF11" s="140">
        <v>0</v>
      </c>
      <c r="AG11" s="140"/>
      <c r="AH11" s="200">
        <v>0</v>
      </c>
      <c r="AI11" s="140"/>
      <c r="AJ11" s="153"/>
      <c r="AK11" s="140">
        <v>1</v>
      </c>
      <c r="AL11" s="140"/>
      <c r="AM11" s="200">
        <v>2.3E-3</v>
      </c>
      <c r="AN11" s="156"/>
      <c r="AO11" s="220">
        <v>2.3E-3</v>
      </c>
      <c r="AP11" s="222">
        <v>172</v>
      </c>
      <c r="AQ11" s="222">
        <v>162</v>
      </c>
      <c r="AR11" s="234">
        <v>0.94199999999999995</v>
      </c>
      <c r="AS11" s="222">
        <v>167</v>
      </c>
      <c r="AT11" s="234">
        <v>0.97099999999999997</v>
      </c>
      <c r="AU11" s="222">
        <v>161</v>
      </c>
      <c r="AV11" s="231">
        <v>0.93600000000000005</v>
      </c>
      <c r="AW11" s="222">
        <v>95</v>
      </c>
      <c r="AX11" s="222">
        <v>88</v>
      </c>
      <c r="AY11" s="234">
        <v>0.92600000000000005</v>
      </c>
      <c r="AZ11" s="222">
        <v>91</v>
      </c>
      <c r="BA11" s="234">
        <v>0.95799999999999996</v>
      </c>
      <c r="BB11" s="222">
        <v>87</v>
      </c>
      <c r="BC11" s="231">
        <v>0.91600000000000004</v>
      </c>
    </row>
    <row r="12" spans="1:78" x14ac:dyDescent="0.25">
      <c r="A12" s="225">
        <v>1</v>
      </c>
      <c r="B12" s="211" t="s">
        <v>143</v>
      </c>
      <c r="C12" s="211">
        <v>2919</v>
      </c>
      <c r="D12" s="211" t="s">
        <v>189</v>
      </c>
      <c r="E12" s="211">
        <v>586</v>
      </c>
      <c r="F12" s="211">
        <v>590</v>
      </c>
      <c r="G12" s="211"/>
      <c r="H12" s="219" t="str">
        <f>HYPERLINK("https://map.geo.admin.ch/?zoom=7&amp;E=691800&amp;N=288400&amp;layers=ch.kantone.cadastralwebmap-farbe,ch.swisstopo.amtliches-strassenverzeichnis,ch.bfs.gebaeude_wohnungs_register,KML||https://tinyurl.com/yy7ya4g9/SH/2919_bdg_erw.kml","KML building")</f>
        <v>KML building</v>
      </c>
      <c r="I12" s="154">
        <v>0</v>
      </c>
      <c r="J12" s="241" t="s">
        <v>4011</v>
      </c>
      <c r="K12" s="63">
        <v>0</v>
      </c>
      <c r="L12" s="64">
        <v>0</v>
      </c>
      <c r="M12" s="64"/>
      <c r="N12" s="200">
        <v>0</v>
      </c>
      <c r="O12" s="155"/>
      <c r="P12" s="63"/>
      <c r="Q12" s="64">
        <v>0</v>
      </c>
      <c r="R12" s="64"/>
      <c r="S12" s="200">
        <v>0</v>
      </c>
      <c r="T12" s="155"/>
      <c r="U12" s="63"/>
      <c r="V12" s="64">
        <v>0</v>
      </c>
      <c r="W12" s="64"/>
      <c r="X12" s="200">
        <v>0</v>
      </c>
      <c r="Y12" s="155"/>
      <c r="Z12" s="63"/>
      <c r="AA12" s="64">
        <v>2</v>
      </c>
      <c r="AB12" s="64"/>
      <c r="AC12" s="200">
        <v>3.3999999999999998E-3</v>
      </c>
      <c r="AD12" s="155"/>
      <c r="AE12" s="153"/>
      <c r="AF12" s="140">
        <v>3</v>
      </c>
      <c r="AG12" s="140"/>
      <c r="AH12" s="200">
        <v>5.1000000000000004E-3</v>
      </c>
      <c r="AI12" s="140"/>
      <c r="AJ12" s="153"/>
      <c r="AK12" s="140">
        <v>1</v>
      </c>
      <c r="AL12" s="140"/>
      <c r="AM12" s="200">
        <v>1.6999999999999999E-3</v>
      </c>
      <c r="AN12" s="156"/>
      <c r="AO12" s="220">
        <v>1.0200000000000001E-2</v>
      </c>
      <c r="AP12" s="222">
        <v>179</v>
      </c>
      <c r="AQ12" s="222">
        <v>175</v>
      </c>
      <c r="AR12" s="234">
        <v>0.97799999999999998</v>
      </c>
      <c r="AS12" s="222">
        <v>168</v>
      </c>
      <c r="AT12" s="234">
        <v>0.93899999999999995</v>
      </c>
      <c r="AU12" s="222">
        <v>168</v>
      </c>
      <c r="AV12" s="231">
        <v>0.93899999999999995</v>
      </c>
      <c r="AW12" s="222">
        <v>84</v>
      </c>
      <c r="AX12" s="222">
        <v>80</v>
      </c>
      <c r="AY12" s="234">
        <v>0.95199999999999996</v>
      </c>
      <c r="AZ12" s="222">
        <v>77</v>
      </c>
      <c r="BA12" s="234">
        <v>0.91700000000000004</v>
      </c>
      <c r="BB12" s="222">
        <v>77</v>
      </c>
      <c r="BC12" s="231">
        <v>0.91700000000000004</v>
      </c>
    </row>
    <row r="13" spans="1:78" x14ac:dyDescent="0.25">
      <c r="A13" s="225">
        <v>1</v>
      </c>
      <c r="B13" s="211" t="s">
        <v>143</v>
      </c>
      <c r="C13" s="211">
        <v>2920</v>
      </c>
      <c r="D13" s="211" t="s">
        <v>190</v>
      </c>
      <c r="E13" s="211">
        <v>2616</v>
      </c>
      <c r="F13" s="211">
        <v>3746</v>
      </c>
      <c r="G13" s="211"/>
      <c r="H13" s="219" t="str">
        <f>HYPERLINK("https://map.geo.admin.ch/?zoom=7&amp;E=695100&amp;N=289300&amp;layers=ch.kantone.cadastralwebmap-farbe,ch.swisstopo.amtliches-strassenverzeichnis,ch.bfs.gebaeude_wohnungs_register,KML||https://tinyurl.com/yy7ya4g9/SH/2920_bdg_erw.kml","KML building")</f>
        <v>KML building</v>
      </c>
      <c r="I13" s="154">
        <v>2</v>
      </c>
      <c r="J13" s="240" t="s">
        <v>4012</v>
      </c>
      <c r="K13" s="63">
        <v>7.6452599388379206E-4</v>
      </c>
      <c r="L13" s="64">
        <v>0</v>
      </c>
      <c r="M13" s="64"/>
      <c r="N13" s="200">
        <v>0</v>
      </c>
      <c r="O13" s="155"/>
      <c r="P13" s="63"/>
      <c r="Q13" s="64">
        <v>0</v>
      </c>
      <c r="R13" s="64"/>
      <c r="S13" s="200">
        <v>0</v>
      </c>
      <c r="T13" s="155"/>
      <c r="U13" s="63"/>
      <c r="V13" s="64">
        <v>0</v>
      </c>
      <c r="W13" s="64"/>
      <c r="X13" s="200">
        <v>0</v>
      </c>
      <c r="Y13" s="155"/>
      <c r="Z13" s="63"/>
      <c r="AA13" s="64">
        <v>0</v>
      </c>
      <c r="AB13" s="64"/>
      <c r="AC13" s="200">
        <v>0</v>
      </c>
      <c r="AD13" s="155"/>
      <c r="AE13" s="153"/>
      <c r="AF13" s="140">
        <v>11</v>
      </c>
      <c r="AG13" s="140"/>
      <c r="AH13" s="200">
        <v>4.1999999999999997E-3</v>
      </c>
      <c r="AI13" s="140"/>
      <c r="AJ13" s="153"/>
      <c r="AK13" s="140">
        <v>17</v>
      </c>
      <c r="AL13" s="140"/>
      <c r="AM13" s="200">
        <v>6.4999999999999997E-3</v>
      </c>
      <c r="AN13" s="156"/>
      <c r="AO13" s="220">
        <v>1.0699999999999999E-2</v>
      </c>
      <c r="AP13" s="222">
        <v>1144</v>
      </c>
      <c r="AQ13" s="222">
        <v>1095</v>
      </c>
      <c r="AR13" s="234">
        <v>0.95699999999999996</v>
      </c>
      <c r="AS13" s="222">
        <v>1125</v>
      </c>
      <c r="AT13" s="234">
        <v>0.98299999999999998</v>
      </c>
      <c r="AU13" s="222">
        <v>1089</v>
      </c>
      <c r="AV13" s="231">
        <v>0.95199999999999996</v>
      </c>
      <c r="AW13" s="222">
        <v>629</v>
      </c>
      <c r="AX13" s="222">
        <v>581</v>
      </c>
      <c r="AY13" s="234">
        <v>0.92400000000000004</v>
      </c>
      <c r="AZ13" s="222">
        <v>612</v>
      </c>
      <c r="BA13" s="234">
        <v>0.97299999999999998</v>
      </c>
      <c r="BB13" s="222">
        <v>576</v>
      </c>
      <c r="BC13" s="231">
        <v>0.91600000000000004</v>
      </c>
    </row>
    <row r="14" spans="1:78" x14ac:dyDescent="0.25">
      <c r="A14" s="225">
        <v>1</v>
      </c>
      <c r="B14" s="211" t="s">
        <v>143</v>
      </c>
      <c r="C14" s="211">
        <v>2931</v>
      </c>
      <c r="D14" s="211" t="s">
        <v>191</v>
      </c>
      <c r="E14" s="211">
        <v>255</v>
      </c>
      <c r="F14" s="211">
        <v>261</v>
      </c>
      <c r="G14" s="211"/>
      <c r="H14" s="219" t="str">
        <f>HYPERLINK("https://map.geo.admin.ch/?zoom=7&amp;E=687900&amp;N=294100&amp;layers=ch.kantone.cadastralwebmap-farbe,ch.swisstopo.amtliches-strassenverzeichnis,ch.bfs.gebaeude_wohnungs_register,KML||https://tinyurl.com/yy7ya4g9/SH/2931_bdg_erw.kml","KML building")</f>
        <v>KML building</v>
      </c>
      <c r="I14" s="154">
        <v>0</v>
      </c>
      <c r="J14" s="241" t="s">
        <v>4013</v>
      </c>
      <c r="K14" s="63">
        <v>0</v>
      </c>
      <c r="L14" s="64">
        <v>0</v>
      </c>
      <c r="M14" s="64"/>
      <c r="N14" s="200">
        <v>0</v>
      </c>
      <c r="O14" s="155"/>
      <c r="P14" s="63"/>
      <c r="Q14" s="64">
        <v>0</v>
      </c>
      <c r="R14" s="64"/>
      <c r="S14" s="200">
        <v>0</v>
      </c>
      <c r="T14" s="155"/>
      <c r="U14" s="63"/>
      <c r="V14" s="64">
        <v>0</v>
      </c>
      <c r="W14" s="64"/>
      <c r="X14" s="200">
        <v>0</v>
      </c>
      <c r="Y14" s="155"/>
      <c r="Z14" s="63"/>
      <c r="AA14" s="64">
        <v>0</v>
      </c>
      <c r="AB14" s="64"/>
      <c r="AC14" s="200">
        <v>0</v>
      </c>
      <c r="AD14" s="155"/>
      <c r="AE14" s="153"/>
      <c r="AF14" s="140">
        <v>2</v>
      </c>
      <c r="AG14" s="140"/>
      <c r="AH14" s="200">
        <v>7.7999999999999996E-3</v>
      </c>
      <c r="AI14" s="140"/>
      <c r="AJ14" s="153"/>
      <c r="AK14" s="140">
        <v>1</v>
      </c>
      <c r="AL14" s="140"/>
      <c r="AM14" s="200">
        <v>3.8999999999999998E-3</v>
      </c>
      <c r="AN14" s="156"/>
      <c r="AO14" s="220">
        <v>1.1699999999999999E-2</v>
      </c>
      <c r="AP14" s="222">
        <v>147</v>
      </c>
      <c r="AQ14" s="222">
        <v>142</v>
      </c>
      <c r="AR14" s="234">
        <v>0.96599999999999997</v>
      </c>
      <c r="AS14" s="222">
        <v>137</v>
      </c>
      <c r="AT14" s="234">
        <v>0.93200000000000005</v>
      </c>
      <c r="AU14" s="222">
        <v>135</v>
      </c>
      <c r="AV14" s="231">
        <v>0.91800000000000004</v>
      </c>
      <c r="AW14" s="222">
        <v>84</v>
      </c>
      <c r="AX14" s="222">
        <v>79</v>
      </c>
      <c r="AY14" s="234">
        <v>0.94</v>
      </c>
      <c r="AZ14" s="222">
        <v>77</v>
      </c>
      <c r="BA14" s="234">
        <v>0.91700000000000004</v>
      </c>
      <c r="BB14" s="222">
        <v>75</v>
      </c>
      <c r="BC14" s="231">
        <v>0.89300000000000002</v>
      </c>
    </row>
    <row r="15" spans="1:78" x14ac:dyDescent="0.25">
      <c r="A15" s="225">
        <v>1</v>
      </c>
      <c r="B15" s="211" t="s">
        <v>143</v>
      </c>
      <c r="C15" s="211">
        <v>2932</v>
      </c>
      <c r="D15" s="211" t="s">
        <v>192</v>
      </c>
      <c r="E15" s="211">
        <v>2013</v>
      </c>
      <c r="F15" s="211">
        <v>2128</v>
      </c>
      <c r="G15" s="211"/>
      <c r="H15" s="219" t="str">
        <f>HYPERLINK("https://map.geo.admin.ch/?zoom=7&amp;E=685300&amp;N=283700&amp;layers=ch.kantone.cadastralwebmap-farbe,ch.swisstopo.amtliches-strassenverzeichnis,ch.bfs.gebaeude_wohnungs_register,KML||https://tinyurl.com/yy7ya4g9/SH/2932_bdg_erw.kml","KML building")</f>
        <v>KML building</v>
      </c>
      <c r="I15" s="154">
        <v>18</v>
      </c>
      <c r="J15" s="241" t="s">
        <v>4014</v>
      </c>
      <c r="K15" s="63">
        <v>8.9418777943368107E-3</v>
      </c>
      <c r="L15" s="64">
        <v>0</v>
      </c>
      <c r="M15" s="64"/>
      <c r="N15" s="200">
        <v>0</v>
      </c>
      <c r="O15" s="155"/>
      <c r="P15" s="63"/>
      <c r="Q15" s="64">
        <v>0</v>
      </c>
      <c r="R15" s="64"/>
      <c r="S15" s="200">
        <v>0</v>
      </c>
      <c r="T15" s="155"/>
      <c r="U15" s="63"/>
      <c r="V15" s="64">
        <v>2</v>
      </c>
      <c r="W15" s="64"/>
      <c r="X15" s="200">
        <v>8.9999999999999998E-4</v>
      </c>
      <c r="Y15" s="155"/>
      <c r="Z15" s="63"/>
      <c r="AA15" s="64">
        <v>2</v>
      </c>
      <c r="AB15" s="64"/>
      <c r="AC15" s="200">
        <v>8.9999999999999998E-4</v>
      </c>
      <c r="AD15" s="155"/>
      <c r="AE15" s="153"/>
      <c r="AF15" s="140">
        <v>14</v>
      </c>
      <c r="AG15" s="140"/>
      <c r="AH15" s="200">
        <v>7.0000000000000001E-3</v>
      </c>
      <c r="AI15" s="140"/>
      <c r="AJ15" s="153"/>
      <c r="AK15" s="140">
        <v>6</v>
      </c>
      <c r="AL15" s="140"/>
      <c r="AM15" s="200">
        <v>3.0000000000000001E-3</v>
      </c>
      <c r="AN15" s="156"/>
      <c r="AO15" s="220">
        <v>1.1800000000000001E-2</v>
      </c>
      <c r="AP15" s="222">
        <v>885</v>
      </c>
      <c r="AQ15" s="222">
        <v>874</v>
      </c>
      <c r="AR15" s="234">
        <v>0.98799999999999999</v>
      </c>
      <c r="AS15" s="222">
        <v>872</v>
      </c>
      <c r="AT15" s="234">
        <v>0.98499999999999999</v>
      </c>
      <c r="AU15" s="222">
        <v>865</v>
      </c>
      <c r="AV15" s="231">
        <v>0.97699999999999998</v>
      </c>
      <c r="AW15" s="222">
        <v>383</v>
      </c>
      <c r="AX15" s="222">
        <v>373</v>
      </c>
      <c r="AY15" s="234">
        <v>0.97399999999999998</v>
      </c>
      <c r="AZ15" s="222">
        <v>372</v>
      </c>
      <c r="BA15" s="234">
        <v>0.97099999999999997</v>
      </c>
      <c r="BB15" s="222">
        <v>366</v>
      </c>
      <c r="BC15" s="231">
        <v>0.95599999999999996</v>
      </c>
    </row>
    <row r="16" spans="1:78" x14ac:dyDescent="0.25">
      <c r="A16" s="225">
        <v>1</v>
      </c>
      <c r="B16" s="211" t="s">
        <v>143</v>
      </c>
      <c r="C16" s="211">
        <v>2933</v>
      </c>
      <c r="D16" s="211" t="s">
        <v>193</v>
      </c>
      <c r="E16" s="211">
        <v>567</v>
      </c>
      <c r="F16" s="211">
        <v>606</v>
      </c>
      <c r="G16" s="211"/>
      <c r="H16" s="219" t="str">
        <f>HYPERLINK("https://map.geo.admin.ch/?zoom=7&amp;E=684500&amp;N=269700&amp;layers=ch.kantone.cadastralwebmap-farbe,ch.swisstopo.amtliches-strassenverzeichnis,ch.bfs.gebaeude_wohnungs_register,KML||https://tinyurl.com/yy7ya4g9/SH/2933_bdg_erw.kml","KML building")</f>
        <v>KML building</v>
      </c>
      <c r="I16" s="154">
        <v>0</v>
      </c>
      <c r="J16" s="241" t="s">
        <v>4015</v>
      </c>
      <c r="K16" s="63">
        <v>0</v>
      </c>
      <c r="L16" s="64">
        <v>0</v>
      </c>
      <c r="M16" s="64"/>
      <c r="N16" s="200">
        <v>0</v>
      </c>
      <c r="O16" s="155"/>
      <c r="P16" s="63"/>
      <c r="Q16" s="64">
        <v>0</v>
      </c>
      <c r="R16" s="64"/>
      <c r="S16" s="200">
        <v>0</v>
      </c>
      <c r="T16" s="155"/>
      <c r="U16" s="63"/>
      <c r="V16" s="64">
        <v>0</v>
      </c>
      <c r="W16" s="64"/>
      <c r="X16" s="200">
        <v>0</v>
      </c>
      <c r="Y16" s="155"/>
      <c r="Z16" s="63"/>
      <c r="AA16" s="64">
        <v>0</v>
      </c>
      <c r="AB16" s="64"/>
      <c r="AC16" s="200">
        <v>0</v>
      </c>
      <c r="AD16" s="155"/>
      <c r="AE16" s="153"/>
      <c r="AF16" s="140">
        <v>6</v>
      </c>
      <c r="AG16" s="140"/>
      <c r="AH16" s="200">
        <v>1.06E-2</v>
      </c>
      <c r="AI16" s="140"/>
      <c r="AJ16" s="153"/>
      <c r="AK16" s="140">
        <v>0</v>
      </c>
      <c r="AL16" s="140"/>
      <c r="AM16" s="200">
        <v>0</v>
      </c>
      <c r="AN16" s="156"/>
      <c r="AO16" s="220">
        <v>1.06E-2</v>
      </c>
      <c r="AP16" s="222">
        <v>245</v>
      </c>
      <c r="AQ16" s="222">
        <v>243</v>
      </c>
      <c r="AR16" s="234">
        <v>0.99199999999999999</v>
      </c>
      <c r="AS16" s="222">
        <v>231</v>
      </c>
      <c r="AT16" s="234">
        <v>0.94299999999999995</v>
      </c>
      <c r="AU16" s="222">
        <v>230</v>
      </c>
      <c r="AV16" s="231">
        <v>0.93899999999999995</v>
      </c>
      <c r="AW16" s="222">
        <v>115</v>
      </c>
      <c r="AX16" s="222">
        <v>114</v>
      </c>
      <c r="AY16" s="234">
        <v>0.99099999999999999</v>
      </c>
      <c r="AZ16" s="222">
        <v>106</v>
      </c>
      <c r="BA16" s="234">
        <v>0.92200000000000004</v>
      </c>
      <c r="BB16" s="222">
        <v>105</v>
      </c>
      <c r="BC16" s="231">
        <v>0.91300000000000003</v>
      </c>
    </row>
    <row r="17" spans="1:55" x14ac:dyDescent="0.25">
      <c r="A17" s="225">
        <v>1</v>
      </c>
      <c r="B17" s="211" t="s">
        <v>143</v>
      </c>
      <c r="C17" s="211">
        <v>2936</v>
      </c>
      <c r="D17" s="211" t="s">
        <v>194</v>
      </c>
      <c r="E17" s="211">
        <v>612</v>
      </c>
      <c r="F17" s="211">
        <v>616</v>
      </c>
      <c r="G17" s="211"/>
      <c r="H17" s="219" t="str">
        <f>HYPERLINK("https://map.geo.admin.ch/?zoom=7&amp;E=687700&amp;N=290700&amp;layers=ch.kantone.cadastralwebmap-farbe,ch.swisstopo.amtliches-strassenverzeichnis,ch.bfs.gebaeude_wohnungs_register,KML||https://tinyurl.com/yy7ya4g9/SH/2936_bdg_erw.kml","KML building")</f>
        <v>KML building</v>
      </c>
      <c r="I17" s="154">
        <v>0</v>
      </c>
      <c r="J17" s="241" t="s">
        <v>4016</v>
      </c>
      <c r="K17" s="63">
        <v>0</v>
      </c>
      <c r="L17" s="64">
        <v>0</v>
      </c>
      <c r="M17" s="64"/>
      <c r="N17" s="200">
        <v>0</v>
      </c>
      <c r="O17" s="155"/>
      <c r="P17" s="63"/>
      <c r="Q17" s="64">
        <v>0</v>
      </c>
      <c r="R17" s="64"/>
      <c r="S17" s="200">
        <v>0</v>
      </c>
      <c r="T17" s="155"/>
      <c r="U17" s="63"/>
      <c r="V17" s="64">
        <v>0</v>
      </c>
      <c r="W17" s="64"/>
      <c r="X17" s="200">
        <v>0</v>
      </c>
      <c r="Y17" s="155"/>
      <c r="Z17" s="63"/>
      <c r="AA17" s="64">
        <v>0</v>
      </c>
      <c r="AB17" s="64"/>
      <c r="AC17" s="200">
        <v>0</v>
      </c>
      <c r="AD17" s="155"/>
      <c r="AE17" s="153"/>
      <c r="AF17" s="140">
        <v>1</v>
      </c>
      <c r="AG17" s="140"/>
      <c r="AH17" s="200">
        <v>1.6000000000000001E-3</v>
      </c>
      <c r="AI17" s="140"/>
      <c r="AJ17" s="153"/>
      <c r="AK17" s="140">
        <v>0</v>
      </c>
      <c r="AL17" s="140"/>
      <c r="AM17" s="200">
        <v>0</v>
      </c>
      <c r="AN17" s="156"/>
      <c r="AO17" s="220">
        <v>1.6000000000000001E-3</v>
      </c>
      <c r="AP17" s="222">
        <v>287</v>
      </c>
      <c r="AQ17" s="222">
        <v>284</v>
      </c>
      <c r="AR17" s="234">
        <v>0.99</v>
      </c>
      <c r="AS17" s="222">
        <v>286</v>
      </c>
      <c r="AT17" s="234">
        <v>0.997</v>
      </c>
      <c r="AU17" s="222">
        <v>284</v>
      </c>
      <c r="AV17" s="231">
        <v>0.99</v>
      </c>
      <c r="AW17" s="222">
        <v>133</v>
      </c>
      <c r="AX17" s="222">
        <v>131</v>
      </c>
      <c r="AY17" s="234">
        <v>0.98499999999999999</v>
      </c>
      <c r="AZ17" s="222">
        <v>132</v>
      </c>
      <c r="BA17" s="234">
        <v>0.99199999999999999</v>
      </c>
      <c r="BB17" s="222">
        <v>131</v>
      </c>
      <c r="BC17" s="231">
        <v>0.98499999999999999</v>
      </c>
    </row>
    <row r="18" spans="1:55" x14ac:dyDescent="0.25">
      <c r="A18" s="225">
        <v>1</v>
      </c>
      <c r="B18" s="211" t="s">
        <v>143</v>
      </c>
      <c r="C18" s="211">
        <v>2937</v>
      </c>
      <c r="D18" s="211" t="s">
        <v>195</v>
      </c>
      <c r="E18" s="211">
        <v>2796</v>
      </c>
      <c r="F18" s="211">
        <v>2864</v>
      </c>
      <c r="G18" s="211"/>
      <c r="H18" s="219" t="str">
        <f>HYPERLINK("https://map.geo.admin.ch/?zoom=7&amp;E=688500&amp;N=281900&amp;layers=ch.kantone.cadastralwebmap-farbe,ch.swisstopo.amtliches-strassenverzeichnis,ch.bfs.gebaeude_wohnungs_register,KML||https://tinyurl.com/yy7ya4g9/SH/2937_bdg_erw.kml","KML building")</f>
        <v>KML building</v>
      </c>
      <c r="I18" s="154">
        <v>0</v>
      </c>
      <c r="J18" s="241" t="s">
        <v>4017</v>
      </c>
      <c r="K18" s="63">
        <v>0</v>
      </c>
      <c r="L18" s="64">
        <v>0</v>
      </c>
      <c r="M18" s="64"/>
      <c r="N18" s="200">
        <v>0</v>
      </c>
      <c r="O18" s="155"/>
      <c r="P18" s="63"/>
      <c r="Q18" s="64">
        <v>0</v>
      </c>
      <c r="R18" s="64"/>
      <c r="S18" s="200">
        <v>0</v>
      </c>
      <c r="T18" s="155"/>
      <c r="U18" s="63"/>
      <c r="V18" s="64">
        <v>0</v>
      </c>
      <c r="W18" s="64"/>
      <c r="X18" s="200">
        <v>0</v>
      </c>
      <c r="Y18" s="155"/>
      <c r="Z18" s="63"/>
      <c r="AA18" s="64">
        <v>8</v>
      </c>
      <c r="AB18" s="64"/>
      <c r="AC18" s="200">
        <v>2.8E-3</v>
      </c>
      <c r="AD18" s="155"/>
      <c r="AE18" s="153"/>
      <c r="AF18" s="140">
        <v>37</v>
      </c>
      <c r="AG18" s="140"/>
      <c r="AH18" s="200">
        <v>1.32E-2</v>
      </c>
      <c r="AI18" s="140"/>
      <c r="AJ18" s="153"/>
      <c r="AK18" s="140">
        <v>11</v>
      </c>
      <c r="AL18" s="140"/>
      <c r="AM18" s="200">
        <v>3.8999999999999998E-3</v>
      </c>
      <c r="AN18" s="156"/>
      <c r="AO18" s="220">
        <v>1.9900000000000001E-2</v>
      </c>
      <c r="AP18" s="222">
        <v>984</v>
      </c>
      <c r="AQ18" s="222">
        <v>874</v>
      </c>
      <c r="AR18" s="234">
        <v>0.88800000000000001</v>
      </c>
      <c r="AS18" s="222">
        <v>956</v>
      </c>
      <c r="AT18" s="234">
        <v>0.97199999999999998</v>
      </c>
      <c r="AU18" s="222">
        <v>852</v>
      </c>
      <c r="AV18" s="231">
        <v>0.86599999999999999</v>
      </c>
      <c r="AW18" s="222">
        <v>497</v>
      </c>
      <c r="AX18" s="222">
        <v>423</v>
      </c>
      <c r="AY18" s="234">
        <v>0.85099999999999998</v>
      </c>
      <c r="AZ18" s="222">
        <v>484</v>
      </c>
      <c r="BA18" s="234">
        <v>0.97399999999999998</v>
      </c>
      <c r="BB18" s="222">
        <v>416</v>
      </c>
      <c r="BC18" s="231">
        <v>0.83699999999999997</v>
      </c>
    </row>
    <row r="19" spans="1:55" x14ac:dyDescent="0.25">
      <c r="A19" s="225">
        <v>1</v>
      </c>
      <c r="B19" s="211" t="s">
        <v>143</v>
      </c>
      <c r="C19" s="211">
        <v>2938</v>
      </c>
      <c r="D19" s="211" t="s">
        <v>196</v>
      </c>
      <c r="E19" s="211">
        <v>507</v>
      </c>
      <c r="F19" s="211">
        <v>519</v>
      </c>
      <c r="G19" s="211"/>
      <c r="H19" s="219" t="str">
        <f>HYPERLINK("https://map.geo.admin.ch/?zoom=7&amp;E=684600&amp;N=270700&amp;layers=ch.kantone.cadastralwebmap-farbe,ch.swisstopo.amtliches-strassenverzeichnis,ch.bfs.gebaeude_wohnungs_register,KML||https://tinyurl.com/yy7ya4g9/SH/2938_bdg_erw.kml","KML building")</f>
        <v>KML building</v>
      </c>
      <c r="I19" s="154">
        <v>0</v>
      </c>
      <c r="J19" s="241" t="s">
        <v>4018</v>
      </c>
      <c r="K19" s="63">
        <v>0</v>
      </c>
      <c r="L19" s="64">
        <v>0</v>
      </c>
      <c r="M19" s="64"/>
      <c r="N19" s="200">
        <v>0</v>
      </c>
      <c r="O19" s="155"/>
      <c r="P19" s="63"/>
      <c r="Q19" s="64">
        <v>0</v>
      </c>
      <c r="R19" s="64"/>
      <c r="S19" s="200">
        <v>0</v>
      </c>
      <c r="T19" s="155"/>
      <c r="U19" s="63"/>
      <c r="V19" s="64">
        <v>0</v>
      </c>
      <c r="W19" s="64"/>
      <c r="X19" s="200">
        <v>0</v>
      </c>
      <c r="Y19" s="155"/>
      <c r="Z19" s="63"/>
      <c r="AA19" s="64">
        <v>2</v>
      </c>
      <c r="AB19" s="64"/>
      <c r="AC19" s="200">
        <v>3.8999999999999998E-3</v>
      </c>
      <c r="AD19" s="155"/>
      <c r="AE19" s="153"/>
      <c r="AF19" s="140">
        <v>2</v>
      </c>
      <c r="AG19" s="140"/>
      <c r="AH19" s="200">
        <v>3.8999999999999998E-3</v>
      </c>
      <c r="AI19" s="140"/>
      <c r="AJ19" s="153"/>
      <c r="AK19" s="140">
        <v>0</v>
      </c>
      <c r="AL19" s="140"/>
      <c r="AM19" s="200">
        <v>0</v>
      </c>
      <c r="AN19" s="156"/>
      <c r="AO19" s="220">
        <v>7.7999999999999996E-3</v>
      </c>
      <c r="AP19" s="222">
        <v>197</v>
      </c>
      <c r="AQ19" s="222">
        <v>192</v>
      </c>
      <c r="AR19" s="234">
        <v>0.97499999999999998</v>
      </c>
      <c r="AS19" s="222">
        <v>189</v>
      </c>
      <c r="AT19" s="234">
        <v>0.95899999999999996</v>
      </c>
      <c r="AU19" s="222">
        <v>187</v>
      </c>
      <c r="AV19" s="231">
        <v>0.94899999999999995</v>
      </c>
      <c r="AW19" s="222">
        <v>100</v>
      </c>
      <c r="AX19" s="222">
        <v>95</v>
      </c>
      <c r="AY19" s="234">
        <v>0.95</v>
      </c>
      <c r="AZ19" s="222">
        <v>96</v>
      </c>
      <c r="BA19" s="234">
        <v>0.96</v>
      </c>
      <c r="BB19" s="222">
        <v>94</v>
      </c>
      <c r="BC19" s="231">
        <v>0.94</v>
      </c>
    </row>
    <row r="20" spans="1:55" x14ac:dyDescent="0.25">
      <c r="A20" s="225">
        <v>1</v>
      </c>
      <c r="B20" s="211" t="s">
        <v>143</v>
      </c>
      <c r="C20" s="211">
        <v>2939</v>
      </c>
      <c r="D20" s="211" t="s">
        <v>142</v>
      </c>
      <c r="E20" s="211">
        <v>10547</v>
      </c>
      <c r="F20" s="211">
        <v>11391</v>
      </c>
      <c r="G20" s="211"/>
      <c r="H20" s="219" t="str">
        <f>HYPERLINK("https://map.geo.admin.ch/?zoom=7&amp;E=689600&amp;N=283800&amp;layers=ch.kantone.cadastralwebmap-farbe,ch.swisstopo.amtliches-strassenverzeichnis,ch.bfs.gebaeude_wohnungs_register,KML||https://tinyurl.com/yy7ya4g9/SH/2939_bdg_erw.kml","KML building")</f>
        <v>KML building</v>
      </c>
      <c r="I20" s="154">
        <v>4</v>
      </c>
      <c r="J20" s="241" t="s">
        <v>4019</v>
      </c>
      <c r="K20" s="63">
        <v>3.7925476438797765E-4</v>
      </c>
      <c r="L20" s="64">
        <v>1</v>
      </c>
      <c r="M20" s="64"/>
      <c r="N20" s="200">
        <v>1E-4</v>
      </c>
      <c r="O20" s="155"/>
      <c r="P20" s="63"/>
      <c r="Q20" s="64">
        <v>0</v>
      </c>
      <c r="R20" s="64"/>
      <c r="S20" s="200">
        <v>0</v>
      </c>
      <c r="T20" s="155"/>
      <c r="U20" s="63"/>
      <c r="V20" s="64">
        <v>0</v>
      </c>
      <c r="W20" s="64"/>
      <c r="X20" s="200">
        <v>0</v>
      </c>
      <c r="Y20" s="155"/>
      <c r="Z20" s="63"/>
      <c r="AA20" s="64">
        <v>1360</v>
      </c>
      <c r="AB20" s="64"/>
      <c r="AC20" s="200">
        <v>0.11940000000000001</v>
      </c>
      <c r="AD20" s="155"/>
      <c r="AE20" s="153"/>
      <c r="AF20" s="140">
        <v>187</v>
      </c>
      <c r="AG20" s="140"/>
      <c r="AH20" s="200">
        <v>1.77E-2</v>
      </c>
      <c r="AI20" s="140"/>
      <c r="AJ20" s="153"/>
      <c r="AK20" s="140">
        <v>366</v>
      </c>
      <c r="AL20" s="140"/>
      <c r="AM20" s="200">
        <v>3.4700000000000002E-2</v>
      </c>
      <c r="AN20" s="156"/>
      <c r="AO20" s="220">
        <v>0.17190000000000003</v>
      </c>
      <c r="AP20" s="222">
        <v>3379</v>
      </c>
      <c r="AQ20" s="222">
        <v>1953</v>
      </c>
      <c r="AR20" s="234">
        <v>0.57799999999999996</v>
      </c>
      <c r="AS20" s="222">
        <v>3276</v>
      </c>
      <c r="AT20" s="234">
        <v>0.97</v>
      </c>
      <c r="AU20" s="222">
        <v>1909</v>
      </c>
      <c r="AV20" s="231">
        <v>0.56499999999999995</v>
      </c>
      <c r="AW20" s="222">
        <v>1115</v>
      </c>
      <c r="AX20" s="222">
        <v>698</v>
      </c>
      <c r="AY20" s="234">
        <v>0.626</v>
      </c>
      <c r="AZ20" s="222">
        <v>1094</v>
      </c>
      <c r="BA20" s="234">
        <v>0.98099999999999998</v>
      </c>
      <c r="BB20" s="222">
        <v>689</v>
      </c>
      <c r="BC20" s="231">
        <v>0.61799999999999999</v>
      </c>
    </row>
    <row r="21" spans="1:55" x14ac:dyDescent="0.25">
      <c r="A21" s="225">
        <v>1</v>
      </c>
      <c r="B21" s="211" t="s">
        <v>143</v>
      </c>
      <c r="C21" s="211">
        <v>2951</v>
      </c>
      <c r="D21" s="211" t="s">
        <v>197</v>
      </c>
      <c r="E21" s="211">
        <v>431</v>
      </c>
      <c r="F21" s="211">
        <v>437</v>
      </c>
      <c r="G21" s="211"/>
      <c r="H21" s="219" t="str">
        <f>HYPERLINK("https://map.geo.admin.ch/?zoom=7&amp;E=682400&amp;N=291300&amp;layers=ch.kantone.cadastralwebmap-farbe,ch.swisstopo.amtliches-strassenverzeichnis,ch.bfs.gebaeude_wohnungs_register,KML||https://tinyurl.com/yy7ya4g9/SH/2951_bdg_erw.kml","KML building")</f>
        <v>KML building</v>
      </c>
      <c r="I21" s="154">
        <v>0</v>
      </c>
      <c r="J21" s="241" t="s">
        <v>4020</v>
      </c>
      <c r="K21" s="63">
        <v>0</v>
      </c>
      <c r="L21" s="64">
        <v>0</v>
      </c>
      <c r="M21" s="64"/>
      <c r="N21" s="200">
        <v>0</v>
      </c>
      <c r="O21" s="155"/>
      <c r="P21" s="63"/>
      <c r="Q21" s="64">
        <v>0</v>
      </c>
      <c r="R21" s="64"/>
      <c r="S21" s="200">
        <v>0</v>
      </c>
      <c r="T21" s="155"/>
      <c r="U21" s="63"/>
      <c r="V21" s="64">
        <v>0</v>
      </c>
      <c r="W21" s="64"/>
      <c r="X21" s="200">
        <v>0</v>
      </c>
      <c r="Y21" s="155"/>
      <c r="Z21" s="63"/>
      <c r="AA21" s="64">
        <v>2</v>
      </c>
      <c r="AB21" s="64"/>
      <c r="AC21" s="200">
        <v>4.5999999999999999E-3</v>
      </c>
      <c r="AD21" s="155"/>
      <c r="AE21" s="153"/>
      <c r="AF21" s="140">
        <v>5</v>
      </c>
      <c r="AG21" s="140"/>
      <c r="AH21" s="200">
        <v>1.1599999999999999E-2</v>
      </c>
      <c r="AI21" s="140"/>
      <c r="AJ21" s="153"/>
      <c r="AK21" s="140">
        <v>3</v>
      </c>
      <c r="AL21" s="140"/>
      <c r="AM21" s="200">
        <v>7.0000000000000001E-3</v>
      </c>
      <c r="AN21" s="156"/>
      <c r="AO21" s="229">
        <v>2.3199999999999998E-2</v>
      </c>
      <c r="AP21" s="222">
        <v>253</v>
      </c>
      <c r="AQ21" s="222">
        <v>248</v>
      </c>
      <c r="AR21" s="234">
        <v>0.98</v>
      </c>
      <c r="AS21" s="222">
        <v>251</v>
      </c>
      <c r="AT21" s="234">
        <v>0.99199999999999999</v>
      </c>
      <c r="AU21" s="222">
        <v>248</v>
      </c>
      <c r="AV21" s="231">
        <v>0.98</v>
      </c>
      <c r="AW21" s="222">
        <v>168</v>
      </c>
      <c r="AX21" s="222">
        <v>163</v>
      </c>
      <c r="AY21" s="234">
        <v>0.97</v>
      </c>
      <c r="AZ21" s="222">
        <v>166</v>
      </c>
      <c r="BA21" s="234">
        <v>0.98799999999999999</v>
      </c>
      <c r="BB21" s="222">
        <v>163</v>
      </c>
      <c r="BC21" s="231">
        <v>0.97</v>
      </c>
    </row>
    <row r="22" spans="1:55" x14ac:dyDescent="0.25">
      <c r="A22" s="225">
        <v>1</v>
      </c>
      <c r="B22" s="211" t="s">
        <v>143</v>
      </c>
      <c r="C22" s="211">
        <v>2952</v>
      </c>
      <c r="D22" s="211" t="s">
        <v>198</v>
      </c>
      <c r="E22" s="211">
        <v>1290</v>
      </c>
      <c r="F22" s="211">
        <v>1297</v>
      </c>
      <c r="G22" s="211"/>
      <c r="H22" s="219" t="str">
        <f>HYPERLINK("https://map.geo.admin.ch/?zoom=7&amp;E=678600&amp;N=289300&amp;layers=ch.kantone.cadastralwebmap-farbe,ch.swisstopo.amtliches-strassenverzeichnis,ch.bfs.gebaeude_wohnungs_register,KML||https://tinyurl.com/yy7ya4g9/SH/2952_bdg_erw.kml","KML building")</f>
        <v>KML building</v>
      </c>
      <c r="I22" s="154">
        <v>6</v>
      </c>
      <c r="J22" s="241" t="s">
        <v>4021</v>
      </c>
      <c r="K22" s="63">
        <v>4.6511627906976744E-3</v>
      </c>
      <c r="L22" s="64">
        <v>0</v>
      </c>
      <c r="M22" s="64"/>
      <c r="N22" s="200">
        <v>0</v>
      </c>
      <c r="O22" s="155"/>
      <c r="P22" s="63"/>
      <c r="Q22" s="64">
        <v>0</v>
      </c>
      <c r="R22" s="64"/>
      <c r="S22" s="200">
        <v>0</v>
      </c>
      <c r="T22" s="155"/>
      <c r="U22" s="63"/>
      <c r="V22" s="64">
        <v>0</v>
      </c>
      <c r="W22" s="64"/>
      <c r="X22" s="200">
        <v>0</v>
      </c>
      <c r="Y22" s="155"/>
      <c r="Z22" s="63"/>
      <c r="AA22" s="64">
        <v>0</v>
      </c>
      <c r="AB22" s="64"/>
      <c r="AC22" s="200">
        <v>0</v>
      </c>
      <c r="AD22" s="155"/>
      <c r="AE22" s="153"/>
      <c r="AF22" s="140">
        <v>23</v>
      </c>
      <c r="AG22" s="140"/>
      <c r="AH22" s="200">
        <v>1.78E-2</v>
      </c>
      <c r="AI22" s="140"/>
      <c r="AJ22" s="153"/>
      <c r="AK22" s="140">
        <v>6</v>
      </c>
      <c r="AL22" s="140"/>
      <c r="AM22" s="200">
        <v>4.7000000000000002E-3</v>
      </c>
      <c r="AN22" s="156"/>
      <c r="AO22" s="229">
        <v>2.2499999999999999E-2</v>
      </c>
      <c r="AP22" s="222">
        <v>693</v>
      </c>
      <c r="AQ22" s="222">
        <v>678</v>
      </c>
      <c r="AR22" s="234">
        <v>0.97799999999999998</v>
      </c>
      <c r="AS22" s="222">
        <v>685</v>
      </c>
      <c r="AT22" s="234">
        <v>0.98799999999999999</v>
      </c>
      <c r="AU22" s="222">
        <v>672</v>
      </c>
      <c r="AV22" s="231">
        <v>0.97</v>
      </c>
      <c r="AW22" s="222">
        <v>381</v>
      </c>
      <c r="AX22" s="222">
        <v>366</v>
      </c>
      <c r="AY22" s="234">
        <v>0.96099999999999997</v>
      </c>
      <c r="AZ22" s="222">
        <v>373</v>
      </c>
      <c r="BA22" s="234">
        <v>0.97899999999999998</v>
      </c>
      <c r="BB22" s="222">
        <v>360</v>
      </c>
      <c r="BC22" s="231">
        <v>0.94499999999999995</v>
      </c>
    </row>
    <row r="23" spans="1:55" x14ac:dyDescent="0.25">
      <c r="A23" s="225">
        <v>1</v>
      </c>
      <c r="B23" s="211" t="s">
        <v>143</v>
      </c>
      <c r="C23" s="211">
        <v>2953</v>
      </c>
      <c r="D23" s="211" t="s">
        <v>199</v>
      </c>
      <c r="E23" s="211">
        <v>591</v>
      </c>
      <c r="F23" s="211">
        <v>601</v>
      </c>
      <c r="G23" s="211"/>
      <c r="H23" s="219" t="str">
        <f>HYPERLINK("https://map.geo.admin.ch/?zoom=7&amp;E=681200&amp;N=285400&amp;layers=ch.kantone.cadastralwebmap-farbe,ch.swisstopo.amtliches-strassenverzeichnis,ch.bfs.gebaeude_wohnungs_register,KML||https://tinyurl.com/yy7ya4g9/SH/2953_bdg_erw.kml","KML building")</f>
        <v>KML building</v>
      </c>
      <c r="I23" s="154">
        <v>1</v>
      </c>
      <c r="J23" s="241" t="s">
        <v>4022</v>
      </c>
      <c r="K23" s="63">
        <v>1.6920473773265651E-3</v>
      </c>
      <c r="L23" s="64">
        <v>0</v>
      </c>
      <c r="M23" s="64"/>
      <c r="N23" s="200">
        <v>0</v>
      </c>
      <c r="O23" s="155"/>
      <c r="P23" s="63"/>
      <c r="Q23" s="64">
        <v>0</v>
      </c>
      <c r="R23" s="64"/>
      <c r="S23" s="200">
        <v>0</v>
      </c>
      <c r="T23" s="155"/>
      <c r="U23" s="63"/>
      <c r="V23" s="64">
        <v>0</v>
      </c>
      <c r="W23" s="64"/>
      <c r="X23" s="200">
        <v>0</v>
      </c>
      <c r="Y23" s="155"/>
      <c r="Z23" s="63"/>
      <c r="AA23" s="64">
        <v>2</v>
      </c>
      <c r="AB23" s="64"/>
      <c r="AC23" s="200">
        <v>3.3E-3</v>
      </c>
      <c r="AD23" s="155"/>
      <c r="AE23" s="153"/>
      <c r="AF23" s="140">
        <v>0</v>
      </c>
      <c r="AG23" s="140"/>
      <c r="AH23" s="200">
        <v>0</v>
      </c>
      <c r="AI23" s="140"/>
      <c r="AJ23" s="153"/>
      <c r="AK23" s="140">
        <v>1</v>
      </c>
      <c r="AL23" s="140"/>
      <c r="AM23" s="200">
        <v>1.6999999999999999E-3</v>
      </c>
      <c r="AN23" s="156"/>
      <c r="AO23" s="229">
        <v>5.0000000000000001E-3</v>
      </c>
      <c r="AP23" s="222">
        <v>284</v>
      </c>
      <c r="AQ23" s="222">
        <v>283</v>
      </c>
      <c r="AR23" s="234">
        <v>0.996</v>
      </c>
      <c r="AS23" s="222">
        <v>268</v>
      </c>
      <c r="AT23" s="234">
        <v>0.94399999999999995</v>
      </c>
      <c r="AU23" s="222">
        <v>267</v>
      </c>
      <c r="AV23" s="231">
        <v>0.94</v>
      </c>
      <c r="AW23" s="222">
        <v>145</v>
      </c>
      <c r="AX23" s="222">
        <v>144</v>
      </c>
      <c r="AY23" s="234">
        <v>0.99299999999999999</v>
      </c>
      <c r="AZ23" s="222">
        <v>137</v>
      </c>
      <c r="BA23" s="234">
        <v>0.94499999999999995</v>
      </c>
      <c r="BB23" s="222">
        <v>136</v>
      </c>
      <c r="BC23" s="231">
        <v>0.93799999999999994</v>
      </c>
    </row>
    <row r="24" spans="1:55" x14ac:dyDescent="0.25">
      <c r="A24" s="225">
        <v>1</v>
      </c>
      <c r="B24" s="211" t="s">
        <v>143</v>
      </c>
      <c r="C24" s="211">
        <v>2961</v>
      </c>
      <c r="D24" s="211" t="s">
        <v>200</v>
      </c>
      <c r="E24" s="211">
        <v>268</v>
      </c>
      <c r="F24" s="211">
        <v>272</v>
      </c>
      <c r="G24" s="211"/>
      <c r="H24" s="219" t="str">
        <f>HYPERLINK("https://map.geo.admin.ch/?zoom=7&amp;E=700900&amp;N=286000&amp;layers=ch.kantone.cadastralwebmap-farbe,ch.swisstopo.amtliches-strassenverzeichnis,ch.bfs.gebaeude_wohnungs_register,KML||https://tinyurl.com/yy7ya4g9/SH/2961_bdg_erw.kml","KML building")</f>
        <v>KML building</v>
      </c>
      <c r="I24" s="154">
        <v>0</v>
      </c>
      <c r="J24" s="241" t="s">
        <v>4023</v>
      </c>
      <c r="K24" s="63">
        <v>0</v>
      </c>
      <c r="L24" s="64">
        <v>0</v>
      </c>
      <c r="M24" s="64"/>
      <c r="N24" s="200">
        <v>0</v>
      </c>
      <c r="O24" s="155"/>
      <c r="P24" s="63"/>
      <c r="Q24" s="64">
        <v>0</v>
      </c>
      <c r="R24" s="64"/>
      <c r="S24" s="200">
        <v>0</v>
      </c>
      <c r="T24" s="155"/>
      <c r="U24" s="63"/>
      <c r="V24" s="64">
        <v>0</v>
      </c>
      <c r="W24" s="64"/>
      <c r="X24" s="200">
        <v>0</v>
      </c>
      <c r="Y24" s="155"/>
      <c r="Z24" s="63"/>
      <c r="AA24" s="64">
        <v>0</v>
      </c>
      <c r="AB24" s="64"/>
      <c r="AC24" s="200">
        <v>0</v>
      </c>
      <c r="AD24" s="155"/>
      <c r="AE24" s="153"/>
      <c r="AF24" s="140">
        <v>0</v>
      </c>
      <c r="AG24" s="140"/>
      <c r="AH24" s="200">
        <v>0</v>
      </c>
      <c r="AI24" s="140"/>
      <c r="AJ24" s="153"/>
      <c r="AK24" s="140">
        <v>3</v>
      </c>
      <c r="AL24" s="140"/>
      <c r="AM24" s="200">
        <v>1.12E-2</v>
      </c>
      <c r="AN24" s="156"/>
      <c r="AO24" s="229">
        <v>1.12E-2</v>
      </c>
      <c r="AP24" s="222">
        <v>119</v>
      </c>
      <c r="AQ24" s="222">
        <v>119</v>
      </c>
      <c r="AR24" s="234">
        <v>1</v>
      </c>
      <c r="AS24" s="222">
        <v>111</v>
      </c>
      <c r="AT24" s="234">
        <v>0.93300000000000005</v>
      </c>
      <c r="AU24" s="222">
        <v>111</v>
      </c>
      <c r="AV24" s="231">
        <v>0.93300000000000005</v>
      </c>
      <c r="AW24" s="222">
        <v>69</v>
      </c>
      <c r="AX24" s="222">
        <v>69</v>
      </c>
      <c r="AY24" s="234">
        <v>1</v>
      </c>
      <c r="AZ24" s="222">
        <v>66</v>
      </c>
      <c r="BA24" s="234">
        <v>0.95699999999999996</v>
      </c>
      <c r="BB24" s="222">
        <v>66</v>
      </c>
      <c r="BC24" s="231">
        <v>0.95699999999999996</v>
      </c>
    </row>
    <row r="25" spans="1:55" x14ac:dyDescent="0.25">
      <c r="A25" s="225">
        <v>1</v>
      </c>
      <c r="B25" s="211" t="s">
        <v>143</v>
      </c>
      <c r="C25" s="211">
        <v>2962</v>
      </c>
      <c r="D25" s="211" t="s">
        <v>201</v>
      </c>
      <c r="E25" s="211">
        <v>354</v>
      </c>
      <c r="F25" s="211">
        <v>357</v>
      </c>
      <c r="G25" s="211"/>
      <c r="H25" s="219" t="str">
        <f>HYPERLINK("https://map.geo.admin.ch/?zoom=7&amp;E=704600&amp;N=281600&amp;layers=ch.kantone.cadastralwebmap-farbe,ch.swisstopo.amtliches-strassenverzeichnis,ch.bfs.gebaeude_wohnungs_register,KML||https://tinyurl.com/yy7ya4g9/SH/2962_bdg_erw.kml","KML building")</f>
        <v>KML building</v>
      </c>
      <c r="I25" s="154">
        <v>0</v>
      </c>
      <c r="J25" s="241" t="s">
        <v>4024</v>
      </c>
      <c r="K25" s="63">
        <v>0</v>
      </c>
      <c r="L25" s="64">
        <v>0</v>
      </c>
      <c r="M25" s="64"/>
      <c r="N25" s="200">
        <v>0</v>
      </c>
      <c r="O25" s="155"/>
      <c r="P25" s="63"/>
      <c r="Q25" s="64">
        <v>0</v>
      </c>
      <c r="R25" s="64"/>
      <c r="S25" s="200">
        <v>0</v>
      </c>
      <c r="T25" s="155"/>
      <c r="U25" s="63"/>
      <c r="V25" s="64">
        <v>0</v>
      </c>
      <c r="W25" s="64"/>
      <c r="X25" s="200">
        <v>0</v>
      </c>
      <c r="Y25" s="155"/>
      <c r="Z25" s="63"/>
      <c r="AA25" s="64">
        <v>0</v>
      </c>
      <c r="AB25" s="64"/>
      <c r="AC25" s="200">
        <v>0</v>
      </c>
      <c r="AD25" s="155"/>
      <c r="AE25" s="153"/>
      <c r="AF25" s="140">
        <v>4</v>
      </c>
      <c r="AG25" s="140"/>
      <c r="AH25" s="200">
        <v>1.1299999999999999E-2</v>
      </c>
      <c r="AI25" s="140"/>
      <c r="AJ25" s="153"/>
      <c r="AK25" s="140">
        <v>3</v>
      </c>
      <c r="AL25" s="140"/>
      <c r="AM25" s="200">
        <v>8.5000000000000006E-3</v>
      </c>
      <c r="AN25" s="156"/>
      <c r="AO25" s="229">
        <v>1.9799999999999998E-2</v>
      </c>
      <c r="AP25" s="222">
        <v>157</v>
      </c>
      <c r="AQ25" s="222">
        <v>154</v>
      </c>
      <c r="AR25" s="234">
        <v>0.98099999999999998</v>
      </c>
      <c r="AS25" s="222">
        <v>142</v>
      </c>
      <c r="AT25" s="234">
        <v>0.90400000000000003</v>
      </c>
      <c r="AU25" s="222">
        <v>141</v>
      </c>
      <c r="AV25" s="231">
        <v>0.89800000000000002</v>
      </c>
      <c r="AW25" s="222">
        <v>85</v>
      </c>
      <c r="AX25" s="222">
        <v>82</v>
      </c>
      <c r="AY25" s="234">
        <v>0.96499999999999997</v>
      </c>
      <c r="AZ25" s="222">
        <v>78</v>
      </c>
      <c r="BA25" s="234">
        <v>0.91800000000000004</v>
      </c>
      <c r="BB25" s="222">
        <v>77</v>
      </c>
      <c r="BC25" s="231">
        <v>0.90600000000000003</v>
      </c>
    </row>
    <row r="26" spans="1:55" x14ac:dyDescent="0.25">
      <c r="A26" s="225">
        <v>1</v>
      </c>
      <c r="B26" s="211" t="s">
        <v>143</v>
      </c>
      <c r="C26" s="211">
        <v>2963</v>
      </c>
      <c r="D26" s="211" t="s">
        <v>202</v>
      </c>
      <c r="E26" s="211">
        <v>1077</v>
      </c>
      <c r="F26" s="211">
        <v>1086</v>
      </c>
      <c r="G26" s="211"/>
      <c r="H26" s="219" t="str">
        <f>HYPERLINK("https://map.geo.admin.ch/?zoom=7&amp;E=702900&amp;N=285000&amp;layers=ch.kantone.cadastralwebmap-farbe,ch.swisstopo.amtliches-strassenverzeichnis,ch.bfs.gebaeude_wohnungs_register,KML||https://tinyurl.com/yy7ya4g9/SH/2963_bdg_erw.kml","KML building")</f>
        <v>KML building</v>
      </c>
      <c r="I26" s="154">
        <v>0</v>
      </c>
      <c r="J26" s="240" t="s">
        <v>4025</v>
      </c>
      <c r="K26" s="63">
        <v>0</v>
      </c>
      <c r="L26" s="64">
        <v>0</v>
      </c>
      <c r="M26" s="64"/>
      <c r="N26" s="200">
        <v>0</v>
      </c>
      <c r="O26" s="155"/>
      <c r="P26" s="63"/>
      <c r="Q26" s="64">
        <v>0</v>
      </c>
      <c r="R26" s="64"/>
      <c r="S26" s="200">
        <v>0</v>
      </c>
      <c r="T26" s="155"/>
      <c r="U26" s="63"/>
      <c r="V26" s="64">
        <v>0</v>
      </c>
      <c r="W26" s="64"/>
      <c r="X26" s="200">
        <v>0</v>
      </c>
      <c r="Y26" s="155"/>
      <c r="Z26" s="63"/>
      <c r="AA26" s="64">
        <v>0</v>
      </c>
      <c r="AB26" s="64"/>
      <c r="AC26" s="200">
        <v>0</v>
      </c>
      <c r="AD26" s="155"/>
      <c r="AE26" s="153"/>
      <c r="AF26" s="140">
        <v>21</v>
      </c>
      <c r="AG26" s="140"/>
      <c r="AH26" s="200">
        <v>1.95E-2</v>
      </c>
      <c r="AI26" s="140"/>
      <c r="AJ26" s="153"/>
      <c r="AK26" s="140">
        <v>4</v>
      </c>
      <c r="AL26" s="140"/>
      <c r="AM26" s="200">
        <v>3.7000000000000002E-3</v>
      </c>
      <c r="AN26" s="156"/>
      <c r="AO26" s="229">
        <v>2.3199999999999998E-2</v>
      </c>
      <c r="AP26" s="222">
        <v>555</v>
      </c>
      <c r="AQ26" s="222">
        <v>539</v>
      </c>
      <c r="AR26" s="234">
        <v>0.97099999999999997</v>
      </c>
      <c r="AS26" s="222">
        <v>476</v>
      </c>
      <c r="AT26" s="234">
        <v>0.85799999999999998</v>
      </c>
      <c r="AU26" s="222">
        <v>464</v>
      </c>
      <c r="AV26" s="231">
        <v>0.83599999999999997</v>
      </c>
      <c r="AW26" s="222">
        <v>343</v>
      </c>
      <c r="AX26" s="222">
        <v>328</v>
      </c>
      <c r="AY26" s="234">
        <v>0.95599999999999996</v>
      </c>
      <c r="AZ26" s="222">
        <v>316</v>
      </c>
      <c r="BA26" s="234">
        <v>0.92100000000000004</v>
      </c>
      <c r="BB26" s="222">
        <v>304</v>
      </c>
      <c r="BC26" s="231">
        <v>0.88600000000000001</v>
      </c>
    </row>
    <row r="27" spans="1:55" x14ac:dyDescent="0.25">
      <c r="A27" s="225">
        <v>1</v>
      </c>
      <c r="B27" s="211" t="s">
        <v>143</v>
      </c>
      <c r="C27" s="211">
        <v>2964</v>
      </c>
      <c r="D27" s="211" t="s">
        <v>203</v>
      </c>
      <c r="E27" s="211">
        <v>1593</v>
      </c>
      <c r="F27" s="211">
        <v>1637</v>
      </c>
      <c r="G27" s="211"/>
      <c r="H27" s="219" t="str">
        <f>HYPERLINK("https://map.geo.admin.ch/?zoom=7&amp;E=706700&amp;N=279800&amp;layers=ch.kantone.cadastralwebmap-farbe,ch.swisstopo.amtliches-strassenverzeichnis,ch.bfs.gebaeude_wohnungs_register,KML||https://tinyurl.com/yy7ya4g9/SH/2964_bdg_erw.kml","KML building")</f>
        <v>KML building</v>
      </c>
      <c r="I27" s="154">
        <v>0</v>
      </c>
      <c r="J27" s="241" t="s">
        <v>4026</v>
      </c>
      <c r="K27" s="63">
        <v>0</v>
      </c>
      <c r="L27" s="64">
        <v>0</v>
      </c>
      <c r="M27" s="64"/>
      <c r="N27" s="200">
        <v>0</v>
      </c>
      <c r="O27" s="155"/>
      <c r="P27" s="63"/>
      <c r="Q27" s="64">
        <v>0</v>
      </c>
      <c r="R27" s="64"/>
      <c r="S27" s="200">
        <v>0</v>
      </c>
      <c r="T27" s="155"/>
      <c r="U27" s="63"/>
      <c r="V27" s="64">
        <v>0</v>
      </c>
      <c r="W27" s="64"/>
      <c r="X27" s="200">
        <v>0</v>
      </c>
      <c r="Y27" s="155"/>
      <c r="Z27" s="63"/>
      <c r="AA27" s="64">
        <v>10</v>
      </c>
      <c r="AB27" s="64"/>
      <c r="AC27" s="200">
        <v>6.1000000000000004E-3</v>
      </c>
      <c r="AD27" s="155"/>
      <c r="AE27" s="153"/>
      <c r="AF27" s="140">
        <v>13</v>
      </c>
      <c r="AG27" s="140"/>
      <c r="AH27" s="200">
        <v>8.2000000000000007E-3</v>
      </c>
      <c r="AI27" s="140"/>
      <c r="AJ27" s="153"/>
      <c r="AK27" s="140">
        <v>4</v>
      </c>
      <c r="AL27" s="140"/>
      <c r="AM27" s="200">
        <v>2.5000000000000001E-3</v>
      </c>
      <c r="AN27" s="156"/>
      <c r="AO27" s="229">
        <v>1.6799999999999999E-2</v>
      </c>
      <c r="AP27" s="222">
        <v>589</v>
      </c>
      <c r="AQ27" s="222">
        <v>549</v>
      </c>
      <c r="AR27" s="234">
        <v>0.93200000000000005</v>
      </c>
      <c r="AS27" s="222">
        <v>565</v>
      </c>
      <c r="AT27" s="234">
        <v>0.95899999999999996</v>
      </c>
      <c r="AU27" s="222">
        <v>537</v>
      </c>
      <c r="AV27" s="231">
        <v>0.91200000000000003</v>
      </c>
      <c r="AW27" s="222">
        <v>239</v>
      </c>
      <c r="AX27" s="222">
        <v>207</v>
      </c>
      <c r="AY27" s="234">
        <v>0.86599999999999999</v>
      </c>
      <c r="AZ27" s="222">
        <v>222</v>
      </c>
      <c r="BA27" s="234">
        <v>0.92900000000000005</v>
      </c>
      <c r="BB27" s="222">
        <v>198</v>
      </c>
      <c r="BC27" s="231">
        <v>0.82799999999999996</v>
      </c>
    </row>
    <row r="28" spans="1:55" x14ac:dyDescent="0.25">
      <c r="A28" s="225">
        <v>1</v>
      </c>
      <c r="B28" s="211" t="s">
        <v>143</v>
      </c>
      <c r="C28" s="211">
        <v>2971</v>
      </c>
      <c r="D28" s="211" t="s">
        <v>204</v>
      </c>
      <c r="E28" s="211">
        <v>1582</v>
      </c>
      <c r="F28" s="211">
        <v>1595</v>
      </c>
      <c r="G28" s="211"/>
      <c r="H28" s="219" t="str">
        <f>HYPERLINK("https://map.geo.admin.ch/?zoom=7&amp;E=676500&amp;N=283400&amp;layers=ch.kantone.cadastralwebmap-farbe,ch.swisstopo.amtliches-strassenverzeichnis,ch.bfs.gebaeude_wohnungs_register,KML||https://tinyurl.com/yy7ya4g9/SH/2971_bdg_erw.kml","KML building")</f>
        <v>KML building</v>
      </c>
      <c r="I28" s="154">
        <v>6</v>
      </c>
      <c r="J28" s="240" t="s">
        <v>4027</v>
      </c>
      <c r="K28" s="63">
        <v>3.7926675094816687E-3</v>
      </c>
      <c r="L28" s="64">
        <v>0</v>
      </c>
      <c r="M28" s="64"/>
      <c r="N28" s="200">
        <v>0</v>
      </c>
      <c r="O28" s="155"/>
      <c r="P28" s="63"/>
      <c r="Q28" s="64">
        <v>0</v>
      </c>
      <c r="R28" s="64"/>
      <c r="S28" s="200">
        <v>0</v>
      </c>
      <c r="T28" s="155"/>
      <c r="U28" s="63"/>
      <c r="V28" s="64">
        <v>0</v>
      </c>
      <c r="W28" s="64"/>
      <c r="X28" s="200">
        <v>0</v>
      </c>
      <c r="Y28" s="155"/>
      <c r="Z28" s="63"/>
      <c r="AA28" s="64">
        <v>0</v>
      </c>
      <c r="AB28" s="64"/>
      <c r="AC28" s="200">
        <v>0</v>
      </c>
      <c r="AD28" s="155"/>
      <c r="AE28" s="153"/>
      <c r="AF28" s="140">
        <v>18</v>
      </c>
      <c r="AG28" s="140"/>
      <c r="AH28" s="200">
        <v>1.14E-2</v>
      </c>
      <c r="AI28" s="140"/>
      <c r="AJ28" s="153"/>
      <c r="AK28" s="140">
        <v>7</v>
      </c>
      <c r="AL28" s="140"/>
      <c r="AM28" s="200">
        <v>4.4000000000000003E-3</v>
      </c>
      <c r="AN28" s="156"/>
      <c r="AO28" s="229">
        <v>1.5800000000000002E-2</v>
      </c>
      <c r="AP28" s="222">
        <v>744</v>
      </c>
      <c r="AQ28" s="222">
        <v>736</v>
      </c>
      <c r="AR28" s="234">
        <v>0.98899999999999999</v>
      </c>
      <c r="AS28" s="222">
        <v>723</v>
      </c>
      <c r="AT28" s="234">
        <v>0.97199999999999998</v>
      </c>
      <c r="AU28" s="222">
        <v>715</v>
      </c>
      <c r="AV28" s="231">
        <v>0.96099999999999997</v>
      </c>
      <c r="AW28" s="222">
        <v>324</v>
      </c>
      <c r="AX28" s="222">
        <v>316</v>
      </c>
      <c r="AY28" s="234">
        <v>0.97499999999999998</v>
      </c>
      <c r="AZ28" s="222">
        <v>310</v>
      </c>
      <c r="BA28" s="234">
        <v>0.95699999999999996</v>
      </c>
      <c r="BB28" s="222">
        <v>302</v>
      </c>
      <c r="BC28" s="231">
        <v>0.93200000000000005</v>
      </c>
    </row>
    <row r="29" spans="1:55" x14ac:dyDescent="0.25">
      <c r="A29" s="225">
        <v>1</v>
      </c>
      <c r="B29" s="211" t="s">
        <v>143</v>
      </c>
      <c r="C29" s="211">
        <v>2972</v>
      </c>
      <c r="D29" s="211" t="s">
        <v>205</v>
      </c>
      <c r="E29" s="211">
        <v>415</v>
      </c>
      <c r="F29" s="211">
        <v>420</v>
      </c>
      <c r="G29" s="211"/>
      <c r="H29" s="219" t="str">
        <f>HYPERLINK("https://map.geo.admin.ch/?zoom=7&amp;E=678000&amp;N=284400&amp;layers=ch.kantone.cadastralwebmap-farbe,ch.swisstopo.amtliches-strassenverzeichnis,ch.bfs.gebaeude_wohnungs_register,KML||https://tinyurl.com/yy7ya4g9/SH/2972_bdg_erw.kml","KML building")</f>
        <v>KML building</v>
      </c>
      <c r="I29" s="154">
        <v>0</v>
      </c>
      <c r="J29" s="241" t="s">
        <v>4028</v>
      </c>
      <c r="K29" s="63">
        <v>0</v>
      </c>
      <c r="L29" s="64">
        <v>0</v>
      </c>
      <c r="M29" s="64"/>
      <c r="N29" s="200">
        <v>0</v>
      </c>
      <c r="O29" s="155"/>
      <c r="P29" s="63"/>
      <c r="Q29" s="64">
        <v>0</v>
      </c>
      <c r="R29" s="64"/>
      <c r="S29" s="200">
        <v>0</v>
      </c>
      <c r="T29" s="155"/>
      <c r="U29" s="63"/>
      <c r="V29" s="64">
        <v>0</v>
      </c>
      <c r="W29" s="64"/>
      <c r="X29" s="200">
        <v>0</v>
      </c>
      <c r="Y29" s="155"/>
      <c r="Z29" s="63"/>
      <c r="AA29" s="64">
        <v>0</v>
      </c>
      <c r="AB29" s="64"/>
      <c r="AC29" s="200">
        <v>0</v>
      </c>
      <c r="AD29" s="157"/>
      <c r="AE29" s="153"/>
      <c r="AF29" s="140">
        <v>7</v>
      </c>
      <c r="AG29" s="140"/>
      <c r="AH29" s="200">
        <v>1.6899999999999998E-2</v>
      </c>
      <c r="AI29" s="140"/>
      <c r="AJ29" s="153"/>
      <c r="AK29" s="140">
        <v>4</v>
      </c>
      <c r="AL29" s="140"/>
      <c r="AM29" s="200">
        <v>9.5999999999999992E-3</v>
      </c>
      <c r="AN29" s="156"/>
      <c r="AO29" s="229">
        <v>2.6499999999999996E-2</v>
      </c>
      <c r="AP29" s="222">
        <v>250</v>
      </c>
      <c r="AQ29" s="222">
        <v>249</v>
      </c>
      <c r="AR29" s="234">
        <v>0.996</v>
      </c>
      <c r="AS29" s="222">
        <v>235</v>
      </c>
      <c r="AT29" s="234">
        <v>0.94</v>
      </c>
      <c r="AU29" s="222">
        <v>234</v>
      </c>
      <c r="AV29" s="231">
        <v>0.93600000000000005</v>
      </c>
      <c r="AW29" s="222">
        <v>109</v>
      </c>
      <c r="AX29" s="222">
        <v>108</v>
      </c>
      <c r="AY29" s="234">
        <v>0.99099999999999999</v>
      </c>
      <c r="AZ29" s="222">
        <v>101</v>
      </c>
      <c r="BA29" s="234">
        <v>0.92700000000000005</v>
      </c>
      <c r="BB29" s="222">
        <v>100</v>
      </c>
      <c r="BC29" s="231">
        <v>0.91700000000000004</v>
      </c>
    </row>
    <row r="30" spans="1:55" x14ac:dyDescent="0.25">
      <c r="A30" s="225">
        <v>1</v>
      </c>
      <c r="B30" s="211" t="s">
        <v>143</v>
      </c>
      <c r="C30" s="211">
        <v>2973</v>
      </c>
      <c r="D30" s="211" t="s">
        <v>206</v>
      </c>
      <c r="E30" s="211">
        <v>478</v>
      </c>
      <c r="F30" s="211">
        <v>488</v>
      </c>
      <c r="G30" s="211"/>
      <c r="H30" s="219" t="str">
        <f>HYPERLINK("https://map.geo.admin.ch/?zoom=7&amp;E=674600&amp;N=280200&amp;layers=ch.kantone.cadastralwebmap-farbe,ch.swisstopo.amtliches-strassenverzeichnis,ch.bfs.gebaeude_wohnungs_register,KML||https://tinyurl.com/yy7ya4g9/SH/2973_bdg_erw.kml","KML building")</f>
        <v>KML building</v>
      </c>
      <c r="I30" s="154">
        <v>0</v>
      </c>
      <c r="J30" s="241" t="s">
        <v>4029</v>
      </c>
      <c r="K30" s="63">
        <v>0</v>
      </c>
      <c r="L30" s="64">
        <v>0</v>
      </c>
      <c r="M30" s="64"/>
      <c r="N30" s="200">
        <v>0</v>
      </c>
      <c r="O30" s="155"/>
      <c r="P30" s="63"/>
      <c r="Q30" s="64">
        <v>0</v>
      </c>
      <c r="R30" s="64"/>
      <c r="S30" s="200">
        <v>0</v>
      </c>
      <c r="T30" s="155"/>
      <c r="U30" s="63"/>
      <c r="V30" s="64">
        <v>0</v>
      </c>
      <c r="W30" s="64"/>
      <c r="X30" s="200">
        <v>0</v>
      </c>
      <c r="Y30" s="155"/>
      <c r="Z30" s="63"/>
      <c r="AA30" s="64">
        <v>0</v>
      </c>
      <c r="AB30" s="64"/>
      <c r="AC30" s="200">
        <v>0</v>
      </c>
      <c r="AD30" s="155"/>
      <c r="AE30" s="153"/>
      <c r="AF30" s="140">
        <v>8</v>
      </c>
      <c r="AG30" s="140"/>
      <c r="AH30" s="200">
        <v>1.67E-2</v>
      </c>
      <c r="AI30" s="140"/>
      <c r="AJ30" s="153"/>
      <c r="AK30" s="140">
        <v>2</v>
      </c>
      <c r="AL30" s="140"/>
      <c r="AM30" s="200">
        <v>4.1999999999999997E-3</v>
      </c>
      <c r="AN30" s="156"/>
      <c r="AO30" s="229">
        <v>2.0899999999999998E-2</v>
      </c>
      <c r="AP30" s="222">
        <v>245</v>
      </c>
      <c r="AQ30" s="222">
        <v>233</v>
      </c>
      <c r="AR30" s="234">
        <v>0.95099999999999996</v>
      </c>
      <c r="AS30" s="222">
        <v>216</v>
      </c>
      <c r="AT30" s="234">
        <v>0.88200000000000001</v>
      </c>
      <c r="AU30" s="222">
        <v>208</v>
      </c>
      <c r="AV30" s="231">
        <v>0.84899999999999998</v>
      </c>
      <c r="AW30" s="222">
        <v>110</v>
      </c>
      <c r="AX30" s="222">
        <v>99</v>
      </c>
      <c r="AY30" s="234">
        <v>0.9</v>
      </c>
      <c r="AZ30" s="222">
        <v>98</v>
      </c>
      <c r="BA30" s="234">
        <v>0.89100000000000001</v>
      </c>
      <c r="BB30" s="222">
        <v>91</v>
      </c>
      <c r="BC30" s="231">
        <v>0.82699999999999996</v>
      </c>
    </row>
    <row r="31" spans="1:55" x14ac:dyDescent="0.25">
      <c r="A31" s="225">
        <v>1</v>
      </c>
      <c r="B31" s="211" t="s">
        <v>143</v>
      </c>
      <c r="C31" s="211">
        <v>2974</v>
      </c>
      <c r="D31" s="211" t="s">
        <v>207</v>
      </c>
      <c r="E31" s="211">
        <v>1265</v>
      </c>
      <c r="F31" s="211">
        <v>1280</v>
      </c>
      <c r="G31" s="211"/>
      <c r="H31" s="219" t="str">
        <f>HYPERLINK("https://map.geo.admin.ch/?zoom=7&amp;E=677300&amp;N=280100&amp;layers=ch.kantone.cadastralwebmap-farbe,ch.swisstopo.amtliches-strassenverzeichnis,ch.bfs.gebaeude_wohnungs_register,KML||https://tinyurl.com/yy7ya4g9/SH/2974_bdg_erw.kml","KML building")</f>
        <v>KML building</v>
      </c>
      <c r="I31" s="154">
        <v>5</v>
      </c>
      <c r="J31" s="240" t="s">
        <v>4030</v>
      </c>
      <c r="K31" s="63">
        <v>3.952569169960474E-3</v>
      </c>
      <c r="L31" s="64">
        <v>0</v>
      </c>
      <c r="M31" s="64"/>
      <c r="N31" s="200">
        <v>0</v>
      </c>
      <c r="O31" s="155"/>
      <c r="P31" s="63"/>
      <c r="Q31" s="64">
        <v>0</v>
      </c>
      <c r="R31" s="64"/>
      <c r="S31" s="200">
        <v>0</v>
      </c>
      <c r="T31" s="155"/>
      <c r="U31" s="63"/>
      <c r="V31" s="64">
        <v>0</v>
      </c>
      <c r="W31" s="64"/>
      <c r="X31" s="200">
        <v>0</v>
      </c>
      <c r="Y31" s="155"/>
      <c r="Z31" s="63"/>
      <c r="AA31" s="64">
        <v>8</v>
      </c>
      <c r="AB31" s="64"/>
      <c r="AC31" s="200">
        <v>6.3E-3</v>
      </c>
      <c r="AD31" s="155"/>
      <c r="AE31" s="153"/>
      <c r="AF31" s="140">
        <v>6</v>
      </c>
      <c r="AG31" s="140"/>
      <c r="AH31" s="200">
        <v>4.7000000000000002E-3</v>
      </c>
      <c r="AI31" s="140"/>
      <c r="AJ31" s="153"/>
      <c r="AK31" s="140">
        <v>3</v>
      </c>
      <c r="AL31" s="140"/>
      <c r="AM31" s="200">
        <v>2.3999999999999998E-3</v>
      </c>
      <c r="AN31" s="156"/>
      <c r="AO31" s="229">
        <v>1.3399999999999999E-2</v>
      </c>
      <c r="AP31" s="222">
        <v>677</v>
      </c>
      <c r="AQ31" s="222">
        <v>666</v>
      </c>
      <c r="AR31" s="234">
        <v>0.98399999999999999</v>
      </c>
      <c r="AS31" s="222">
        <v>664</v>
      </c>
      <c r="AT31" s="234">
        <v>0.98099999999999998</v>
      </c>
      <c r="AU31" s="222">
        <v>658</v>
      </c>
      <c r="AV31" s="231">
        <v>0.97199999999999998</v>
      </c>
      <c r="AW31" s="222">
        <v>359</v>
      </c>
      <c r="AX31" s="222">
        <v>349</v>
      </c>
      <c r="AY31" s="234">
        <v>0.97199999999999998</v>
      </c>
      <c r="AZ31" s="222">
        <v>346</v>
      </c>
      <c r="BA31" s="234">
        <v>0.96399999999999997</v>
      </c>
      <c r="BB31" s="222">
        <v>341</v>
      </c>
      <c r="BC31" s="231">
        <v>0.95</v>
      </c>
    </row>
    <row r="32" spans="1:55" x14ac:dyDescent="0.25">
      <c r="AO32" s="230"/>
      <c r="AR32" s="234"/>
      <c r="AT32" s="234"/>
      <c r="AV32" s="231"/>
      <c r="AY32" s="234"/>
      <c r="BA32" s="234"/>
      <c r="BC32" s="231"/>
    </row>
    <row r="33" spans="41:55" x14ac:dyDescent="0.25">
      <c r="AO33" s="230"/>
      <c r="AR33" s="234"/>
      <c r="AT33" s="234"/>
      <c r="AV33" s="231"/>
      <c r="AY33" s="234"/>
      <c r="BA33" s="234"/>
      <c r="BC33" s="231"/>
    </row>
    <row r="34" spans="41:55" x14ac:dyDescent="0.25">
      <c r="AO34" s="230"/>
      <c r="AR34" s="234"/>
      <c r="AT34" s="234"/>
      <c r="AV34" s="231"/>
      <c r="AY34" s="234"/>
      <c r="BA34" s="234"/>
      <c r="BC34" s="231"/>
    </row>
    <row r="35" spans="41:55" x14ac:dyDescent="0.25">
      <c r="AO35" s="230"/>
      <c r="AR35" s="234"/>
      <c r="AT35" s="234"/>
      <c r="AV35" s="231"/>
      <c r="AY35" s="234"/>
      <c r="BA35" s="234"/>
      <c r="BC35" s="231"/>
    </row>
    <row r="36" spans="41:55" x14ac:dyDescent="0.25">
      <c r="AO36" s="230"/>
      <c r="AR36" s="234"/>
      <c r="AT36" s="234"/>
      <c r="AV36" s="231"/>
      <c r="AY36" s="234"/>
      <c r="BA36" s="234"/>
      <c r="BC36" s="231"/>
    </row>
    <row r="37" spans="41:55" x14ac:dyDescent="0.25">
      <c r="AO37" s="230"/>
      <c r="AR37" s="234"/>
      <c r="AT37" s="234"/>
      <c r="AV37" s="231"/>
      <c r="AY37" s="234"/>
      <c r="BA37" s="234"/>
      <c r="BC37" s="231"/>
    </row>
    <row r="38" spans="41:55" x14ac:dyDescent="0.25">
      <c r="AO38" s="230"/>
      <c r="AR38" s="234"/>
      <c r="AT38" s="234"/>
      <c r="AV38" s="231"/>
      <c r="AY38" s="234"/>
      <c r="BA38" s="234"/>
      <c r="BC38" s="231"/>
    </row>
    <row r="39" spans="41:55" x14ac:dyDescent="0.25">
      <c r="AO39" s="230"/>
      <c r="AR39" s="234"/>
      <c r="AT39" s="234"/>
      <c r="AV39" s="231"/>
      <c r="AY39" s="234"/>
      <c r="BA39" s="234"/>
      <c r="BC39" s="231"/>
    </row>
    <row r="40" spans="41:55" x14ac:dyDescent="0.25">
      <c r="AO40" s="230"/>
      <c r="AR40" s="234"/>
      <c r="AT40" s="234"/>
      <c r="AV40" s="231"/>
      <c r="AY40" s="234"/>
      <c r="BA40" s="234"/>
      <c r="BC40" s="231"/>
    </row>
    <row r="41" spans="41:55" x14ac:dyDescent="0.25">
      <c r="AO41" s="230"/>
      <c r="AR41" s="234"/>
      <c r="AT41" s="234"/>
      <c r="AV41" s="231"/>
      <c r="AY41" s="234"/>
      <c r="BA41" s="234"/>
      <c r="BC41" s="231"/>
    </row>
    <row r="42" spans="41:55" x14ac:dyDescent="0.25">
      <c r="AO42" s="230"/>
      <c r="AR42" s="234"/>
      <c r="AT42" s="234"/>
      <c r="AV42" s="231"/>
      <c r="AY42" s="234"/>
      <c r="BA42" s="234"/>
      <c r="BC42" s="231"/>
    </row>
    <row r="43" spans="41:55" x14ac:dyDescent="0.25">
      <c r="AO43" s="230"/>
      <c r="AR43" s="234"/>
      <c r="AT43" s="234"/>
      <c r="AV43" s="231"/>
      <c r="AY43" s="234"/>
      <c r="BA43" s="234"/>
      <c r="BC43" s="231"/>
    </row>
    <row r="44" spans="41:55" x14ac:dyDescent="0.25">
      <c r="AO44" s="230"/>
      <c r="AR44" s="234"/>
      <c r="AT44" s="234"/>
      <c r="AV44" s="231"/>
      <c r="AY44" s="234"/>
      <c r="BA44" s="234"/>
      <c r="BC44" s="231"/>
    </row>
    <row r="45" spans="41:55" x14ac:dyDescent="0.25">
      <c r="AO45" s="230"/>
      <c r="AR45" s="234"/>
      <c r="AT45" s="234"/>
      <c r="AV45" s="231"/>
      <c r="AY45" s="234"/>
      <c r="BA45" s="234"/>
      <c r="BC45" s="231"/>
    </row>
    <row r="46" spans="41:55" x14ac:dyDescent="0.25">
      <c r="AO46" s="230"/>
      <c r="AR46" s="234"/>
      <c r="AT46" s="234"/>
      <c r="AV46" s="231"/>
      <c r="AY46" s="234"/>
      <c r="BA46" s="234"/>
      <c r="BC46" s="231"/>
    </row>
    <row r="47" spans="41:55" x14ac:dyDescent="0.25">
      <c r="AO47" s="230"/>
      <c r="AR47" s="234"/>
      <c r="AT47" s="234"/>
      <c r="AV47" s="231"/>
      <c r="AY47" s="234"/>
      <c r="BA47" s="234"/>
      <c r="BC47" s="231"/>
    </row>
    <row r="48" spans="41:55" x14ac:dyDescent="0.25">
      <c r="AO48" s="230"/>
      <c r="AR48" s="234"/>
      <c r="AT48" s="234"/>
      <c r="AV48" s="231"/>
      <c r="AY48" s="234"/>
      <c r="BA48" s="234"/>
      <c r="BC48" s="231"/>
    </row>
    <row r="49" spans="41:55" x14ac:dyDescent="0.25">
      <c r="AO49" s="230"/>
      <c r="AR49" s="234"/>
      <c r="AT49" s="234"/>
      <c r="AV49" s="231"/>
      <c r="AY49" s="234"/>
      <c r="BA49" s="234"/>
      <c r="BC49" s="231"/>
    </row>
    <row r="50" spans="41:55" x14ac:dyDescent="0.25">
      <c r="AO50" s="230"/>
      <c r="AR50" s="234"/>
      <c r="AT50" s="234"/>
      <c r="AV50" s="231"/>
      <c r="AY50" s="234"/>
      <c r="BA50" s="234"/>
      <c r="BC50" s="231"/>
    </row>
    <row r="51" spans="41:55" x14ac:dyDescent="0.25">
      <c r="AO51" s="230"/>
      <c r="AR51" s="234"/>
      <c r="AT51" s="234"/>
      <c r="AV51" s="231"/>
      <c r="AY51" s="234"/>
      <c r="BA51" s="234"/>
      <c r="BC51" s="231"/>
    </row>
    <row r="52" spans="41:55" x14ac:dyDescent="0.25">
      <c r="AO52" s="230"/>
      <c r="AR52" s="234"/>
      <c r="AT52" s="234"/>
      <c r="AV52" s="231"/>
      <c r="AY52" s="234"/>
      <c r="BA52" s="234"/>
      <c r="BC52" s="231"/>
    </row>
    <row r="53" spans="41:55" x14ac:dyDescent="0.25">
      <c r="AO53" s="230"/>
      <c r="AR53" s="234"/>
      <c r="AT53" s="234"/>
      <c r="AV53" s="231"/>
      <c r="AY53" s="234"/>
      <c r="BA53" s="234"/>
      <c r="BC53" s="231"/>
    </row>
    <row r="54" spans="41:55" x14ac:dyDescent="0.25">
      <c r="AO54" s="230"/>
      <c r="AR54" s="234"/>
      <c r="AT54" s="234"/>
      <c r="AV54" s="231"/>
      <c r="AY54" s="234"/>
      <c r="BA54" s="234"/>
      <c r="BC54" s="231"/>
    </row>
    <row r="55" spans="41:55" x14ac:dyDescent="0.25">
      <c r="AO55" s="230"/>
      <c r="AR55" s="234"/>
      <c r="AT55" s="234"/>
      <c r="AV55" s="231"/>
      <c r="AY55" s="234"/>
      <c r="BA55" s="234"/>
      <c r="BC55" s="231"/>
    </row>
    <row r="56" spans="41:55" x14ac:dyDescent="0.25">
      <c r="AO56" s="230"/>
      <c r="AR56" s="234"/>
      <c r="AT56" s="234"/>
      <c r="AV56" s="231"/>
      <c r="AY56" s="234"/>
      <c r="BA56" s="234"/>
      <c r="BC56" s="231"/>
    </row>
    <row r="57" spans="41:55" x14ac:dyDescent="0.25">
      <c r="AO57" s="230"/>
      <c r="AR57" s="234"/>
      <c r="AT57" s="234"/>
      <c r="AV57" s="231"/>
      <c r="AY57" s="234"/>
      <c r="BA57" s="234"/>
      <c r="BC57" s="231"/>
    </row>
    <row r="58" spans="41:55" x14ac:dyDescent="0.25">
      <c r="AO58" s="230"/>
      <c r="AR58" s="234"/>
      <c r="AT58" s="234"/>
      <c r="AV58" s="231"/>
      <c r="AY58" s="234"/>
      <c r="BA58" s="234"/>
      <c r="BC58" s="231"/>
    </row>
    <row r="59" spans="41:55" x14ac:dyDescent="0.25">
      <c r="AO59" s="230"/>
      <c r="AR59" s="234"/>
      <c r="AT59" s="234"/>
      <c r="AV59" s="231"/>
      <c r="AY59" s="234"/>
      <c r="BA59" s="234"/>
      <c r="BC59" s="231"/>
    </row>
    <row r="60" spans="41:55" x14ac:dyDescent="0.25">
      <c r="AO60" s="230"/>
      <c r="AR60" s="234"/>
      <c r="AT60" s="234"/>
      <c r="AV60" s="231"/>
      <c r="AY60" s="234"/>
      <c r="BA60" s="234"/>
      <c r="BC60" s="231"/>
    </row>
    <row r="61" spans="41:55" x14ac:dyDescent="0.25">
      <c r="AO61" s="230"/>
      <c r="AR61" s="234"/>
      <c r="AT61" s="234"/>
      <c r="AV61" s="231"/>
      <c r="AY61" s="234"/>
      <c r="BA61" s="234"/>
      <c r="BC61" s="231"/>
    </row>
    <row r="62" spans="41:55" x14ac:dyDescent="0.25">
      <c r="AO62" s="230"/>
      <c r="AR62" s="234"/>
      <c r="AT62" s="234"/>
      <c r="AV62" s="231"/>
      <c r="AY62" s="234"/>
      <c r="BA62" s="234"/>
      <c r="BC62" s="231"/>
    </row>
    <row r="63" spans="41:55" x14ac:dyDescent="0.25">
      <c r="AO63" s="230"/>
      <c r="AR63" s="234"/>
      <c r="AT63" s="234"/>
      <c r="AV63" s="231"/>
      <c r="AY63" s="234"/>
      <c r="BA63" s="234"/>
      <c r="BC63" s="231"/>
    </row>
    <row r="64" spans="41:55" x14ac:dyDescent="0.25">
      <c r="AO64" s="230"/>
      <c r="AR64" s="234"/>
      <c r="AT64" s="234"/>
      <c r="AV64" s="231"/>
      <c r="AY64" s="234"/>
      <c r="BA64" s="234"/>
      <c r="BC64" s="231"/>
    </row>
    <row r="65" spans="41:55" x14ac:dyDescent="0.25">
      <c r="AO65" s="230"/>
      <c r="AR65" s="234"/>
      <c r="AT65" s="234"/>
      <c r="AV65" s="231"/>
      <c r="AY65" s="234"/>
      <c r="BA65" s="234"/>
      <c r="BC65" s="231"/>
    </row>
    <row r="66" spans="41:55" x14ac:dyDescent="0.25">
      <c r="AO66" s="230"/>
      <c r="AR66" s="234"/>
      <c r="AT66" s="234"/>
      <c r="AV66" s="231"/>
      <c r="AY66" s="234"/>
      <c r="BA66" s="234"/>
      <c r="BC66" s="231"/>
    </row>
    <row r="67" spans="41:55" x14ac:dyDescent="0.25">
      <c r="AO67" s="230"/>
      <c r="AR67" s="234"/>
      <c r="AT67" s="234"/>
      <c r="AV67" s="231"/>
      <c r="AY67" s="234"/>
      <c r="BA67" s="234"/>
      <c r="BC67" s="231"/>
    </row>
    <row r="68" spans="41:55" x14ac:dyDescent="0.25">
      <c r="AO68" s="230"/>
      <c r="AR68" s="234"/>
      <c r="AT68" s="234"/>
      <c r="AV68" s="231"/>
      <c r="AY68" s="234"/>
      <c r="BA68" s="234"/>
      <c r="BC68" s="231"/>
    </row>
    <row r="69" spans="41:55" x14ac:dyDescent="0.25">
      <c r="AO69" s="230"/>
      <c r="AR69" s="234"/>
      <c r="AT69" s="234"/>
      <c r="AV69" s="231"/>
      <c r="AY69" s="234"/>
      <c r="BA69" s="234"/>
      <c r="BC69" s="231"/>
    </row>
    <row r="70" spans="41:55" x14ac:dyDescent="0.25">
      <c r="AO70" s="230"/>
      <c r="AR70" s="234"/>
      <c r="AT70" s="234"/>
      <c r="AV70" s="231"/>
      <c r="AY70" s="234"/>
      <c r="BA70" s="234"/>
      <c r="BC70" s="231"/>
    </row>
    <row r="71" spans="41:55" x14ac:dyDescent="0.25">
      <c r="AO71" s="230"/>
      <c r="AR71" s="234"/>
      <c r="AT71" s="234"/>
      <c r="AV71" s="231"/>
      <c r="AY71" s="234"/>
      <c r="BA71" s="234"/>
      <c r="BC71" s="231"/>
    </row>
    <row r="72" spans="41:55" x14ac:dyDescent="0.25">
      <c r="AO72" s="230"/>
      <c r="AR72" s="234"/>
      <c r="AT72" s="234"/>
      <c r="AV72" s="231"/>
      <c r="AY72" s="234"/>
      <c r="BA72" s="234"/>
      <c r="BC72" s="231"/>
    </row>
    <row r="73" spans="41:55" x14ac:dyDescent="0.25">
      <c r="AO73" s="230"/>
      <c r="AR73" s="234"/>
      <c r="AT73" s="234"/>
      <c r="AV73" s="231"/>
      <c r="AY73" s="234"/>
      <c r="BA73" s="234"/>
      <c r="BC73" s="231"/>
    </row>
    <row r="74" spans="41:55" x14ac:dyDescent="0.25">
      <c r="AO74" s="230"/>
      <c r="AR74" s="234"/>
      <c r="AT74" s="234"/>
      <c r="AV74" s="231"/>
      <c r="AY74" s="234"/>
      <c r="BA74" s="234"/>
      <c r="BC74" s="231"/>
    </row>
    <row r="75" spans="41:55" x14ac:dyDescent="0.25">
      <c r="AO75" s="230"/>
      <c r="AR75" s="234"/>
      <c r="AT75" s="234"/>
      <c r="AV75" s="231"/>
      <c r="AY75" s="234"/>
      <c r="BA75" s="234"/>
      <c r="BC75" s="231"/>
    </row>
    <row r="76" spans="41:55" x14ac:dyDescent="0.25">
      <c r="AO76" s="230"/>
      <c r="AR76" s="234"/>
      <c r="AT76" s="234"/>
      <c r="AV76" s="231"/>
      <c r="AY76" s="234"/>
      <c r="BA76" s="234"/>
      <c r="BC76" s="231"/>
    </row>
    <row r="77" spans="41:55" x14ac:dyDescent="0.25">
      <c r="AO77" s="230"/>
      <c r="AR77" s="234"/>
      <c r="AT77" s="234"/>
      <c r="AV77" s="231"/>
      <c r="AY77" s="234"/>
      <c r="BA77" s="234"/>
      <c r="BC77" s="231"/>
    </row>
    <row r="78" spans="41:55" x14ac:dyDescent="0.25">
      <c r="AO78" s="230"/>
      <c r="AR78" s="234"/>
      <c r="AT78" s="234"/>
      <c r="AV78" s="231"/>
      <c r="AY78" s="234"/>
      <c r="BA78" s="234"/>
      <c r="BC78" s="231"/>
    </row>
    <row r="79" spans="41:55" x14ac:dyDescent="0.25">
      <c r="AO79" s="230"/>
      <c r="AR79" s="234"/>
      <c r="AT79" s="234"/>
      <c r="AV79" s="231"/>
      <c r="AY79" s="234"/>
      <c r="BA79" s="234"/>
      <c r="BC79" s="231"/>
    </row>
    <row r="80" spans="41:55" x14ac:dyDescent="0.25">
      <c r="AO80" s="230"/>
      <c r="AR80" s="234"/>
      <c r="AT80" s="234"/>
      <c r="AV80" s="231"/>
      <c r="AY80" s="234"/>
      <c r="BA80" s="234"/>
      <c r="BC80" s="231"/>
    </row>
    <row r="81" spans="41:55" x14ac:dyDescent="0.25">
      <c r="AO81" s="230"/>
      <c r="AR81" s="234"/>
      <c r="AT81" s="234"/>
      <c r="AV81" s="231"/>
      <c r="AY81" s="234"/>
      <c r="BA81" s="234"/>
      <c r="BC81" s="231"/>
    </row>
    <row r="82" spans="41:55" x14ac:dyDescent="0.25">
      <c r="AO82" s="230"/>
      <c r="AR82" s="234"/>
      <c r="AT82" s="234"/>
      <c r="AV82" s="231"/>
      <c r="AY82" s="234"/>
      <c r="BA82" s="234"/>
      <c r="BC82" s="231"/>
    </row>
    <row r="83" spans="41:55" x14ac:dyDescent="0.25">
      <c r="AO83" s="230"/>
      <c r="AR83" s="234"/>
      <c r="AT83" s="234"/>
      <c r="AV83" s="231"/>
      <c r="AY83" s="234"/>
      <c r="BA83" s="234"/>
      <c r="BC83" s="231"/>
    </row>
    <row r="84" spans="41:55" x14ac:dyDescent="0.25">
      <c r="AO84" s="230"/>
      <c r="AR84" s="234"/>
      <c r="AT84" s="234"/>
      <c r="AV84" s="231"/>
      <c r="AY84" s="234"/>
      <c r="BA84" s="234"/>
      <c r="BC84" s="231"/>
    </row>
    <row r="85" spans="41:55" x14ac:dyDescent="0.25">
      <c r="AO85" s="230"/>
      <c r="AR85" s="234"/>
      <c r="AT85" s="234"/>
      <c r="AV85" s="231"/>
      <c r="AY85" s="234"/>
      <c r="BA85" s="234"/>
      <c r="BC85" s="231"/>
    </row>
    <row r="86" spans="41:55" x14ac:dyDescent="0.25">
      <c r="AO86" s="230"/>
      <c r="AR86" s="234"/>
      <c r="AT86" s="234"/>
      <c r="AV86" s="231"/>
      <c r="AY86" s="234"/>
      <c r="BA86" s="234"/>
      <c r="BC86" s="231"/>
    </row>
    <row r="87" spans="41:55" x14ac:dyDescent="0.25">
      <c r="AO87" s="230"/>
      <c r="AR87" s="234"/>
      <c r="AT87" s="234"/>
      <c r="AV87" s="231"/>
      <c r="AY87" s="234"/>
      <c r="BA87" s="234"/>
      <c r="BC87" s="231"/>
    </row>
    <row r="88" spans="41:55" x14ac:dyDescent="0.25">
      <c r="AO88" s="230"/>
      <c r="AR88" s="234"/>
      <c r="AT88" s="234"/>
      <c r="AV88" s="231"/>
      <c r="AY88" s="234"/>
      <c r="BA88" s="234"/>
      <c r="BC88" s="231"/>
    </row>
    <row r="89" spans="41:55" x14ac:dyDescent="0.25">
      <c r="AO89" s="230"/>
      <c r="AR89" s="234"/>
      <c r="AT89" s="234"/>
      <c r="AV89" s="231"/>
      <c r="AY89" s="234"/>
      <c r="BA89" s="234"/>
      <c r="BC89" s="231"/>
    </row>
    <row r="90" spans="41:55" x14ac:dyDescent="0.25">
      <c r="AO90" s="230"/>
      <c r="AR90" s="234"/>
      <c r="AT90" s="234"/>
      <c r="AV90" s="231"/>
      <c r="AY90" s="234"/>
      <c r="BA90" s="234"/>
      <c r="BC90" s="231"/>
    </row>
    <row r="91" spans="41:55" x14ac:dyDescent="0.25">
      <c r="AO91" s="230"/>
      <c r="AR91" s="234"/>
      <c r="AT91" s="234"/>
      <c r="AV91" s="231"/>
      <c r="AY91" s="234"/>
      <c r="BA91" s="234"/>
      <c r="BC91" s="231"/>
    </row>
    <row r="92" spans="41:55" x14ac:dyDescent="0.25">
      <c r="AO92" s="230"/>
      <c r="AR92" s="234"/>
      <c r="AT92" s="234"/>
      <c r="AV92" s="231"/>
      <c r="AY92" s="234"/>
      <c r="BA92" s="234"/>
      <c r="BC92" s="231"/>
    </row>
    <row r="93" spans="41:55" x14ac:dyDescent="0.25">
      <c r="AO93" s="230"/>
      <c r="AR93" s="234"/>
      <c r="AT93" s="234"/>
      <c r="AV93" s="231"/>
      <c r="AY93" s="234"/>
      <c r="BA93" s="234"/>
      <c r="BC93" s="231"/>
    </row>
    <row r="94" spans="41:55" x14ac:dyDescent="0.25">
      <c r="AO94" s="230"/>
      <c r="AR94" s="234"/>
      <c r="AT94" s="234"/>
      <c r="AV94" s="231"/>
      <c r="AY94" s="234"/>
      <c r="BA94" s="234"/>
      <c r="BC94" s="231"/>
    </row>
    <row r="95" spans="41:55" x14ac:dyDescent="0.25">
      <c r="AO95" s="230"/>
      <c r="AR95" s="234"/>
      <c r="AT95" s="234"/>
      <c r="AV95" s="231"/>
      <c r="AY95" s="234"/>
      <c r="BA95" s="234"/>
      <c r="BC95" s="231"/>
    </row>
    <row r="96" spans="41:55" x14ac:dyDescent="0.25">
      <c r="AO96" s="230"/>
      <c r="AR96" s="234"/>
      <c r="AT96" s="234"/>
      <c r="AV96" s="231"/>
      <c r="AY96" s="234"/>
      <c r="BA96" s="234"/>
      <c r="BC96" s="231"/>
    </row>
    <row r="97" spans="41:55" x14ac:dyDescent="0.25">
      <c r="AO97" s="230"/>
      <c r="AR97" s="234"/>
      <c r="AT97" s="234"/>
      <c r="AV97" s="231"/>
      <c r="AY97" s="234"/>
      <c r="BA97" s="234"/>
      <c r="BC97" s="231"/>
    </row>
    <row r="98" spans="41:55" x14ac:dyDescent="0.25">
      <c r="AO98" s="230"/>
      <c r="AR98" s="234"/>
      <c r="AT98" s="234"/>
      <c r="AV98" s="231"/>
      <c r="AY98" s="234"/>
      <c r="BA98" s="234"/>
      <c r="BC98" s="231"/>
    </row>
    <row r="99" spans="41:55" x14ac:dyDescent="0.25">
      <c r="AO99" s="230"/>
      <c r="AR99" s="234"/>
      <c r="AT99" s="234"/>
      <c r="AV99" s="231"/>
      <c r="AY99" s="234"/>
      <c r="BA99" s="234"/>
      <c r="BC99" s="231"/>
    </row>
    <row r="100" spans="41:55" x14ac:dyDescent="0.25">
      <c r="AO100" s="230"/>
      <c r="AR100" s="234"/>
      <c r="AT100" s="234"/>
      <c r="AV100" s="231"/>
      <c r="AY100" s="234"/>
      <c r="BA100" s="234"/>
      <c r="BC100" s="231"/>
    </row>
    <row r="101" spans="41:55" x14ac:dyDescent="0.25">
      <c r="AO101" s="230"/>
      <c r="AR101" s="234"/>
      <c r="AT101" s="234"/>
      <c r="AV101" s="231"/>
      <c r="AY101" s="234"/>
      <c r="BA101" s="234"/>
      <c r="BC101" s="231"/>
    </row>
    <row r="102" spans="41:55" x14ac:dyDescent="0.25">
      <c r="AO102" s="230"/>
      <c r="AR102" s="234"/>
      <c r="AT102" s="234"/>
      <c r="AV102" s="231"/>
      <c r="AY102" s="234"/>
      <c r="BA102" s="234"/>
      <c r="BC102" s="231"/>
    </row>
    <row r="103" spans="41:55" x14ac:dyDescent="0.25">
      <c r="AO103" s="230"/>
      <c r="AR103" s="234"/>
      <c r="AT103" s="234"/>
      <c r="AV103" s="231"/>
      <c r="AY103" s="234"/>
      <c r="BA103" s="234"/>
      <c r="BC103" s="231"/>
    </row>
    <row r="104" spans="41:55" x14ac:dyDescent="0.25">
      <c r="AO104" s="230"/>
      <c r="AR104" s="234"/>
      <c r="AT104" s="234"/>
      <c r="AV104" s="231"/>
      <c r="AY104" s="234"/>
      <c r="BA104" s="234"/>
      <c r="BC104" s="231"/>
    </row>
    <row r="105" spans="41:55" x14ac:dyDescent="0.25">
      <c r="AO105" s="230"/>
      <c r="AR105" s="234"/>
      <c r="AT105" s="234"/>
      <c r="AV105" s="231"/>
      <c r="AY105" s="234"/>
      <c r="BA105" s="234"/>
      <c r="BC105" s="231"/>
    </row>
    <row r="106" spans="41:55" x14ac:dyDescent="0.25">
      <c r="AO106" s="230"/>
      <c r="AR106" s="234"/>
      <c r="AT106" s="234"/>
      <c r="AV106" s="231"/>
      <c r="AY106" s="234"/>
      <c r="BA106" s="234"/>
      <c r="BC106" s="231"/>
    </row>
    <row r="107" spans="41:55" x14ac:dyDescent="0.25">
      <c r="AO107" s="230"/>
      <c r="AR107" s="234"/>
      <c r="AT107" s="234"/>
      <c r="AV107" s="231"/>
      <c r="AY107" s="234"/>
      <c r="BA107" s="234"/>
      <c r="BC107" s="231"/>
    </row>
    <row r="108" spans="41:55" x14ac:dyDescent="0.25">
      <c r="AO108" s="230"/>
      <c r="AR108" s="234"/>
      <c r="AT108" s="234"/>
      <c r="AV108" s="231"/>
      <c r="AY108" s="234"/>
      <c r="BA108" s="234"/>
      <c r="BC108" s="231"/>
    </row>
    <row r="109" spans="41:55" x14ac:dyDescent="0.25">
      <c r="AO109" s="230"/>
      <c r="AR109" s="234"/>
      <c r="AT109" s="234"/>
      <c r="AV109" s="231"/>
      <c r="AY109" s="234"/>
      <c r="BA109" s="234"/>
      <c r="BC109" s="231"/>
    </row>
    <row r="110" spans="41:55" x14ac:dyDescent="0.25">
      <c r="AO110" s="230"/>
      <c r="AR110" s="234"/>
      <c r="AT110" s="234"/>
      <c r="AV110" s="231"/>
      <c r="AY110" s="234"/>
      <c r="BA110" s="234"/>
      <c r="BC110" s="231"/>
    </row>
    <row r="111" spans="41:55" x14ac:dyDescent="0.25">
      <c r="AO111" s="230"/>
      <c r="AR111" s="234"/>
      <c r="AT111" s="234"/>
      <c r="AV111" s="231"/>
      <c r="AY111" s="234"/>
      <c r="BA111" s="234"/>
      <c r="BC111" s="231"/>
    </row>
    <row r="112" spans="41:55" x14ac:dyDescent="0.25">
      <c r="AO112" s="230"/>
      <c r="AR112" s="234"/>
      <c r="AT112" s="234"/>
      <c r="AV112" s="231"/>
      <c r="AY112" s="234"/>
      <c r="BA112" s="234"/>
      <c r="BC112" s="231"/>
    </row>
    <row r="113" spans="41:55" x14ac:dyDescent="0.25">
      <c r="AO113" s="230"/>
      <c r="AR113" s="234"/>
      <c r="AT113" s="234"/>
      <c r="AV113" s="231"/>
      <c r="AY113" s="234"/>
      <c r="BA113" s="234"/>
      <c r="BC113" s="231"/>
    </row>
    <row r="114" spans="41:55" x14ac:dyDescent="0.25">
      <c r="AO114" s="230"/>
      <c r="AR114" s="234"/>
      <c r="AT114" s="234"/>
      <c r="AV114" s="231"/>
      <c r="AY114" s="234"/>
      <c r="BA114" s="234"/>
      <c r="BC114" s="231"/>
    </row>
    <row r="115" spans="41:55" x14ac:dyDescent="0.25">
      <c r="AO115" s="230"/>
      <c r="AR115" s="234"/>
      <c r="AT115" s="234"/>
      <c r="AV115" s="231"/>
      <c r="AY115" s="234"/>
      <c r="BA115" s="234"/>
      <c r="BC115" s="231"/>
    </row>
    <row r="116" spans="41:55" x14ac:dyDescent="0.25">
      <c r="AO116" s="230"/>
      <c r="AR116" s="234"/>
      <c r="AT116" s="234"/>
      <c r="AV116" s="231"/>
      <c r="AY116" s="234"/>
      <c r="BA116" s="234"/>
      <c r="BC116" s="231"/>
    </row>
    <row r="117" spans="41:55" x14ac:dyDescent="0.25">
      <c r="AO117" s="230"/>
      <c r="AR117" s="234"/>
      <c r="AT117" s="234"/>
      <c r="AV117" s="231"/>
      <c r="AY117" s="234"/>
      <c r="BA117" s="234"/>
      <c r="BC117" s="231"/>
    </row>
    <row r="118" spans="41:55" x14ac:dyDescent="0.25">
      <c r="AO118" s="230"/>
      <c r="AR118" s="234"/>
      <c r="AT118" s="234"/>
      <c r="AV118" s="231"/>
      <c r="AY118" s="234"/>
      <c r="BA118" s="234"/>
      <c r="BC118" s="231"/>
    </row>
    <row r="119" spans="41:55" x14ac:dyDescent="0.25">
      <c r="AO119" s="230"/>
      <c r="AR119" s="234"/>
      <c r="AT119" s="234"/>
      <c r="AV119" s="231"/>
      <c r="AY119" s="234"/>
      <c r="BA119" s="234"/>
      <c r="BC119" s="231"/>
    </row>
    <row r="120" spans="41:55" x14ac:dyDescent="0.25">
      <c r="AO120" s="230"/>
      <c r="AR120" s="234"/>
      <c r="AT120" s="234"/>
      <c r="AV120" s="231"/>
      <c r="AY120" s="234"/>
      <c r="BA120" s="234"/>
      <c r="BC120" s="231"/>
    </row>
    <row r="121" spans="41:55" x14ac:dyDescent="0.25">
      <c r="AO121" s="230"/>
      <c r="AR121" s="234"/>
      <c r="AT121" s="234"/>
      <c r="AV121" s="231"/>
      <c r="AY121" s="234"/>
      <c r="BA121" s="234"/>
      <c r="BC121" s="231"/>
    </row>
    <row r="122" spans="41:55" x14ac:dyDescent="0.25">
      <c r="AO122" s="230"/>
      <c r="AR122" s="234"/>
      <c r="AT122" s="234"/>
      <c r="AV122" s="231"/>
      <c r="AY122" s="234"/>
      <c r="BA122" s="234"/>
      <c r="BC122" s="231"/>
    </row>
    <row r="123" spans="41:55" x14ac:dyDescent="0.25">
      <c r="AO123" s="230"/>
      <c r="AR123" s="234"/>
      <c r="AT123" s="234"/>
      <c r="AV123" s="231"/>
      <c r="AY123" s="234"/>
      <c r="BA123" s="234"/>
      <c r="BC123" s="231"/>
    </row>
    <row r="124" spans="41:55" x14ac:dyDescent="0.25">
      <c r="AO124" s="230"/>
      <c r="AR124" s="234"/>
      <c r="AT124" s="234"/>
      <c r="AV124" s="231"/>
      <c r="AY124" s="234"/>
      <c r="BA124" s="234"/>
      <c r="BC124" s="231"/>
    </row>
    <row r="125" spans="41:55" x14ac:dyDescent="0.25">
      <c r="AO125" s="230"/>
      <c r="AR125" s="234"/>
      <c r="AT125" s="234"/>
      <c r="AV125" s="231"/>
      <c r="AY125" s="234"/>
      <c r="BA125" s="234"/>
      <c r="BC125" s="231"/>
    </row>
    <row r="126" spans="41:55" x14ac:dyDescent="0.25">
      <c r="AO126" s="230"/>
      <c r="AR126" s="234"/>
      <c r="AT126" s="234"/>
      <c r="AV126" s="231"/>
      <c r="AY126" s="234"/>
      <c r="BA126" s="234"/>
      <c r="BC126" s="231"/>
    </row>
    <row r="127" spans="41:55" x14ac:dyDescent="0.25">
      <c r="AO127" s="230"/>
      <c r="AR127" s="234"/>
      <c r="AT127" s="234"/>
      <c r="AV127" s="231"/>
      <c r="AY127" s="234"/>
      <c r="BA127" s="234"/>
      <c r="BC127" s="231"/>
    </row>
    <row r="128" spans="41:55" x14ac:dyDescent="0.25">
      <c r="AO128" s="230"/>
      <c r="AR128" s="234"/>
      <c r="AT128" s="234"/>
      <c r="AV128" s="231"/>
      <c r="AY128" s="234"/>
      <c r="BA128" s="234"/>
      <c r="BC128" s="231"/>
    </row>
    <row r="129" spans="41:55" x14ac:dyDescent="0.25">
      <c r="AO129" s="230"/>
      <c r="AR129" s="234"/>
      <c r="AT129" s="234"/>
      <c r="AV129" s="231"/>
      <c r="AY129" s="234"/>
      <c r="BA129" s="234"/>
      <c r="BC129" s="231"/>
    </row>
    <row r="130" spans="41:55" x14ac:dyDescent="0.25">
      <c r="AO130" s="230"/>
      <c r="AR130" s="234"/>
      <c r="AT130" s="234"/>
      <c r="AV130" s="231"/>
      <c r="AY130" s="234"/>
      <c r="BA130" s="234"/>
      <c r="BC130" s="231"/>
    </row>
    <row r="131" spans="41:55" x14ac:dyDescent="0.25">
      <c r="AO131" s="230"/>
      <c r="AR131" s="234"/>
      <c r="AT131" s="234"/>
      <c r="AV131" s="231"/>
      <c r="AY131" s="234"/>
      <c r="BA131" s="234"/>
      <c r="BC131" s="231"/>
    </row>
    <row r="132" spans="41:55" x14ac:dyDescent="0.25">
      <c r="AO132" s="230"/>
      <c r="AR132" s="234"/>
      <c r="AT132" s="234"/>
      <c r="AV132" s="231"/>
      <c r="AY132" s="234"/>
      <c r="BA132" s="234"/>
      <c r="BC132" s="231"/>
    </row>
    <row r="133" spans="41:55" x14ac:dyDescent="0.25">
      <c r="AO133" s="230"/>
      <c r="AR133" s="234"/>
      <c r="AT133" s="234"/>
      <c r="AV133" s="231"/>
      <c r="AY133" s="234"/>
      <c r="BA133" s="234"/>
      <c r="BC133" s="231"/>
    </row>
    <row r="134" spans="41:55" x14ac:dyDescent="0.25">
      <c r="AO134" s="230"/>
      <c r="AR134" s="234"/>
      <c r="AT134" s="234"/>
      <c r="AV134" s="231"/>
      <c r="AY134" s="234"/>
      <c r="BA134" s="234"/>
      <c r="BC134" s="231"/>
    </row>
    <row r="135" spans="41:55" x14ac:dyDescent="0.25">
      <c r="AO135" s="230"/>
      <c r="AR135" s="234"/>
      <c r="AT135" s="234"/>
      <c r="AV135" s="231"/>
      <c r="AY135" s="234"/>
      <c r="BA135" s="234"/>
      <c r="BC135" s="231"/>
    </row>
    <row r="136" spans="41:55" x14ac:dyDescent="0.25">
      <c r="AO136" s="230"/>
      <c r="AR136" s="234"/>
      <c r="AT136" s="234"/>
      <c r="AV136" s="231"/>
      <c r="AY136" s="234"/>
      <c r="BA136" s="234"/>
      <c r="BC136" s="231"/>
    </row>
    <row r="137" spans="41:55" x14ac:dyDescent="0.25">
      <c r="AO137" s="230"/>
      <c r="AR137" s="234"/>
      <c r="AT137" s="234"/>
      <c r="AV137" s="231"/>
      <c r="AY137" s="234"/>
      <c r="BA137" s="234"/>
      <c r="BC137" s="231"/>
    </row>
    <row r="138" spans="41:55" x14ac:dyDescent="0.25">
      <c r="AO138" s="230"/>
      <c r="AR138" s="234"/>
      <c r="AT138" s="234"/>
      <c r="AV138" s="231"/>
      <c r="AY138" s="234"/>
      <c r="BA138" s="234"/>
      <c r="BC138" s="231"/>
    </row>
    <row r="139" spans="41:55" x14ac:dyDescent="0.25">
      <c r="AO139" s="230"/>
      <c r="AR139" s="234"/>
      <c r="AT139" s="234"/>
      <c r="AV139" s="231"/>
      <c r="AY139" s="234"/>
      <c r="BA139" s="234"/>
      <c r="BC139" s="231"/>
    </row>
    <row r="140" spans="41:55" x14ac:dyDescent="0.25">
      <c r="AO140" s="230"/>
      <c r="AR140" s="234"/>
      <c r="AT140" s="234"/>
      <c r="AV140" s="231"/>
      <c r="AY140" s="234"/>
      <c r="BA140" s="234"/>
      <c r="BC140" s="231"/>
    </row>
    <row r="141" spans="41:55" x14ac:dyDescent="0.25">
      <c r="AO141" s="230"/>
      <c r="AR141" s="234"/>
      <c r="AT141" s="234"/>
      <c r="AV141" s="231"/>
      <c r="AY141" s="234"/>
      <c r="BA141" s="234"/>
      <c r="BC141" s="231"/>
    </row>
    <row r="142" spans="41:55" x14ac:dyDescent="0.25">
      <c r="AO142" s="230"/>
      <c r="AR142" s="234"/>
      <c r="AT142" s="234"/>
      <c r="AV142" s="231"/>
      <c r="AY142" s="234"/>
      <c r="BA142" s="234"/>
      <c r="BC142" s="231"/>
    </row>
    <row r="143" spans="41:55" x14ac:dyDescent="0.25">
      <c r="AO143" s="230"/>
      <c r="AR143" s="234"/>
      <c r="AT143" s="234"/>
      <c r="AV143" s="231"/>
      <c r="AY143" s="234"/>
      <c r="BA143" s="234"/>
      <c r="BC143" s="231"/>
    </row>
    <row r="144" spans="41:55" x14ac:dyDescent="0.25">
      <c r="AO144" s="230"/>
      <c r="AR144" s="234"/>
      <c r="AT144" s="234"/>
      <c r="AV144" s="231"/>
      <c r="AY144" s="234"/>
      <c r="BA144" s="234"/>
      <c r="BC144" s="231"/>
    </row>
    <row r="145" spans="41:55" x14ac:dyDescent="0.25">
      <c r="AO145" s="230"/>
      <c r="AR145" s="234"/>
      <c r="AT145" s="234"/>
      <c r="AV145" s="231"/>
      <c r="AY145" s="234"/>
      <c r="BA145" s="234"/>
      <c r="BC145" s="231"/>
    </row>
    <row r="146" spans="41:55" x14ac:dyDescent="0.25">
      <c r="AO146" s="230"/>
      <c r="AR146" s="234"/>
      <c r="AT146" s="234"/>
      <c r="AV146" s="231"/>
      <c r="AY146" s="234"/>
      <c r="BA146" s="234"/>
      <c r="BC146" s="231"/>
    </row>
    <row r="147" spans="41:55" x14ac:dyDescent="0.25">
      <c r="AO147" s="230"/>
      <c r="AR147" s="234"/>
      <c r="AT147" s="234"/>
      <c r="AV147" s="231"/>
      <c r="AY147" s="234"/>
      <c r="BA147" s="234"/>
      <c r="BC147" s="231"/>
    </row>
    <row r="148" spans="41:55" x14ac:dyDescent="0.25">
      <c r="AO148" s="230"/>
      <c r="AR148" s="234"/>
      <c r="AT148" s="234"/>
      <c r="AV148" s="231"/>
      <c r="AY148" s="234"/>
      <c r="BA148" s="234"/>
      <c r="BC148" s="231"/>
    </row>
    <row r="149" spans="41:55" x14ac:dyDescent="0.25">
      <c r="AO149" s="230"/>
      <c r="AR149" s="234"/>
      <c r="AT149" s="234"/>
      <c r="AV149" s="231"/>
      <c r="AY149" s="234"/>
      <c r="BA149" s="234"/>
      <c r="BC149" s="231"/>
    </row>
    <row r="150" spans="41:55" x14ac:dyDescent="0.25">
      <c r="AO150" s="230"/>
      <c r="AR150" s="234"/>
      <c r="AT150" s="234"/>
      <c r="AV150" s="231"/>
      <c r="AY150" s="234"/>
      <c r="BA150" s="234"/>
      <c r="BC150" s="231"/>
    </row>
    <row r="151" spans="41:55" x14ac:dyDescent="0.25">
      <c r="AO151" s="230"/>
      <c r="AR151" s="234"/>
      <c r="AT151" s="234"/>
      <c r="AV151" s="231"/>
      <c r="AY151" s="234"/>
      <c r="BA151" s="234"/>
      <c r="BC151" s="231"/>
    </row>
    <row r="152" spans="41:55" x14ac:dyDescent="0.25">
      <c r="AO152" s="230"/>
      <c r="AR152" s="234"/>
      <c r="AT152" s="234"/>
      <c r="AV152" s="231"/>
      <c r="AY152" s="234"/>
      <c r="BA152" s="234"/>
      <c r="BC152" s="231"/>
    </row>
    <row r="153" spans="41:55" x14ac:dyDescent="0.25">
      <c r="AO153" s="230"/>
      <c r="AR153" s="234"/>
      <c r="AT153" s="234"/>
      <c r="AV153" s="231"/>
      <c r="AY153" s="234"/>
      <c r="BA153" s="234"/>
      <c r="BC153" s="231"/>
    </row>
    <row r="154" spans="41:55" x14ac:dyDescent="0.25">
      <c r="AO154" s="230"/>
      <c r="AR154" s="234"/>
      <c r="AT154" s="234"/>
      <c r="AV154" s="231"/>
      <c r="AY154" s="234"/>
      <c r="BA154" s="234"/>
      <c r="BC154" s="231"/>
    </row>
    <row r="155" spans="41:55" x14ac:dyDescent="0.25">
      <c r="AO155" s="230"/>
      <c r="AR155" s="234"/>
      <c r="AT155" s="234"/>
      <c r="AV155" s="231"/>
      <c r="AY155" s="234"/>
      <c r="BA155" s="234"/>
      <c r="BC155" s="231"/>
    </row>
    <row r="156" spans="41:55" x14ac:dyDescent="0.25">
      <c r="AO156" s="230"/>
      <c r="AR156" s="234"/>
      <c r="AT156" s="234"/>
      <c r="AV156" s="231"/>
      <c r="AY156" s="234"/>
      <c r="BA156" s="234"/>
      <c r="BC156" s="231"/>
    </row>
    <row r="157" spans="41:55" x14ac:dyDescent="0.25">
      <c r="AO157" s="230"/>
      <c r="AR157" s="234"/>
      <c r="AT157" s="234"/>
      <c r="AV157" s="231"/>
      <c r="AY157" s="234"/>
      <c r="BA157" s="234"/>
      <c r="BC157" s="231"/>
    </row>
    <row r="158" spans="41:55" x14ac:dyDescent="0.25">
      <c r="AO158" s="230"/>
      <c r="AR158" s="234"/>
      <c r="AT158" s="234"/>
      <c r="AV158" s="231"/>
      <c r="AY158" s="234"/>
      <c r="BA158" s="234"/>
      <c r="BC158" s="231"/>
    </row>
    <row r="159" spans="41:55" x14ac:dyDescent="0.25">
      <c r="AO159" s="230"/>
      <c r="AR159" s="234"/>
      <c r="AT159" s="234"/>
      <c r="AV159" s="231"/>
      <c r="AY159" s="234"/>
      <c r="BA159" s="234"/>
      <c r="BC159" s="231"/>
    </row>
    <row r="160" spans="41:55" x14ac:dyDescent="0.25">
      <c r="AO160" s="230"/>
      <c r="AR160" s="234"/>
      <c r="AT160" s="234"/>
      <c r="AV160" s="231"/>
      <c r="AY160" s="234"/>
      <c r="BA160" s="234"/>
      <c r="BC160" s="231"/>
    </row>
    <row r="161" spans="41:55" x14ac:dyDescent="0.25">
      <c r="AO161" s="230"/>
      <c r="AR161" s="234"/>
      <c r="AT161" s="234"/>
      <c r="AV161" s="231"/>
      <c r="AY161" s="234"/>
      <c r="BA161" s="234"/>
      <c r="BC161" s="231"/>
    </row>
    <row r="162" spans="41:55" x14ac:dyDescent="0.25">
      <c r="AO162" s="230"/>
      <c r="AR162" s="234"/>
      <c r="AT162" s="234"/>
      <c r="AV162" s="231"/>
      <c r="AY162" s="234"/>
      <c r="BA162" s="234"/>
      <c r="BC162" s="231"/>
    </row>
    <row r="163" spans="41:55" x14ac:dyDescent="0.25">
      <c r="AO163" s="230"/>
      <c r="AR163" s="234"/>
      <c r="AT163" s="234"/>
      <c r="AV163" s="231"/>
      <c r="AY163" s="234"/>
      <c r="BA163" s="234"/>
      <c r="BC163" s="231"/>
    </row>
    <row r="164" spans="41:55" x14ac:dyDescent="0.25">
      <c r="AO164" s="230"/>
      <c r="AR164" s="234"/>
      <c r="AT164" s="234"/>
      <c r="AV164" s="231"/>
      <c r="AY164" s="234"/>
      <c r="BA164" s="234"/>
      <c r="BC164" s="231"/>
    </row>
    <row r="165" spans="41:55" x14ac:dyDescent="0.25">
      <c r="AO165" s="230"/>
      <c r="AR165" s="234"/>
      <c r="AT165" s="234"/>
      <c r="AV165" s="231"/>
      <c r="AY165" s="234"/>
      <c r="BA165" s="234"/>
      <c r="BC165" s="231"/>
    </row>
    <row r="166" spans="41:55" x14ac:dyDescent="0.25">
      <c r="AO166" s="230"/>
      <c r="AR166" s="234"/>
      <c r="AT166" s="234"/>
      <c r="AV166" s="231"/>
      <c r="AY166" s="234"/>
      <c r="BA166" s="234"/>
      <c r="BC166" s="231"/>
    </row>
    <row r="167" spans="41:55" x14ac:dyDescent="0.25">
      <c r="AO167" s="230"/>
      <c r="AR167" s="234"/>
      <c r="AT167" s="234"/>
      <c r="AV167" s="231"/>
      <c r="AY167" s="234"/>
      <c r="BA167" s="234"/>
      <c r="BC167" s="231"/>
    </row>
    <row r="168" spans="41:55" x14ac:dyDescent="0.25">
      <c r="AO168" s="230"/>
      <c r="AR168" s="234"/>
      <c r="AT168" s="234"/>
      <c r="AV168" s="231"/>
      <c r="AY168" s="234"/>
      <c r="BA168" s="234"/>
      <c r="BC168" s="231"/>
    </row>
    <row r="169" spans="41:55" x14ac:dyDescent="0.25">
      <c r="AO169" s="230"/>
      <c r="AR169" s="234"/>
      <c r="AT169" s="234"/>
      <c r="AV169" s="231"/>
      <c r="AY169" s="234"/>
      <c r="BA169" s="234"/>
      <c r="BC169" s="231"/>
    </row>
    <row r="170" spans="41:55" x14ac:dyDescent="0.25">
      <c r="AO170" s="230"/>
      <c r="AR170" s="234"/>
      <c r="AT170" s="234"/>
      <c r="AV170" s="231"/>
      <c r="AY170" s="234"/>
      <c r="BA170" s="234"/>
      <c r="BC170" s="231"/>
    </row>
    <row r="171" spans="41:55" x14ac:dyDescent="0.25">
      <c r="AO171" s="230"/>
      <c r="AR171" s="234"/>
      <c r="AT171" s="234"/>
      <c r="AV171" s="231"/>
      <c r="AY171" s="234"/>
      <c r="BA171" s="234"/>
      <c r="BC171" s="231"/>
    </row>
    <row r="172" spans="41:55" x14ac:dyDescent="0.25">
      <c r="AO172" s="230"/>
      <c r="AR172" s="234"/>
      <c r="AT172" s="234"/>
      <c r="AV172" s="231"/>
      <c r="AY172" s="234"/>
      <c r="BA172" s="234"/>
      <c r="BC172" s="231"/>
    </row>
    <row r="173" spans="41:55" x14ac:dyDescent="0.25">
      <c r="AO173" s="230"/>
      <c r="AR173" s="234"/>
      <c r="AT173" s="234"/>
      <c r="AV173" s="231"/>
      <c r="AY173" s="234"/>
      <c r="BA173" s="234"/>
      <c r="BC173" s="231"/>
    </row>
    <row r="174" spans="41:55" x14ac:dyDescent="0.25">
      <c r="AO174" s="230"/>
      <c r="AR174" s="234"/>
      <c r="AT174" s="234"/>
      <c r="AV174" s="231"/>
      <c r="AY174" s="234"/>
      <c r="BA174" s="234"/>
      <c r="BC174" s="231"/>
    </row>
    <row r="175" spans="41:55" x14ac:dyDescent="0.25">
      <c r="AO175" s="230"/>
      <c r="AR175" s="234"/>
      <c r="AT175" s="234"/>
      <c r="AV175" s="231"/>
      <c r="AY175" s="234"/>
      <c r="BA175" s="234"/>
      <c r="BC175" s="231"/>
    </row>
    <row r="176" spans="41:55" x14ac:dyDescent="0.25">
      <c r="AO176" s="230"/>
      <c r="AR176" s="234"/>
      <c r="AT176" s="234"/>
      <c r="AV176" s="231"/>
      <c r="AY176" s="234"/>
      <c r="BA176" s="234"/>
      <c r="BC176" s="231"/>
    </row>
    <row r="177" spans="41:55" x14ac:dyDescent="0.25">
      <c r="AO177" s="230"/>
      <c r="AR177" s="234"/>
      <c r="AT177" s="234"/>
      <c r="AV177" s="231"/>
      <c r="AY177" s="234"/>
      <c r="BA177" s="234"/>
      <c r="BC177" s="231"/>
    </row>
    <row r="178" spans="41:55" x14ac:dyDescent="0.25">
      <c r="AO178" s="230"/>
      <c r="AR178" s="234"/>
      <c r="AT178" s="234"/>
      <c r="AV178" s="231"/>
      <c r="AY178" s="234"/>
      <c r="BA178" s="234"/>
      <c r="BC178" s="231"/>
    </row>
    <row r="179" spans="41:55" x14ac:dyDescent="0.25">
      <c r="AO179" s="230"/>
      <c r="AR179" s="234"/>
      <c r="AT179" s="234"/>
      <c r="AV179" s="231"/>
      <c r="AY179" s="234"/>
      <c r="BA179" s="234"/>
      <c r="BC179" s="231"/>
    </row>
    <row r="180" spans="41:55" x14ac:dyDescent="0.25">
      <c r="AO180" s="230"/>
      <c r="AR180" s="234"/>
      <c r="AT180" s="234"/>
      <c r="AV180" s="231"/>
      <c r="AY180" s="234"/>
      <c r="BA180" s="234"/>
      <c r="BC180" s="231"/>
    </row>
    <row r="181" spans="41:55" x14ac:dyDescent="0.25">
      <c r="AO181" s="230"/>
      <c r="AR181" s="234"/>
      <c r="AT181" s="234"/>
      <c r="AV181" s="231"/>
      <c r="AY181" s="234"/>
      <c r="BA181" s="234"/>
      <c r="BC181" s="231"/>
    </row>
    <row r="182" spans="41:55" x14ac:dyDescent="0.25">
      <c r="AO182" s="230"/>
      <c r="AR182" s="234"/>
      <c r="AT182" s="234"/>
      <c r="AV182" s="231"/>
      <c r="AY182" s="234"/>
      <c r="BA182" s="234"/>
      <c r="BC182" s="231"/>
    </row>
    <row r="183" spans="41:55" x14ac:dyDescent="0.25">
      <c r="AO183" s="230"/>
      <c r="AR183" s="234"/>
      <c r="AT183" s="234"/>
      <c r="AV183" s="231"/>
      <c r="AY183" s="234"/>
      <c r="BA183" s="234"/>
      <c r="BC183" s="231"/>
    </row>
    <row r="184" spans="41:55" x14ac:dyDescent="0.25">
      <c r="AO184" s="230"/>
      <c r="AR184" s="234"/>
      <c r="AT184" s="234"/>
      <c r="AV184" s="231"/>
      <c r="AY184" s="234"/>
      <c r="BA184" s="234"/>
      <c r="BC184" s="231"/>
    </row>
    <row r="185" spans="41:55" x14ac:dyDescent="0.25">
      <c r="AO185" s="230"/>
      <c r="AR185" s="234"/>
      <c r="AT185" s="234"/>
      <c r="AV185" s="231"/>
      <c r="AY185" s="234"/>
      <c r="BA185" s="234"/>
      <c r="BC185" s="231"/>
    </row>
    <row r="186" spans="41:55" x14ac:dyDescent="0.25">
      <c r="AO186" s="230"/>
      <c r="AR186" s="234"/>
      <c r="AT186" s="234"/>
      <c r="AV186" s="231"/>
      <c r="AY186" s="234"/>
      <c r="BA186" s="234"/>
      <c r="BC186" s="231"/>
    </row>
    <row r="187" spans="41:55" x14ac:dyDescent="0.25">
      <c r="AO187" s="230"/>
      <c r="AR187" s="234"/>
      <c r="AT187" s="234"/>
      <c r="AV187" s="231"/>
      <c r="AY187" s="234"/>
      <c r="BA187" s="234"/>
      <c r="BC187" s="231"/>
    </row>
    <row r="188" spans="41:55" x14ac:dyDescent="0.25">
      <c r="AO188" s="230"/>
      <c r="AR188" s="234"/>
      <c r="AT188" s="234"/>
      <c r="AV188" s="231"/>
      <c r="AY188" s="234"/>
      <c r="BA188" s="234"/>
      <c r="BC188" s="231"/>
    </row>
    <row r="189" spans="41:55" x14ac:dyDescent="0.25">
      <c r="AO189" s="230"/>
      <c r="AR189" s="234"/>
      <c r="AT189" s="234"/>
      <c r="AV189" s="231"/>
      <c r="AY189" s="234"/>
      <c r="BA189" s="234"/>
      <c r="BC189" s="231"/>
    </row>
    <row r="190" spans="41:55" x14ac:dyDescent="0.25">
      <c r="AO190" s="230"/>
      <c r="AR190" s="234"/>
      <c r="AT190" s="234"/>
      <c r="AV190" s="231"/>
      <c r="AY190" s="234"/>
      <c r="BA190" s="234"/>
      <c r="BC190" s="231"/>
    </row>
    <row r="191" spans="41:55" x14ac:dyDescent="0.25">
      <c r="AO191" s="230"/>
      <c r="AR191" s="234"/>
      <c r="AT191" s="234"/>
      <c r="AV191" s="231"/>
      <c r="AY191" s="234"/>
      <c r="BA191" s="234"/>
      <c r="BC191" s="231"/>
    </row>
    <row r="192" spans="41:55" x14ac:dyDescent="0.25">
      <c r="AO192" s="230"/>
      <c r="AR192" s="234"/>
      <c r="AT192" s="234"/>
      <c r="AV192" s="231"/>
      <c r="AY192" s="234"/>
      <c r="BA192" s="234"/>
      <c r="BC192" s="231"/>
    </row>
    <row r="193" spans="41:55" x14ac:dyDescent="0.25">
      <c r="AO193" s="230"/>
      <c r="AR193" s="234"/>
      <c r="AT193" s="234"/>
      <c r="AV193" s="231"/>
      <c r="AY193" s="234"/>
      <c r="BA193" s="234"/>
      <c r="BC193" s="231"/>
    </row>
    <row r="194" spans="41:55" x14ac:dyDescent="0.25">
      <c r="AO194" s="230"/>
      <c r="AR194" s="234"/>
      <c r="AT194" s="234"/>
      <c r="AV194" s="231"/>
      <c r="AY194" s="234"/>
      <c r="BA194" s="234"/>
      <c r="BC194" s="231"/>
    </row>
    <row r="195" spans="41:55" x14ac:dyDescent="0.25">
      <c r="AO195" s="230"/>
      <c r="AR195" s="234"/>
      <c r="AT195" s="234"/>
      <c r="AV195" s="231"/>
      <c r="AY195" s="234"/>
      <c r="BA195" s="234"/>
      <c r="BC195" s="231"/>
    </row>
    <row r="196" spans="41:55" x14ac:dyDescent="0.25">
      <c r="AO196" s="230"/>
      <c r="AR196" s="234"/>
      <c r="AT196" s="234"/>
      <c r="AV196" s="231"/>
      <c r="AY196" s="234"/>
      <c r="BA196" s="234"/>
      <c r="BC196" s="231"/>
    </row>
    <row r="197" spans="41:55" x14ac:dyDescent="0.25">
      <c r="AO197" s="230"/>
      <c r="AR197" s="234"/>
      <c r="AT197" s="234"/>
      <c r="AV197" s="231"/>
      <c r="AY197" s="234"/>
      <c r="BA197" s="234"/>
      <c r="BC197" s="231"/>
    </row>
    <row r="198" spans="41:55" x14ac:dyDescent="0.25">
      <c r="AO198" s="230"/>
      <c r="AR198" s="234"/>
      <c r="AT198" s="234"/>
      <c r="AV198" s="231"/>
      <c r="AY198" s="234"/>
      <c r="BA198" s="234"/>
      <c r="BC198" s="231"/>
    </row>
    <row r="199" spans="41:55" x14ac:dyDescent="0.25">
      <c r="AO199" s="230"/>
      <c r="AR199" s="234"/>
      <c r="AT199" s="234"/>
      <c r="AV199" s="231"/>
      <c r="AY199" s="234"/>
      <c r="BA199" s="234"/>
      <c r="BC199" s="231"/>
    </row>
    <row r="200" spans="41:55" x14ac:dyDescent="0.25">
      <c r="AO200" s="230"/>
      <c r="AR200" s="234"/>
      <c r="AT200" s="234"/>
      <c r="AV200" s="231"/>
      <c r="AY200" s="234"/>
      <c r="BA200" s="234"/>
      <c r="BC200" s="231"/>
    </row>
    <row r="201" spans="41:55" x14ac:dyDescent="0.25">
      <c r="AO201" s="230"/>
      <c r="AR201" s="234"/>
      <c r="AT201" s="234"/>
      <c r="AV201" s="231"/>
      <c r="AY201" s="234"/>
      <c r="BA201" s="234"/>
      <c r="BC201" s="231"/>
    </row>
    <row r="202" spans="41:55" x14ac:dyDescent="0.25">
      <c r="AO202" s="230"/>
      <c r="AR202" s="234"/>
      <c r="AT202" s="234"/>
      <c r="AV202" s="231"/>
      <c r="AY202" s="234"/>
      <c r="BA202" s="234"/>
      <c r="BC202" s="231"/>
    </row>
    <row r="203" spans="41:55" x14ac:dyDescent="0.25">
      <c r="AO203" s="230"/>
      <c r="AR203" s="234"/>
      <c r="AT203" s="234"/>
      <c r="AV203" s="231"/>
      <c r="AY203" s="234"/>
      <c r="BA203" s="234"/>
      <c r="BC203" s="231"/>
    </row>
    <row r="204" spans="41:55" x14ac:dyDescent="0.25">
      <c r="AO204" s="230"/>
      <c r="AR204" s="234"/>
      <c r="AT204" s="234"/>
      <c r="AV204" s="231"/>
      <c r="AY204" s="234"/>
      <c r="BA204" s="234"/>
      <c r="BC204" s="231"/>
    </row>
    <row r="205" spans="41:55" x14ac:dyDescent="0.25">
      <c r="AO205" s="230"/>
      <c r="AR205" s="234"/>
      <c r="AT205" s="234"/>
      <c r="AV205" s="231"/>
      <c r="AY205" s="234"/>
      <c r="BA205" s="234"/>
      <c r="BC205" s="231"/>
    </row>
    <row r="206" spans="41:55" x14ac:dyDescent="0.25">
      <c r="AO206" s="230"/>
      <c r="AR206" s="234"/>
      <c r="AT206" s="234"/>
      <c r="AV206" s="231"/>
      <c r="AY206" s="234"/>
      <c r="BA206" s="234"/>
      <c r="BC206" s="231"/>
    </row>
    <row r="207" spans="41:55" x14ac:dyDescent="0.25">
      <c r="AO207" s="230"/>
      <c r="AR207" s="234"/>
      <c r="AT207" s="234"/>
      <c r="AV207" s="231"/>
      <c r="AY207" s="234"/>
      <c r="BA207" s="234"/>
      <c r="BC207" s="231"/>
    </row>
    <row r="208" spans="41:55" x14ac:dyDescent="0.25">
      <c r="AO208" s="230"/>
      <c r="AR208" s="234"/>
      <c r="AT208" s="234"/>
      <c r="AV208" s="231"/>
      <c r="AY208" s="234"/>
      <c r="BA208" s="234"/>
      <c r="BC208" s="231"/>
    </row>
    <row r="209" spans="41:55" x14ac:dyDescent="0.25">
      <c r="AO209" s="230"/>
      <c r="AR209" s="234"/>
      <c r="AT209" s="234"/>
      <c r="AV209" s="231"/>
      <c r="AY209" s="234"/>
      <c r="BA209" s="234"/>
      <c r="BC209" s="231"/>
    </row>
    <row r="210" spans="41:55" x14ac:dyDescent="0.25">
      <c r="AO210" s="230"/>
      <c r="AR210" s="234"/>
      <c r="AT210" s="234"/>
      <c r="AV210" s="231"/>
      <c r="AY210" s="234"/>
      <c r="BA210" s="234"/>
      <c r="BC210" s="231"/>
    </row>
    <row r="211" spans="41:55" x14ac:dyDescent="0.25">
      <c r="AO211" s="230"/>
      <c r="AR211" s="234"/>
      <c r="AT211" s="234"/>
      <c r="AV211" s="231"/>
      <c r="AY211" s="234"/>
      <c r="BA211" s="234"/>
      <c r="BC211" s="231"/>
    </row>
    <row r="212" spans="41:55" x14ac:dyDescent="0.25">
      <c r="AO212" s="230"/>
      <c r="AR212" s="234"/>
      <c r="AT212" s="234"/>
      <c r="AV212" s="231"/>
      <c r="AY212" s="234"/>
      <c r="BA212" s="234"/>
      <c r="BC212" s="231"/>
    </row>
    <row r="213" spans="41:55" x14ac:dyDescent="0.25">
      <c r="AO213" s="230"/>
      <c r="AR213" s="234"/>
      <c r="AT213" s="234"/>
      <c r="AV213" s="231"/>
      <c r="AY213" s="234"/>
      <c r="BA213" s="234"/>
      <c r="BC213" s="231"/>
    </row>
    <row r="214" spans="41:55" x14ac:dyDescent="0.25">
      <c r="AO214" s="230"/>
      <c r="AR214" s="234"/>
      <c r="AT214" s="234"/>
      <c r="AV214" s="231"/>
      <c r="AY214" s="234"/>
      <c r="BA214" s="234"/>
      <c r="BC214" s="231"/>
    </row>
    <row r="215" spans="41:55" x14ac:dyDescent="0.25">
      <c r="AO215" s="230"/>
      <c r="AR215" s="234"/>
      <c r="AT215" s="234"/>
      <c r="AV215" s="231"/>
      <c r="AY215" s="234"/>
      <c r="BA215" s="234"/>
      <c r="BC215" s="231"/>
    </row>
    <row r="216" spans="41:55" x14ac:dyDescent="0.25">
      <c r="AO216" s="230"/>
      <c r="AR216" s="234"/>
      <c r="AT216" s="234"/>
      <c r="AV216" s="231"/>
      <c r="AY216" s="234"/>
      <c r="BA216" s="234"/>
      <c r="BC216" s="231"/>
    </row>
    <row r="217" spans="41:55" x14ac:dyDescent="0.25">
      <c r="AO217" s="230"/>
      <c r="AR217" s="234"/>
      <c r="AT217" s="234"/>
      <c r="AV217" s="231"/>
      <c r="AY217" s="234"/>
      <c r="BA217" s="234"/>
      <c r="BC217" s="231"/>
    </row>
    <row r="218" spans="41:55" x14ac:dyDescent="0.25">
      <c r="AO218" s="230"/>
      <c r="AR218" s="234"/>
      <c r="AT218" s="234"/>
      <c r="AV218" s="231"/>
      <c r="AY218" s="234"/>
      <c r="BA218" s="234"/>
      <c r="BC218" s="231"/>
    </row>
    <row r="219" spans="41:55" x14ac:dyDescent="0.25">
      <c r="AO219" s="230"/>
      <c r="AR219" s="234"/>
      <c r="AT219" s="234"/>
      <c r="AV219" s="231"/>
      <c r="AY219" s="234"/>
      <c r="BA219" s="234"/>
      <c r="BC219" s="231"/>
    </row>
    <row r="220" spans="41:55" x14ac:dyDescent="0.25">
      <c r="AO220" s="230"/>
      <c r="AR220" s="234"/>
      <c r="AT220" s="234"/>
      <c r="AV220" s="231"/>
      <c r="AY220" s="234"/>
      <c r="BA220" s="234"/>
      <c r="BC220" s="231"/>
    </row>
    <row r="221" spans="41:55" x14ac:dyDescent="0.25">
      <c r="AO221" s="230"/>
      <c r="AR221" s="234"/>
      <c r="AT221" s="234"/>
      <c r="AV221" s="231"/>
      <c r="AY221" s="234"/>
      <c r="BA221" s="234"/>
      <c r="BC221" s="231"/>
    </row>
    <row r="222" spans="41:55" x14ac:dyDescent="0.25">
      <c r="AO222" s="230"/>
      <c r="AR222" s="234"/>
      <c r="AT222" s="234"/>
      <c r="AV222" s="231"/>
      <c r="AY222" s="234"/>
      <c r="BA222" s="234"/>
      <c r="BC222" s="231"/>
    </row>
    <row r="223" spans="41:55" x14ac:dyDescent="0.25">
      <c r="AO223" s="230"/>
      <c r="AR223" s="234"/>
      <c r="AT223" s="234"/>
      <c r="AV223" s="231"/>
      <c r="AY223" s="234"/>
      <c r="BA223" s="234"/>
      <c r="BC223" s="231"/>
    </row>
    <row r="224" spans="41:55" x14ac:dyDescent="0.25">
      <c r="AO224" s="230"/>
      <c r="AR224" s="234"/>
      <c r="AT224" s="234"/>
      <c r="AV224" s="231"/>
      <c r="AY224" s="234"/>
      <c r="BA224" s="234"/>
      <c r="BC224" s="231"/>
    </row>
    <row r="225" spans="41:55" x14ac:dyDescent="0.25">
      <c r="AO225" s="230"/>
      <c r="AR225" s="234"/>
      <c r="AT225" s="234"/>
      <c r="AV225" s="231"/>
      <c r="AY225" s="234"/>
      <c r="BA225" s="234"/>
      <c r="BC225" s="231"/>
    </row>
    <row r="226" spans="41:55" x14ac:dyDescent="0.25">
      <c r="AO226" s="230"/>
      <c r="AR226" s="234"/>
      <c r="AT226" s="234"/>
      <c r="AV226" s="231"/>
      <c r="AY226" s="234"/>
      <c r="BA226" s="234"/>
      <c r="BC226" s="231"/>
    </row>
    <row r="227" spans="41:55" x14ac:dyDescent="0.25">
      <c r="AO227" s="230"/>
      <c r="AR227" s="234"/>
      <c r="AT227" s="234"/>
      <c r="AV227" s="231"/>
      <c r="AY227" s="234"/>
      <c r="BA227" s="234"/>
      <c r="BC227" s="231"/>
    </row>
    <row r="228" spans="41:55" x14ac:dyDescent="0.25">
      <c r="AO228" s="230"/>
      <c r="AR228" s="234"/>
      <c r="AT228" s="234"/>
      <c r="AV228" s="231"/>
      <c r="AY228" s="234"/>
      <c r="BA228" s="234"/>
      <c r="BC228" s="231"/>
    </row>
    <row r="229" spans="41:55" x14ac:dyDescent="0.25">
      <c r="AO229" s="230"/>
      <c r="AR229" s="234"/>
      <c r="AT229" s="234"/>
      <c r="AV229" s="231"/>
      <c r="AY229" s="234"/>
      <c r="BA229" s="234"/>
      <c r="BC229" s="231"/>
    </row>
    <row r="230" spans="41:55" x14ac:dyDescent="0.25">
      <c r="AO230" s="230"/>
      <c r="AR230" s="234"/>
      <c r="AT230" s="234"/>
      <c r="AV230" s="231"/>
      <c r="AY230" s="234"/>
      <c r="BA230" s="234"/>
      <c r="BC230" s="231"/>
    </row>
    <row r="231" spans="41:55" x14ac:dyDescent="0.25">
      <c r="AO231" s="230"/>
      <c r="AR231" s="234"/>
      <c r="AT231" s="234"/>
      <c r="AV231" s="231"/>
      <c r="AY231" s="234"/>
      <c r="BA231" s="234"/>
      <c r="BC231" s="231"/>
    </row>
    <row r="232" spans="41:55" x14ac:dyDescent="0.25">
      <c r="AO232" s="230"/>
      <c r="AR232" s="234"/>
      <c r="AT232" s="234"/>
      <c r="AV232" s="231"/>
      <c r="AY232" s="234"/>
      <c r="BA232" s="234"/>
      <c r="BC232" s="231"/>
    </row>
    <row r="233" spans="41:55" x14ac:dyDescent="0.25">
      <c r="AO233" s="230"/>
      <c r="AR233" s="234"/>
      <c r="AT233" s="234"/>
      <c r="AV233" s="231"/>
      <c r="AY233" s="234"/>
      <c r="BA233" s="234"/>
      <c r="BC233" s="231"/>
    </row>
    <row r="234" spans="41:55" x14ac:dyDescent="0.25">
      <c r="AO234" s="230"/>
      <c r="AR234" s="234"/>
      <c r="AT234" s="234"/>
      <c r="AV234" s="231"/>
      <c r="AY234" s="234"/>
      <c r="BA234" s="234"/>
      <c r="BC234" s="231"/>
    </row>
    <row r="235" spans="41:55" x14ac:dyDescent="0.25">
      <c r="AO235" s="230"/>
      <c r="AR235" s="234"/>
      <c r="AT235" s="234"/>
      <c r="AV235" s="231"/>
      <c r="AY235" s="234"/>
      <c r="BA235" s="234"/>
      <c r="BC235" s="231"/>
    </row>
    <row r="236" spans="41:55" x14ac:dyDescent="0.25">
      <c r="AO236" s="230"/>
      <c r="AR236" s="234"/>
      <c r="AT236" s="234"/>
      <c r="AV236" s="231"/>
      <c r="AY236" s="234"/>
      <c r="BA236" s="234"/>
      <c r="BC236" s="231"/>
    </row>
    <row r="237" spans="41:55" x14ac:dyDescent="0.25">
      <c r="AO237" s="230"/>
      <c r="AR237" s="234"/>
      <c r="AT237" s="234"/>
      <c r="AV237" s="231"/>
      <c r="AY237" s="234"/>
      <c r="BA237" s="234"/>
      <c r="BC237" s="231"/>
    </row>
    <row r="238" spans="41:55" x14ac:dyDescent="0.25">
      <c r="AO238" s="230"/>
      <c r="AR238" s="234"/>
      <c r="AT238" s="234"/>
      <c r="AV238" s="231"/>
      <c r="AY238" s="234"/>
      <c r="BA238" s="234"/>
      <c r="BC238" s="231"/>
    </row>
    <row r="239" spans="41:55" x14ac:dyDescent="0.25">
      <c r="AO239" s="230"/>
      <c r="AR239" s="234"/>
      <c r="AT239" s="234"/>
      <c r="AV239" s="231"/>
      <c r="AY239" s="234"/>
      <c r="BA239" s="234"/>
      <c r="BC239" s="231"/>
    </row>
    <row r="240" spans="41:55" x14ac:dyDescent="0.25">
      <c r="AO240" s="230"/>
      <c r="AR240" s="234"/>
      <c r="AT240" s="234"/>
      <c r="AV240" s="231"/>
      <c r="AY240" s="234"/>
      <c r="BA240" s="234"/>
      <c r="BC240" s="231"/>
    </row>
    <row r="241" spans="41:55" x14ac:dyDescent="0.25">
      <c r="AO241" s="230"/>
      <c r="AR241" s="234"/>
      <c r="AT241" s="234"/>
      <c r="AV241" s="231"/>
      <c r="AY241" s="234"/>
      <c r="BA241" s="234"/>
      <c r="BC241" s="231"/>
    </row>
    <row r="242" spans="41:55" x14ac:dyDescent="0.25">
      <c r="AO242" s="230"/>
      <c r="AR242" s="234"/>
      <c r="AT242" s="234"/>
      <c r="AV242" s="231"/>
      <c r="AY242" s="234"/>
      <c r="BA242" s="234"/>
      <c r="BC242" s="231"/>
    </row>
    <row r="243" spans="41:55" x14ac:dyDescent="0.25">
      <c r="AO243" s="230"/>
      <c r="AR243" s="234"/>
      <c r="AT243" s="234"/>
      <c r="AV243" s="231"/>
      <c r="AY243" s="234"/>
      <c r="BA243" s="234"/>
      <c r="BC243" s="231"/>
    </row>
    <row r="244" spans="41:55" x14ac:dyDescent="0.25">
      <c r="AO244" s="230"/>
      <c r="AR244" s="234"/>
      <c r="AT244" s="234"/>
      <c r="AV244" s="231"/>
      <c r="AY244" s="234"/>
      <c r="BA244" s="234"/>
      <c r="BC244" s="231"/>
    </row>
    <row r="245" spans="41:55" x14ac:dyDescent="0.25">
      <c r="AO245" s="230"/>
      <c r="AR245" s="234"/>
      <c r="AT245" s="234"/>
      <c r="AV245" s="231"/>
      <c r="AY245" s="234"/>
      <c r="BA245" s="234"/>
      <c r="BC245" s="231"/>
    </row>
    <row r="246" spans="41:55" x14ac:dyDescent="0.25">
      <c r="AO246" s="230"/>
      <c r="AR246" s="234"/>
      <c r="AT246" s="234"/>
      <c r="AV246" s="231"/>
      <c r="AY246" s="234"/>
      <c r="BA246" s="234"/>
      <c r="BC246" s="231"/>
    </row>
    <row r="247" spans="41:55" x14ac:dyDescent="0.25">
      <c r="AO247" s="230"/>
      <c r="AR247" s="234"/>
      <c r="AT247" s="234"/>
      <c r="AV247" s="231"/>
      <c r="AY247" s="234"/>
      <c r="BA247" s="234"/>
      <c r="BC247" s="231"/>
    </row>
    <row r="248" spans="41:55" x14ac:dyDescent="0.25">
      <c r="AO248" s="230"/>
      <c r="AR248" s="234"/>
      <c r="AT248" s="234"/>
      <c r="AV248" s="231"/>
      <c r="AY248" s="234"/>
      <c r="BA248" s="234"/>
      <c r="BC248" s="231"/>
    </row>
    <row r="249" spans="41:55" x14ac:dyDescent="0.25">
      <c r="AO249" s="230"/>
      <c r="AR249" s="234"/>
      <c r="AT249" s="234"/>
      <c r="AV249" s="231"/>
      <c r="AY249" s="234"/>
      <c r="BA249" s="234"/>
      <c r="BC249" s="231"/>
    </row>
    <row r="250" spans="41:55" x14ac:dyDescent="0.25">
      <c r="AO250" s="230"/>
      <c r="AR250" s="234"/>
      <c r="AT250" s="234"/>
      <c r="AV250" s="231"/>
      <c r="AY250" s="234"/>
      <c r="BA250" s="234"/>
      <c r="BC250" s="231"/>
    </row>
    <row r="251" spans="41:55" x14ac:dyDescent="0.25">
      <c r="AO251" s="230"/>
      <c r="AR251" s="234"/>
      <c r="AT251" s="234"/>
      <c r="AV251" s="231"/>
      <c r="AY251" s="234"/>
      <c r="BA251" s="234"/>
      <c r="BC251" s="231"/>
    </row>
    <row r="252" spans="41:55" x14ac:dyDescent="0.25">
      <c r="AO252" s="230"/>
      <c r="AR252" s="234"/>
      <c r="AT252" s="234"/>
      <c r="AV252" s="231"/>
      <c r="AY252" s="234"/>
      <c r="BA252" s="234"/>
      <c r="BC252" s="231"/>
    </row>
    <row r="253" spans="41:55" x14ac:dyDescent="0.25">
      <c r="AO253" s="230"/>
      <c r="AR253" s="234"/>
      <c r="AT253" s="234"/>
      <c r="AV253" s="231"/>
      <c r="AY253" s="234"/>
      <c r="BA253" s="234"/>
      <c r="BC253" s="231"/>
    </row>
    <row r="254" spans="41:55" x14ac:dyDescent="0.25">
      <c r="AO254" s="230"/>
      <c r="AR254" s="234"/>
      <c r="AT254" s="234"/>
      <c r="AV254" s="231"/>
      <c r="AY254" s="234"/>
      <c r="BA254" s="234"/>
      <c r="BC254" s="231"/>
    </row>
    <row r="255" spans="41:55" x14ac:dyDescent="0.25">
      <c r="AO255" s="230"/>
      <c r="AR255" s="234"/>
      <c r="AT255" s="234"/>
      <c r="AV255" s="231"/>
      <c r="AY255" s="234"/>
      <c r="BA255" s="234"/>
      <c r="BC255" s="231"/>
    </row>
    <row r="256" spans="41:55" x14ac:dyDescent="0.25">
      <c r="AO256" s="230"/>
      <c r="AR256" s="234"/>
      <c r="AT256" s="234"/>
      <c r="AV256" s="231"/>
      <c r="AY256" s="234"/>
      <c r="BA256" s="234"/>
      <c r="BC256" s="231"/>
    </row>
    <row r="257" spans="41:55" x14ac:dyDescent="0.25">
      <c r="AO257" s="230"/>
      <c r="AR257" s="234"/>
      <c r="AT257" s="234"/>
      <c r="AV257" s="231"/>
      <c r="AY257" s="234"/>
      <c r="BA257" s="234"/>
      <c r="BC257" s="231"/>
    </row>
    <row r="258" spans="41:55" x14ac:dyDescent="0.25">
      <c r="AO258" s="230"/>
      <c r="AR258" s="234"/>
      <c r="AT258" s="234"/>
      <c r="AV258" s="231"/>
      <c r="AY258" s="234"/>
      <c r="BA258" s="234"/>
      <c r="BC258" s="231"/>
    </row>
    <row r="259" spans="41:55" x14ac:dyDescent="0.25">
      <c r="AO259" s="230"/>
      <c r="AR259" s="234"/>
      <c r="AT259" s="234"/>
      <c r="AV259" s="231"/>
      <c r="AY259" s="234"/>
      <c r="BA259" s="234"/>
      <c r="BC259" s="231"/>
    </row>
    <row r="260" spans="41:55" x14ac:dyDescent="0.25">
      <c r="AO260" s="230"/>
      <c r="AR260" s="234"/>
      <c r="AT260" s="234"/>
      <c r="AV260" s="231"/>
      <c r="AY260" s="234"/>
      <c r="BA260" s="234"/>
      <c r="BC260" s="231"/>
    </row>
    <row r="261" spans="41:55" x14ac:dyDescent="0.25">
      <c r="AO261" s="230"/>
      <c r="AR261" s="234"/>
      <c r="AT261" s="234"/>
      <c r="AV261" s="231"/>
      <c r="AY261" s="234"/>
      <c r="BA261" s="234"/>
      <c r="BC261" s="231"/>
    </row>
    <row r="262" spans="41:55" x14ac:dyDescent="0.25">
      <c r="AO262" s="230"/>
      <c r="AR262" s="234"/>
      <c r="AT262" s="234"/>
      <c r="AV262" s="231"/>
      <c r="AY262" s="234"/>
      <c r="BA262" s="234"/>
      <c r="BC262" s="231"/>
    </row>
    <row r="263" spans="41:55" x14ac:dyDescent="0.25">
      <c r="AO263" s="230"/>
      <c r="AR263" s="234"/>
      <c r="AT263" s="234"/>
      <c r="AV263" s="231"/>
      <c r="AY263" s="234"/>
      <c r="BA263" s="234"/>
      <c r="BC263" s="231"/>
    </row>
    <row r="264" spans="41:55" x14ac:dyDescent="0.25">
      <c r="AO264" s="230"/>
      <c r="AR264" s="234"/>
      <c r="AT264" s="234"/>
      <c r="AV264" s="231"/>
      <c r="AY264" s="234"/>
      <c r="BA264" s="234"/>
      <c r="BC264" s="231"/>
    </row>
    <row r="265" spans="41:55" x14ac:dyDescent="0.25">
      <c r="AO265" s="230"/>
      <c r="AR265" s="234"/>
      <c r="AT265" s="234"/>
      <c r="AV265" s="231"/>
      <c r="AY265" s="234"/>
      <c r="BA265" s="234"/>
      <c r="BC265" s="231"/>
    </row>
    <row r="266" spans="41:55" x14ac:dyDescent="0.25">
      <c r="AO266" s="230"/>
      <c r="AR266" s="234"/>
      <c r="AT266" s="234"/>
      <c r="AV266" s="231"/>
      <c r="AY266" s="234"/>
      <c r="BA266" s="234"/>
      <c r="BC266" s="231"/>
    </row>
    <row r="267" spans="41:55" x14ac:dyDescent="0.25">
      <c r="AO267" s="230"/>
      <c r="AR267" s="234"/>
      <c r="AT267" s="234"/>
      <c r="AV267" s="231"/>
      <c r="AY267" s="234"/>
      <c r="BA267" s="234"/>
      <c r="BC267" s="231"/>
    </row>
    <row r="268" spans="41:55" x14ac:dyDescent="0.25">
      <c r="AO268" s="230"/>
      <c r="AR268" s="234"/>
      <c r="AT268" s="234"/>
      <c r="AV268" s="231"/>
      <c r="AY268" s="234"/>
      <c r="BA268" s="234"/>
      <c r="BC268" s="231"/>
    </row>
    <row r="269" spans="41:55" x14ac:dyDescent="0.25">
      <c r="AO269" s="230"/>
      <c r="AR269" s="234"/>
      <c r="AT269" s="234"/>
      <c r="AV269" s="231"/>
      <c r="AY269" s="234"/>
      <c r="BA269" s="234"/>
      <c r="BC269" s="231"/>
    </row>
    <row r="270" spans="41:55" x14ac:dyDescent="0.25">
      <c r="AO270" s="230"/>
      <c r="AR270" s="234"/>
      <c r="AT270" s="234"/>
      <c r="AV270" s="231"/>
      <c r="AY270" s="234"/>
      <c r="BA270" s="234"/>
      <c r="BC270" s="231"/>
    </row>
    <row r="271" spans="41:55" x14ac:dyDescent="0.25">
      <c r="AO271" s="230"/>
      <c r="AR271" s="234"/>
      <c r="AT271" s="234"/>
      <c r="AV271" s="231"/>
      <c r="AY271" s="234"/>
      <c r="BA271" s="234"/>
      <c r="BC271" s="231"/>
    </row>
    <row r="272" spans="41:55" x14ac:dyDescent="0.25">
      <c r="AO272" s="230"/>
      <c r="AR272" s="234"/>
      <c r="AT272" s="234"/>
      <c r="AV272" s="231"/>
      <c r="AY272" s="234"/>
      <c r="BA272" s="234"/>
      <c r="BC272" s="231"/>
    </row>
    <row r="273" spans="41:55" x14ac:dyDescent="0.25">
      <c r="AO273" s="230"/>
      <c r="AR273" s="234"/>
      <c r="AT273" s="234"/>
      <c r="AV273" s="231"/>
      <c r="AY273" s="234"/>
      <c r="BA273" s="234"/>
      <c r="BC273" s="231"/>
    </row>
    <row r="274" spans="41:55" x14ac:dyDescent="0.25">
      <c r="AO274" s="230"/>
      <c r="AR274" s="234"/>
      <c r="AT274" s="234"/>
      <c r="AV274" s="231"/>
      <c r="AY274" s="234"/>
      <c r="BA274" s="234"/>
      <c r="BC274" s="231"/>
    </row>
    <row r="275" spans="41:55" x14ac:dyDescent="0.25">
      <c r="AO275" s="230"/>
      <c r="AR275" s="234"/>
      <c r="AT275" s="234"/>
      <c r="AV275" s="231"/>
      <c r="AY275" s="234"/>
      <c r="BA275" s="234"/>
      <c r="BC275" s="231"/>
    </row>
    <row r="276" spans="41:55" x14ac:dyDescent="0.25">
      <c r="AO276" s="230"/>
      <c r="AR276" s="234"/>
      <c r="AT276" s="234"/>
      <c r="AV276" s="231"/>
      <c r="AY276" s="234"/>
      <c r="BA276" s="234"/>
      <c r="BC276" s="231"/>
    </row>
    <row r="277" spans="41:55" x14ac:dyDescent="0.25">
      <c r="AO277" s="230"/>
      <c r="AR277" s="234"/>
      <c r="AT277" s="234"/>
      <c r="AV277" s="231"/>
      <c r="AY277" s="234"/>
      <c r="BA277" s="234"/>
      <c r="BC277" s="231"/>
    </row>
    <row r="278" spans="41:55" x14ac:dyDescent="0.25">
      <c r="AO278" s="230"/>
      <c r="AR278" s="234"/>
      <c r="AT278" s="234"/>
      <c r="AV278" s="231"/>
      <c r="AY278" s="234"/>
      <c r="BA278" s="234"/>
      <c r="BC278" s="231"/>
    </row>
    <row r="279" spans="41:55" x14ac:dyDescent="0.25">
      <c r="AO279" s="230"/>
      <c r="AR279" s="234"/>
      <c r="AT279" s="234"/>
      <c r="AV279" s="231"/>
      <c r="AY279" s="234"/>
      <c r="BA279" s="234"/>
      <c r="BC279" s="231"/>
    </row>
    <row r="280" spans="41:55" x14ac:dyDescent="0.25">
      <c r="AO280" s="230"/>
      <c r="AR280" s="234"/>
      <c r="AT280" s="234"/>
      <c r="AV280" s="231"/>
      <c r="AY280" s="234"/>
      <c r="BA280" s="234"/>
      <c r="BC280" s="231"/>
    </row>
    <row r="281" spans="41:55" x14ac:dyDescent="0.25">
      <c r="AO281" s="230"/>
      <c r="AR281" s="234"/>
      <c r="AT281" s="234"/>
      <c r="AV281" s="231"/>
      <c r="AY281" s="234"/>
      <c r="BA281" s="234"/>
      <c r="BC281" s="231"/>
    </row>
    <row r="282" spans="41:55" x14ac:dyDescent="0.25">
      <c r="AO282" s="230"/>
      <c r="AR282" s="234"/>
      <c r="AT282" s="234"/>
      <c r="AV282" s="231"/>
      <c r="AY282" s="234"/>
      <c r="BA282" s="234"/>
      <c r="BC282" s="231"/>
    </row>
    <row r="283" spans="41:55" x14ac:dyDescent="0.25">
      <c r="AO283" s="230"/>
      <c r="AR283" s="234"/>
      <c r="AT283" s="234"/>
      <c r="AV283" s="231"/>
      <c r="AY283" s="234"/>
      <c r="BA283" s="234"/>
      <c r="BC283" s="231"/>
    </row>
    <row r="284" spans="41:55" x14ac:dyDescent="0.25">
      <c r="AO284" s="230"/>
      <c r="AR284" s="234"/>
      <c r="AT284" s="234"/>
      <c r="AV284" s="231"/>
      <c r="AY284" s="234"/>
      <c r="BA284" s="234"/>
      <c r="BC284" s="231"/>
    </row>
    <row r="285" spans="41:55" x14ac:dyDescent="0.25">
      <c r="AO285" s="230"/>
      <c r="AR285" s="234"/>
      <c r="AT285" s="234"/>
      <c r="AV285" s="231"/>
      <c r="AY285" s="234"/>
      <c r="BA285" s="234"/>
      <c r="BC285" s="231"/>
    </row>
    <row r="286" spans="41:55" x14ac:dyDescent="0.25">
      <c r="AO286" s="230"/>
      <c r="AR286" s="234"/>
      <c r="AT286" s="234"/>
      <c r="AV286" s="231"/>
      <c r="AY286" s="234"/>
      <c r="BA286" s="234"/>
      <c r="BC286" s="231"/>
    </row>
    <row r="287" spans="41:55" x14ac:dyDescent="0.25">
      <c r="AO287" s="230"/>
      <c r="AR287" s="234"/>
      <c r="AT287" s="234"/>
      <c r="AV287" s="231"/>
      <c r="AY287" s="234"/>
      <c r="BA287" s="234"/>
      <c r="BC287" s="231"/>
    </row>
    <row r="288" spans="41:55" x14ac:dyDescent="0.25">
      <c r="AO288" s="230"/>
      <c r="AR288" s="234"/>
      <c r="AT288" s="234"/>
      <c r="AV288" s="231"/>
      <c r="AY288" s="234"/>
      <c r="BA288" s="234"/>
      <c r="BC288" s="231"/>
    </row>
    <row r="289" spans="41:55" x14ac:dyDescent="0.25">
      <c r="AO289" s="230"/>
      <c r="AR289" s="234"/>
      <c r="AT289" s="234"/>
      <c r="AV289" s="231"/>
      <c r="AY289" s="234"/>
      <c r="BA289" s="234"/>
      <c r="BC289" s="231"/>
    </row>
    <row r="290" spans="41:55" x14ac:dyDescent="0.25">
      <c r="AO290" s="230"/>
      <c r="AR290" s="234"/>
      <c r="AT290" s="234"/>
      <c r="AV290" s="231"/>
      <c r="AY290" s="234"/>
      <c r="BA290" s="234"/>
      <c r="BC290" s="231"/>
    </row>
    <row r="291" spans="41:55" x14ac:dyDescent="0.25">
      <c r="AO291" s="230"/>
      <c r="AR291" s="234"/>
      <c r="AT291" s="234"/>
      <c r="AV291" s="231"/>
      <c r="AY291" s="234"/>
      <c r="BA291" s="234"/>
      <c r="BC291" s="231"/>
    </row>
    <row r="292" spans="41:55" x14ac:dyDescent="0.25">
      <c r="AO292" s="230"/>
      <c r="AR292" s="234"/>
      <c r="AT292" s="234"/>
      <c r="AV292" s="231"/>
      <c r="AY292" s="234"/>
      <c r="BA292" s="234"/>
      <c r="BC292" s="231"/>
    </row>
    <row r="293" spans="41:55" x14ac:dyDescent="0.25">
      <c r="AO293" s="230"/>
      <c r="AR293" s="234"/>
      <c r="AT293" s="234"/>
      <c r="AV293" s="231"/>
      <c r="AY293" s="234"/>
      <c r="BA293" s="234"/>
      <c r="BC293" s="231"/>
    </row>
    <row r="294" spans="41:55" x14ac:dyDescent="0.25">
      <c r="AO294" s="230"/>
      <c r="AR294" s="234"/>
      <c r="AT294" s="234"/>
      <c r="AV294" s="231"/>
      <c r="AY294" s="234"/>
      <c r="BA294" s="234"/>
      <c r="BC294" s="231"/>
    </row>
    <row r="295" spans="41:55" x14ac:dyDescent="0.25">
      <c r="AO295" s="230"/>
      <c r="AR295" s="234"/>
      <c r="AT295" s="234"/>
      <c r="AV295" s="231"/>
      <c r="AY295" s="234"/>
      <c r="BA295" s="234"/>
      <c r="BC295" s="231"/>
    </row>
    <row r="296" spans="41:55" x14ac:dyDescent="0.25">
      <c r="AO296" s="230"/>
      <c r="AR296" s="234"/>
      <c r="AT296" s="234"/>
      <c r="AV296" s="231"/>
      <c r="AY296" s="234"/>
      <c r="BA296" s="234"/>
      <c r="BC296" s="231"/>
    </row>
    <row r="297" spans="41:55" x14ac:dyDescent="0.25">
      <c r="AO297" s="230"/>
      <c r="AR297" s="234"/>
      <c r="AT297" s="234"/>
      <c r="AV297" s="231"/>
      <c r="AY297" s="234"/>
      <c r="BA297" s="234"/>
      <c r="BC297" s="231"/>
    </row>
    <row r="298" spans="41:55" x14ac:dyDescent="0.25">
      <c r="AO298" s="230"/>
      <c r="AR298" s="234"/>
      <c r="AT298" s="234"/>
      <c r="AV298" s="231"/>
      <c r="AY298" s="234"/>
      <c r="BA298" s="234"/>
      <c r="BC298" s="231"/>
    </row>
    <row r="299" spans="41:55" x14ac:dyDescent="0.25">
      <c r="AO299" s="230"/>
      <c r="AR299" s="234"/>
      <c r="AT299" s="234"/>
      <c r="AV299" s="231"/>
      <c r="AY299" s="234"/>
      <c r="BA299" s="234"/>
      <c r="BC299" s="231"/>
    </row>
    <row r="300" spans="41:55" x14ac:dyDescent="0.25">
      <c r="AO300" s="230"/>
      <c r="AR300" s="234"/>
      <c r="AT300" s="234"/>
      <c r="AV300" s="231"/>
      <c r="AY300" s="234"/>
      <c r="BA300" s="234"/>
      <c r="BC300" s="231"/>
    </row>
    <row r="301" spans="41:55" x14ac:dyDescent="0.25">
      <c r="AO301" s="230"/>
      <c r="AR301" s="234"/>
      <c r="AT301" s="234"/>
      <c r="AV301" s="231"/>
      <c r="AY301" s="234"/>
      <c r="BA301" s="234"/>
      <c r="BC301" s="231"/>
    </row>
    <row r="302" spans="41:55" x14ac:dyDescent="0.25">
      <c r="AO302" s="230"/>
      <c r="AR302" s="234"/>
      <c r="AT302" s="234"/>
      <c r="AV302" s="231"/>
      <c r="AY302" s="234"/>
      <c r="BA302" s="234"/>
      <c r="BC302" s="231"/>
    </row>
    <row r="303" spans="41:55" x14ac:dyDescent="0.25">
      <c r="AO303" s="230"/>
      <c r="AR303" s="234"/>
      <c r="AT303" s="234"/>
      <c r="AV303" s="231"/>
      <c r="AY303" s="234"/>
      <c r="BA303" s="234"/>
      <c r="BC303" s="231"/>
    </row>
    <row r="304" spans="41:55" x14ac:dyDescent="0.25">
      <c r="AO304" s="230"/>
      <c r="AR304" s="234"/>
      <c r="AT304" s="234"/>
      <c r="AV304" s="231"/>
      <c r="AY304" s="234"/>
      <c r="BA304" s="234"/>
      <c r="BC304" s="231"/>
    </row>
    <row r="305" spans="41:55" x14ac:dyDescent="0.25">
      <c r="AO305" s="230"/>
      <c r="AR305" s="234"/>
      <c r="AT305" s="234"/>
      <c r="AV305" s="231"/>
      <c r="AY305" s="234"/>
      <c r="BA305" s="234"/>
      <c r="BC305" s="231"/>
    </row>
    <row r="306" spans="41:55" x14ac:dyDescent="0.25">
      <c r="AO306" s="230"/>
      <c r="AR306" s="234"/>
      <c r="AT306" s="234"/>
      <c r="AV306" s="231"/>
      <c r="AY306" s="234"/>
      <c r="BA306" s="234"/>
      <c r="BC306" s="231"/>
    </row>
    <row r="307" spans="41:55" x14ac:dyDescent="0.25">
      <c r="AO307" s="230"/>
      <c r="AR307" s="234"/>
      <c r="AT307" s="234"/>
      <c r="AV307" s="231"/>
      <c r="AY307" s="234"/>
      <c r="BA307" s="234"/>
      <c r="BC307" s="231"/>
    </row>
    <row r="308" spans="41:55" x14ac:dyDescent="0.25">
      <c r="AO308" s="230"/>
      <c r="AR308" s="234"/>
      <c r="AT308" s="234"/>
      <c r="AV308" s="231"/>
      <c r="AY308" s="234"/>
      <c r="BA308" s="234"/>
      <c r="BC308" s="231"/>
    </row>
    <row r="309" spans="41:55" x14ac:dyDescent="0.25">
      <c r="AO309" s="230"/>
      <c r="AR309" s="234"/>
      <c r="AT309" s="234"/>
      <c r="AV309" s="231"/>
      <c r="AY309" s="234"/>
      <c r="BA309" s="234"/>
      <c r="BC309" s="231"/>
    </row>
    <row r="310" spans="41:55" x14ac:dyDescent="0.25">
      <c r="AO310" s="230"/>
      <c r="AR310" s="234"/>
      <c r="AT310" s="234"/>
      <c r="AV310" s="231"/>
      <c r="AY310" s="234"/>
      <c r="BA310" s="234"/>
      <c r="BC310" s="231"/>
    </row>
    <row r="311" spans="41:55" x14ac:dyDescent="0.25">
      <c r="AO311" s="230"/>
      <c r="AR311" s="234"/>
      <c r="AT311" s="234"/>
      <c r="AV311" s="231"/>
      <c r="AY311" s="234"/>
      <c r="BA311" s="234"/>
      <c r="BC311" s="231"/>
    </row>
    <row r="312" spans="41:55" x14ac:dyDescent="0.25">
      <c r="AO312" s="230"/>
      <c r="AR312" s="234"/>
      <c r="AT312" s="234"/>
      <c r="AV312" s="231"/>
      <c r="AY312" s="234"/>
      <c r="BA312" s="234"/>
      <c r="BC312" s="231"/>
    </row>
    <row r="313" spans="41:55" x14ac:dyDescent="0.25">
      <c r="AO313" s="230"/>
      <c r="AR313" s="234"/>
      <c r="AT313" s="234"/>
      <c r="AV313" s="231"/>
      <c r="AY313" s="234"/>
      <c r="BA313" s="234"/>
      <c r="BC313" s="231"/>
    </row>
    <row r="314" spans="41:55" x14ac:dyDescent="0.25">
      <c r="AO314" s="230"/>
      <c r="AR314" s="234"/>
      <c r="AT314" s="234"/>
      <c r="AV314" s="231"/>
      <c r="AY314" s="234"/>
      <c r="BA314" s="234"/>
      <c r="BC314" s="231"/>
    </row>
    <row r="315" spans="41:55" x14ac:dyDescent="0.25">
      <c r="AO315" s="230"/>
      <c r="AR315" s="234"/>
      <c r="AT315" s="234"/>
      <c r="AV315" s="231"/>
      <c r="AY315" s="234"/>
      <c r="BA315" s="234"/>
      <c r="BC315" s="231"/>
    </row>
    <row r="316" spans="41:55" x14ac:dyDescent="0.25">
      <c r="AO316" s="230"/>
      <c r="AR316" s="234"/>
      <c r="AT316" s="234"/>
      <c r="AV316" s="231"/>
      <c r="AY316" s="234"/>
      <c r="BA316" s="234"/>
      <c r="BC316" s="231"/>
    </row>
    <row r="317" spans="41:55" x14ac:dyDescent="0.25">
      <c r="AO317" s="230"/>
      <c r="AR317" s="234"/>
      <c r="AT317" s="234"/>
      <c r="AV317" s="231"/>
      <c r="AY317" s="234"/>
      <c r="BA317" s="234"/>
      <c r="BC317" s="231"/>
    </row>
    <row r="318" spans="41:55" x14ac:dyDescent="0.25">
      <c r="AO318" s="230"/>
      <c r="AR318" s="234"/>
      <c r="AT318" s="234"/>
      <c r="AV318" s="231"/>
      <c r="AY318" s="234"/>
      <c r="BA318" s="234"/>
      <c r="BC318" s="231"/>
    </row>
    <row r="319" spans="41:55" x14ac:dyDescent="0.25">
      <c r="AO319" s="230"/>
      <c r="AR319" s="234"/>
      <c r="AT319" s="234"/>
      <c r="AV319" s="231"/>
      <c r="AY319" s="234"/>
      <c r="BA319" s="234"/>
      <c r="BC319" s="231"/>
    </row>
    <row r="320" spans="41:55" x14ac:dyDescent="0.25">
      <c r="AO320" s="230"/>
      <c r="AR320" s="234"/>
      <c r="AT320" s="234"/>
      <c r="AV320" s="231"/>
      <c r="AY320" s="234"/>
      <c r="BA320" s="234"/>
      <c r="BC320" s="231"/>
    </row>
    <row r="321" spans="41:55" x14ac:dyDescent="0.25">
      <c r="AO321" s="230"/>
      <c r="AR321" s="234"/>
      <c r="AT321" s="234"/>
      <c r="AV321" s="231"/>
      <c r="AY321" s="234"/>
      <c r="BA321" s="234"/>
      <c r="BC321" s="231"/>
    </row>
    <row r="322" spans="41:55" x14ac:dyDescent="0.25">
      <c r="AO322" s="230"/>
      <c r="AR322" s="234"/>
      <c r="AT322" s="234"/>
      <c r="AV322" s="231"/>
      <c r="AY322" s="234"/>
      <c r="BA322" s="234"/>
      <c r="BC322" s="231"/>
    </row>
    <row r="323" spans="41:55" x14ac:dyDescent="0.25">
      <c r="AO323" s="230"/>
      <c r="AR323" s="234"/>
      <c r="AT323" s="234"/>
      <c r="AV323" s="231"/>
      <c r="AY323" s="234"/>
      <c r="BA323" s="234"/>
      <c r="BC323" s="231"/>
    </row>
    <row r="324" spans="41:55" x14ac:dyDescent="0.25">
      <c r="AO324" s="230"/>
      <c r="AR324" s="234"/>
      <c r="AT324" s="234"/>
      <c r="AV324" s="231"/>
      <c r="AY324" s="234"/>
      <c r="BA324" s="234"/>
      <c r="BC324" s="231"/>
    </row>
    <row r="325" spans="41:55" x14ac:dyDescent="0.25">
      <c r="AO325" s="230"/>
      <c r="AR325" s="234"/>
      <c r="AT325" s="234"/>
      <c r="AV325" s="231"/>
      <c r="AY325" s="234"/>
      <c r="BA325" s="234"/>
      <c r="BC325" s="231"/>
    </row>
    <row r="326" spans="41:55" x14ac:dyDescent="0.25">
      <c r="AO326" s="230"/>
      <c r="AR326" s="234"/>
      <c r="AT326" s="234"/>
      <c r="AV326" s="231"/>
      <c r="AY326" s="234"/>
      <c r="BA326" s="234"/>
      <c r="BC326" s="231"/>
    </row>
    <row r="327" spans="41:55" x14ac:dyDescent="0.25">
      <c r="AO327" s="230"/>
      <c r="AR327" s="234"/>
      <c r="AT327" s="234"/>
      <c r="AV327" s="231"/>
      <c r="AY327" s="234"/>
      <c r="BA327" s="234"/>
      <c r="BC327" s="231"/>
    </row>
    <row r="328" spans="41:55" x14ac:dyDescent="0.25">
      <c r="AO328" s="230"/>
      <c r="AR328" s="234"/>
      <c r="AT328" s="234"/>
      <c r="AV328" s="231"/>
      <c r="AY328" s="234"/>
      <c r="BA328" s="234"/>
      <c r="BC328" s="231"/>
    </row>
    <row r="329" spans="41:55" x14ac:dyDescent="0.25">
      <c r="AO329" s="230"/>
      <c r="AR329" s="234"/>
      <c r="AT329" s="234"/>
      <c r="AV329" s="231"/>
      <c r="AY329" s="234"/>
      <c r="BA329" s="234"/>
      <c r="BC329" s="231"/>
    </row>
    <row r="330" spans="41:55" x14ac:dyDescent="0.25">
      <c r="AO330" s="230"/>
      <c r="AR330" s="234"/>
      <c r="AT330" s="234"/>
      <c r="AV330" s="231"/>
      <c r="AY330" s="234"/>
      <c r="BA330" s="234"/>
      <c r="BC330" s="231"/>
    </row>
    <row r="331" spans="41:55" x14ac:dyDescent="0.25">
      <c r="AO331" s="230"/>
      <c r="AR331" s="234"/>
      <c r="AT331" s="234"/>
      <c r="AV331" s="231"/>
      <c r="AY331" s="234"/>
      <c r="BA331" s="234"/>
      <c r="BC331" s="231"/>
    </row>
    <row r="332" spans="41:55" x14ac:dyDescent="0.25">
      <c r="AO332" s="230"/>
      <c r="AR332" s="234"/>
      <c r="AT332" s="234"/>
      <c r="AV332" s="231"/>
      <c r="AY332" s="234"/>
      <c r="BA332" s="234"/>
      <c r="BC332" s="231"/>
    </row>
    <row r="333" spans="41:55" x14ac:dyDescent="0.25">
      <c r="AO333" s="230"/>
      <c r="AR333" s="234"/>
      <c r="AT333" s="234"/>
      <c r="AV333" s="231"/>
      <c r="AY333" s="234"/>
      <c r="BA333" s="234"/>
      <c r="BC333" s="231"/>
    </row>
    <row r="334" spans="41:55" x14ac:dyDescent="0.25">
      <c r="AO334" s="230"/>
      <c r="AR334" s="234"/>
      <c r="AT334" s="234"/>
      <c r="AV334" s="231"/>
      <c r="AY334" s="234"/>
      <c r="BA334" s="234"/>
      <c r="BC334" s="231"/>
    </row>
    <row r="335" spans="41:55" x14ac:dyDescent="0.25">
      <c r="AO335" s="230"/>
      <c r="AR335" s="234"/>
      <c r="AT335" s="234"/>
      <c r="AV335" s="231"/>
      <c r="AY335" s="234"/>
      <c r="BA335" s="234"/>
      <c r="BC335" s="231"/>
    </row>
    <row r="336" spans="41:55" x14ac:dyDescent="0.25">
      <c r="AO336" s="230"/>
      <c r="AR336" s="234"/>
      <c r="AT336" s="234"/>
      <c r="AV336" s="231"/>
      <c r="AY336" s="234"/>
      <c r="BA336" s="234"/>
      <c r="BC336" s="231"/>
    </row>
    <row r="337" spans="41:55" x14ac:dyDescent="0.25">
      <c r="AO337" s="230"/>
      <c r="AR337" s="234"/>
      <c r="AT337" s="234"/>
      <c r="AV337" s="231"/>
      <c r="AY337" s="234"/>
      <c r="BA337" s="234"/>
      <c r="BC337" s="231"/>
    </row>
    <row r="338" spans="41:55" x14ac:dyDescent="0.25">
      <c r="AO338" s="230"/>
      <c r="AR338" s="234"/>
      <c r="AT338" s="234"/>
      <c r="AV338" s="231"/>
      <c r="AY338" s="234"/>
      <c r="BA338" s="234"/>
      <c r="BC338" s="231"/>
    </row>
    <row r="339" spans="41:55" x14ac:dyDescent="0.25">
      <c r="AO339" s="230"/>
      <c r="AR339" s="234"/>
      <c r="AT339" s="234"/>
      <c r="AV339" s="231"/>
      <c r="AY339" s="234"/>
      <c r="BA339" s="234"/>
      <c r="BC339" s="231"/>
    </row>
    <row r="340" spans="41:55" x14ac:dyDescent="0.25">
      <c r="AO340" s="230"/>
      <c r="AR340" s="234"/>
      <c r="AT340" s="234"/>
      <c r="AV340" s="231"/>
      <c r="AY340" s="234"/>
      <c r="BA340" s="234"/>
      <c r="BC340" s="231"/>
    </row>
    <row r="341" spans="41:55" x14ac:dyDescent="0.25">
      <c r="AO341" s="230"/>
      <c r="AR341" s="234"/>
      <c r="AT341" s="234"/>
      <c r="AV341" s="231"/>
      <c r="AY341" s="234"/>
      <c r="BA341" s="234"/>
      <c r="BC341" s="231"/>
    </row>
    <row r="342" spans="41:55" x14ac:dyDescent="0.25">
      <c r="AO342" s="230"/>
      <c r="AR342" s="234"/>
      <c r="AT342" s="234"/>
      <c r="AV342" s="231"/>
      <c r="AY342" s="234"/>
      <c r="BA342" s="234"/>
      <c r="BC342" s="231"/>
    </row>
    <row r="343" spans="41:55" x14ac:dyDescent="0.25">
      <c r="AO343" s="230"/>
      <c r="AR343" s="234"/>
      <c r="AT343" s="234"/>
      <c r="AV343" s="231"/>
      <c r="AY343" s="234"/>
      <c r="BA343" s="234"/>
      <c r="BC343" s="231"/>
    </row>
    <row r="344" spans="41:55" x14ac:dyDescent="0.25">
      <c r="AO344" s="230"/>
      <c r="AR344" s="234"/>
      <c r="AT344" s="234"/>
      <c r="AV344" s="231"/>
      <c r="AY344" s="234"/>
      <c r="BA344" s="234"/>
      <c r="BC344" s="231"/>
    </row>
    <row r="345" spans="41:55" x14ac:dyDescent="0.25">
      <c r="AO345" s="230"/>
      <c r="AR345" s="234"/>
      <c r="AT345" s="234"/>
      <c r="AV345" s="231"/>
      <c r="AY345" s="234"/>
      <c r="BA345" s="234"/>
      <c r="BC345" s="231"/>
    </row>
    <row r="346" spans="41:55" x14ac:dyDescent="0.25">
      <c r="AO346" s="230"/>
      <c r="AR346" s="234"/>
      <c r="AT346" s="234"/>
      <c r="AV346" s="231"/>
      <c r="AY346" s="234"/>
      <c r="BA346" s="234"/>
      <c r="BC346" s="231"/>
    </row>
    <row r="347" spans="41:55" x14ac:dyDescent="0.25">
      <c r="AO347" s="230"/>
      <c r="AR347" s="234"/>
      <c r="AT347" s="234"/>
      <c r="AV347" s="231"/>
      <c r="AY347" s="234"/>
      <c r="BA347" s="234"/>
      <c r="BC347" s="231"/>
    </row>
    <row r="348" spans="41:55" x14ac:dyDescent="0.25">
      <c r="AO348" s="230"/>
      <c r="AR348" s="234"/>
      <c r="AT348" s="234"/>
      <c r="AV348" s="231"/>
      <c r="AY348" s="234"/>
      <c r="BA348" s="234"/>
      <c r="BC348" s="231"/>
    </row>
    <row r="349" spans="41:55" x14ac:dyDescent="0.25">
      <c r="AO349" s="230"/>
      <c r="AR349" s="234"/>
      <c r="AT349" s="234"/>
      <c r="AV349" s="231"/>
      <c r="AY349" s="234"/>
      <c r="BA349" s="234"/>
      <c r="BC349" s="231"/>
    </row>
    <row r="350" spans="41:55" x14ac:dyDescent="0.25">
      <c r="AO350" s="230"/>
      <c r="AR350" s="234"/>
      <c r="AT350" s="234"/>
      <c r="AV350" s="231"/>
      <c r="AY350" s="234"/>
      <c r="BA350" s="234"/>
      <c r="BC350" s="231"/>
    </row>
    <row r="351" spans="41:55" x14ac:dyDescent="0.25">
      <c r="AO351" s="230"/>
      <c r="AR351" s="234"/>
      <c r="AT351" s="234"/>
      <c r="AV351" s="231"/>
      <c r="AY351" s="234"/>
      <c r="BA351" s="234"/>
      <c r="BC351" s="231"/>
    </row>
    <row r="352" spans="41:55" x14ac:dyDescent="0.25">
      <c r="AO352" s="230"/>
      <c r="AR352" s="234"/>
      <c r="AT352" s="234"/>
      <c r="AV352" s="231"/>
      <c r="AY352" s="234"/>
      <c r="BA352" s="234"/>
      <c r="BC352" s="231"/>
    </row>
    <row r="353" spans="41:55" x14ac:dyDescent="0.25">
      <c r="AO353" s="230"/>
      <c r="AR353" s="234"/>
      <c r="AT353" s="234"/>
      <c r="AV353" s="231"/>
      <c r="AY353" s="234"/>
      <c r="BA353" s="234"/>
      <c r="BC353" s="231"/>
    </row>
    <row r="354" spans="41:55" x14ac:dyDescent="0.25">
      <c r="AO354" s="230"/>
      <c r="AR354" s="234"/>
      <c r="AT354" s="234"/>
      <c r="AV354" s="231"/>
      <c r="AY354" s="234"/>
      <c r="BA354" s="234"/>
      <c r="BC354" s="231"/>
    </row>
    <row r="355" spans="41:55" x14ac:dyDescent="0.25">
      <c r="AO355" s="230"/>
      <c r="AR355" s="234"/>
      <c r="AT355" s="234"/>
      <c r="AV355" s="231"/>
      <c r="AY355" s="234"/>
      <c r="BA355" s="234"/>
      <c r="BC355" s="231"/>
    </row>
    <row r="356" spans="41:55" x14ac:dyDescent="0.25">
      <c r="AO356" s="230"/>
      <c r="AR356" s="234"/>
      <c r="AT356" s="234"/>
      <c r="AV356" s="231"/>
      <c r="AY356" s="234"/>
      <c r="BA356" s="234"/>
      <c r="BC356" s="231"/>
    </row>
    <row r="357" spans="41:55" x14ac:dyDescent="0.25">
      <c r="AO357" s="230"/>
      <c r="AR357" s="234"/>
      <c r="AT357" s="234"/>
      <c r="AV357" s="231"/>
      <c r="AY357" s="234"/>
      <c r="BA357" s="234"/>
      <c r="BC357" s="231"/>
    </row>
    <row r="358" spans="41:55" x14ac:dyDescent="0.25">
      <c r="AO358" s="230"/>
      <c r="AR358" s="234"/>
      <c r="AT358" s="234"/>
      <c r="AV358" s="231"/>
      <c r="AY358" s="234"/>
      <c r="BA358" s="234"/>
      <c r="BC358" s="231"/>
    </row>
    <row r="359" spans="41:55" x14ac:dyDescent="0.25">
      <c r="AO359" s="230"/>
      <c r="AR359" s="234"/>
      <c r="AT359" s="234"/>
      <c r="AV359" s="231"/>
      <c r="AY359" s="234"/>
      <c r="BA359" s="234"/>
      <c r="BC359" s="231"/>
    </row>
    <row r="360" spans="41:55" x14ac:dyDescent="0.25">
      <c r="AO360" s="230"/>
      <c r="AR360" s="234"/>
      <c r="AT360" s="234"/>
      <c r="AV360" s="231"/>
      <c r="AY360" s="234"/>
      <c r="BA360" s="234"/>
      <c r="BC360" s="231"/>
    </row>
    <row r="361" spans="41:55" x14ac:dyDescent="0.25">
      <c r="AO361" s="230"/>
      <c r="AR361" s="234"/>
      <c r="AT361" s="234"/>
      <c r="AV361" s="231"/>
      <c r="AY361" s="234"/>
      <c r="BA361" s="234"/>
      <c r="BC361" s="231"/>
    </row>
    <row r="362" spans="41:55" x14ac:dyDescent="0.25">
      <c r="AO362" s="230"/>
      <c r="AR362" s="234"/>
      <c r="AT362" s="234"/>
      <c r="AV362" s="231"/>
      <c r="AY362" s="234"/>
      <c r="BA362" s="234"/>
      <c r="BC362" s="231"/>
    </row>
    <row r="363" spans="41:55" x14ac:dyDescent="0.25">
      <c r="AO363" s="230"/>
      <c r="AR363" s="234"/>
      <c r="AT363" s="234"/>
      <c r="AV363" s="231"/>
      <c r="AY363" s="234"/>
      <c r="BA363" s="234"/>
      <c r="BC363" s="231"/>
    </row>
    <row r="364" spans="41:55" x14ac:dyDescent="0.25">
      <c r="AO364" s="230"/>
      <c r="AR364" s="234"/>
      <c r="AT364" s="234"/>
      <c r="AV364" s="231"/>
      <c r="AY364" s="234"/>
      <c r="BA364" s="234"/>
      <c r="BC364" s="231"/>
    </row>
    <row r="365" spans="41:55" x14ac:dyDescent="0.25">
      <c r="AO365" s="230"/>
      <c r="AR365" s="234"/>
      <c r="AT365" s="234"/>
      <c r="AV365" s="231"/>
      <c r="AY365" s="234"/>
      <c r="BA365" s="234"/>
      <c r="BC365" s="231"/>
    </row>
    <row r="366" spans="41:55" x14ac:dyDescent="0.25">
      <c r="AO366" s="230"/>
      <c r="AR366" s="234"/>
      <c r="AT366" s="234"/>
      <c r="AV366" s="231"/>
      <c r="AY366" s="234"/>
      <c r="BA366" s="234"/>
      <c r="BC366" s="231"/>
    </row>
    <row r="367" spans="41:55" x14ac:dyDescent="0.25">
      <c r="AO367" s="230"/>
      <c r="AR367" s="234"/>
      <c r="AT367" s="234"/>
      <c r="AV367" s="231"/>
      <c r="AY367" s="234"/>
      <c r="BA367" s="234"/>
      <c r="BC367" s="231"/>
    </row>
    <row r="368" spans="41:55" x14ac:dyDescent="0.25">
      <c r="AO368" s="230"/>
      <c r="AR368" s="234"/>
      <c r="AT368" s="234"/>
      <c r="AV368" s="231"/>
      <c r="AY368" s="234"/>
      <c r="BA368" s="234"/>
      <c r="BC368" s="231"/>
    </row>
    <row r="369" spans="41:55" x14ac:dyDescent="0.25">
      <c r="AO369" s="230"/>
      <c r="AR369" s="234"/>
      <c r="AT369" s="234"/>
      <c r="AV369" s="231"/>
      <c r="AY369" s="234"/>
      <c r="BA369" s="234"/>
      <c r="BC369" s="231"/>
    </row>
    <row r="370" spans="41:55" x14ac:dyDescent="0.25">
      <c r="AO370" s="230"/>
      <c r="AR370" s="234"/>
      <c r="AT370" s="234"/>
      <c r="AV370" s="231"/>
      <c r="AY370" s="234"/>
      <c r="BA370" s="234"/>
      <c r="BC370" s="231"/>
    </row>
    <row r="371" spans="41:55" x14ac:dyDescent="0.25">
      <c r="AO371" s="230"/>
      <c r="AR371" s="234"/>
      <c r="AT371" s="234"/>
      <c r="AV371" s="231"/>
      <c r="AY371" s="234"/>
      <c r="BA371" s="234"/>
      <c r="BC371" s="231"/>
    </row>
    <row r="372" spans="41:55" x14ac:dyDescent="0.25">
      <c r="AO372" s="230"/>
      <c r="AR372" s="234"/>
      <c r="AT372" s="234"/>
      <c r="AV372" s="231"/>
      <c r="AY372" s="234"/>
      <c r="BA372" s="234"/>
      <c r="BC372" s="231"/>
    </row>
    <row r="373" spans="41:55" x14ac:dyDescent="0.25">
      <c r="AO373" s="230"/>
      <c r="AR373" s="234"/>
      <c r="AT373" s="234"/>
      <c r="AV373" s="231"/>
      <c r="AY373" s="234"/>
      <c r="BA373" s="234"/>
      <c r="BC373" s="231"/>
    </row>
    <row r="374" spans="41:55" x14ac:dyDescent="0.25">
      <c r="AO374" s="230"/>
      <c r="AR374" s="234"/>
      <c r="AT374" s="234"/>
      <c r="AV374" s="231"/>
      <c r="AY374" s="234"/>
      <c r="BA374" s="234"/>
      <c r="BC374" s="231"/>
    </row>
    <row r="375" spans="41:55" x14ac:dyDescent="0.25">
      <c r="AO375" s="230"/>
      <c r="AR375" s="234"/>
      <c r="AT375" s="234"/>
      <c r="AV375" s="231"/>
      <c r="AY375" s="234"/>
      <c r="BA375" s="234"/>
      <c r="BC375" s="231"/>
    </row>
    <row r="376" spans="41:55" x14ac:dyDescent="0.25">
      <c r="AO376" s="230"/>
      <c r="AR376" s="234"/>
      <c r="AT376" s="234"/>
      <c r="AV376" s="231"/>
      <c r="AY376" s="234"/>
      <c r="BA376" s="234"/>
      <c r="BC376" s="231"/>
    </row>
    <row r="377" spans="41:55" x14ac:dyDescent="0.25">
      <c r="AO377" s="230"/>
      <c r="AR377" s="234"/>
      <c r="AT377" s="234"/>
      <c r="AV377" s="231"/>
      <c r="AY377" s="234"/>
      <c r="BA377" s="234"/>
      <c r="BC377" s="231"/>
    </row>
    <row r="378" spans="41:55" x14ac:dyDescent="0.25">
      <c r="AO378" s="230"/>
      <c r="AR378" s="234"/>
      <c r="AT378" s="234"/>
      <c r="AV378" s="231"/>
      <c r="AY378" s="234"/>
      <c r="BA378" s="234"/>
      <c r="BC378" s="231"/>
    </row>
    <row r="379" spans="41:55" x14ac:dyDescent="0.25">
      <c r="AO379" s="230"/>
      <c r="AR379" s="234"/>
      <c r="AT379" s="234"/>
      <c r="AV379" s="231"/>
      <c r="AY379" s="234"/>
      <c r="BA379" s="234"/>
      <c r="BC379" s="231"/>
    </row>
    <row r="380" spans="41:55" x14ac:dyDescent="0.25">
      <c r="AO380" s="230"/>
      <c r="AR380" s="234"/>
      <c r="AT380" s="234"/>
      <c r="AV380" s="231"/>
      <c r="AY380" s="234"/>
      <c r="BA380" s="234"/>
      <c r="BC380" s="231"/>
    </row>
    <row r="381" spans="41:55" x14ac:dyDescent="0.25">
      <c r="AO381" s="230"/>
      <c r="AR381" s="234"/>
      <c r="AT381" s="234"/>
      <c r="AV381" s="231"/>
      <c r="AY381" s="234"/>
      <c r="BA381" s="234"/>
      <c r="BC381" s="231"/>
    </row>
    <row r="382" spans="41:55" x14ac:dyDescent="0.25">
      <c r="AO382" s="230"/>
      <c r="AR382" s="234"/>
      <c r="AT382" s="234"/>
      <c r="AV382" s="231"/>
      <c r="AY382" s="234"/>
      <c r="BA382" s="234"/>
      <c r="BC382" s="231"/>
    </row>
    <row r="383" spans="41:55" x14ac:dyDescent="0.25">
      <c r="AO383" s="230"/>
      <c r="AR383" s="234"/>
      <c r="AT383" s="234"/>
      <c r="AV383" s="231"/>
      <c r="AY383" s="234"/>
      <c r="BA383" s="234"/>
      <c r="BC383" s="231"/>
    </row>
    <row r="384" spans="41:55" x14ac:dyDescent="0.25">
      <c r="AO384" s="230"/>
      <c r="AR384" s="234"/>
      <c r="AT384" s="234"/>
      <c r="AV384" s="231"/>
      <c r="AY384" s="234"/>
      <c r="BA384" s="234"/>
      <c r="BC384" s="231"/>
    </row>
    <row r="385" spans="41:55" x14ac:dyDescent="0.25">
      <c r="AO385" s="230"/>
      <c r="AR385" s="234"/>
      <c r="AT385" s="234"/>
      <c r="AV385" s="231"/>
      <c r="AY385" s="234"/>
      <c r="BA385" s="234"/>
      <c r="BC385" s="231"/>
    </row>
    <row r="386" spans="41:55" x14ac:dyDescent="0.25">
      <c r="AO386" s="230"/>
      <c r="AR386" s="234"/>
      <c r="AT386" s="234"/>
      <c r="AV386" s="231"/>
      <c r="AY386" s="234"/>
      <c r="BA386" s="234"/>
      <c r="BC386" s="231"/>
    </row>
    <row r="387" spans="41:55" x14ac:dyDescent="0.25">
      <c r="AO387" s="230"/>
      <c r="AR387" s="234"/>
      <c r="AT387" s="234"/>
      <c r="AV387" s="231"/>
      <c r="AY387" s="234"/>
      <c r="BA387" s="234"/>
      <c r="BC387" s="231"/>
    </row>
    <row r="388" spans="41:55" x14ac:dyDescent="0.25">
      <c r="AO388" s="230"/>
      <c r="AR388" s="234"/>
      <c r="AT388" s="234"/>
      <c r="AV388" s="231"/>
      <c r="AY388" s="234"/>
      <c r="BA388" s="234"/>
      <c r="BC388" s="231"/>
    </row>
    <row r="389" spans="41:55" x14ac:dyDescent="0.25">
      <c r="AO389" s="230"/>
      <c r="AR389" s="234"/>
      <c r="AT389" s="234"/>
      <c r="AV389" s="231"/>
      <c r="AY389" s="234"/>
      <c r="BA389" s="234"/>
      <c r="BC389" s="231"/>
    </row>
    <row r="390" spans="41:55" x14ac:dyDescent="0.25">
      <c r="AO390" s="230"/>
      <c r="AR390" s="234"/>
      <c r="AT390" s="234"/>
      <c r="AV390" s="231"/>
      <c r="AY390" s="234"/>
      <c r="BA390" s="234"/>
      <c r="BC390" s="231"/>
    </row>
    <row r="391" spans="41:55" x14ac:dyDescent="0.25">
      <c r="AO391" s="230"/>
      <c r="AR391" s="234"/>
      <c r="AT391" s="234"/>
      <c r="AV391" s="231"/>
      <c r="AY391" s="234"/>
      <c r="BA391" s="234"/>
      <c r="BC391" s="231"/>
    </row>
    <row r="392" spans="41:55" x14ac:dyDescent="0.25">
      <c r="AO392" s="230"/>
      <c r="AR392" s="234"/>
      <c r="AT392" s="234"/>
      <c r="AV392" s="231"/>
      <c r="AY392" s="234"/>
      <c r="BA392" s="234"/>
      <c r="BC392" s="231"/>
    </row>
    <row r="393" spans="41:55" x14ac:dyDescent="0.25">
      <c r="AO393" s="230"/>
      <c r="AR393" s="234"/>
      <c r="AT393" s="234"/>
      <c r="AV393" s="231"/>
      <c r="AY393" s="234"/>
      <c r="BA393" s="234"/>
      <c r="BC393" s="231"/>
    </row>
    <row r="394" spans="41:55" x14ac:dyDescent="0.25">
      <c r="AO394" s="230"/>
      <c r="AR394" s="234"/>
      <c r="AT394" s="234"/>
      <c r="AV394" s="231"/>
      <c r="AY394" s="234"/>
      <c r="BA394" s="234"/>
      <c r="BC394" s="231"/>
    </row>
    <row r="395" spans="41:55" x14ac:dyDescent="0.25">
      <c r="AO395" s="230"/>
      <c r="AR395" s="234"/>
      <c r="AT395" s="234"/>
      <c r="AV395" s="231"/>
      <c r="AY395" s="234"/>
      <c r="BA395" s="234"/>
      <c r="BC395" s="231"/>
    </row>
    <row r="396" spans="41:55" x14ac:dyDescent="0.25">
      <c r="AO396" s="230"/>
      <c r="AR396" s="234"/>
      <c r="AT396" s="234"/>
      <c r="AV396" s="231"/>
      <c r="AY396" s="234"/>
      <c r="BA396" s="234"/>
      <c r="BC396" s="231"/>
    </row>
    <row r="397" spans="41:55" x14ac:dyDescent="0.25">
      <c r="AO397" s="230"/>
      <c r="AR397" s="234"/>
      <c r="AT397" s="234"/>
      <c r="AV397" s="231"/>
      <c r="AY397" s="234"/>
      <c r="BA397" s="234"/>
      <c r="BC397" s="231"/>
    </row>
    <row r="398" spans="41:55" x14ac:dyDescent="0.25">
      <c r="AO398" s="230"/>
      <c r="AR398" s="234"/>
      <c r="AT398" s="234"/>
      <c r="AV398" s="231"/>
      <c r="AY398" s="234"/>
      <c r="BA398" s="234"/>
      <c r="BC398" s="231"/>
    </row>
    <row r="399" spans="41:55" x14ac:dyDescent="0.25">
      <c r="AO399" s="230"/>
      <c r="AR399" s="234"/>
      <c r="AT399" s="234"/>
      <c r="AV399" s="231"/>
      <c r="AY399" s="234"/>
      <c r="BA399" s="234"/>
      <c r="BC399" s="231"/>
    </row>
    <row r="400" spans="41:55" x14ac:dyDescent="0.25">
      <c r="AO400" s="230"/>
      <c r="AR400" s="234"/>
      <c r="AT400" s="234"/>
      <c r="AV400" s="231"/>
      <c r="AY400" s="234"/>
      <c r="BA400" s="234"/>
      <c r="BC400" s="231"/>
    </row>
    <row r="401" spans="41:55" x14ac:dyDescent="0.25">
      <c r="AO401" s="230"/>
      <c r="AR401" s="234"/>
      <c r="AT401" s="234"/>
      <c r="AV401" s="231"/>
      <c r="AY401" s="234"/>
      <c r="BA401" s="234"/>
      <c r="BC401" s="231"/>
    </row>
    <row r="402" spans="41:55" x14ac:dyDescent="0.25">
      <c r="AO402" s="230"/>
      <c r="AR402" s="234"/>
      <c r="AT402" s="234"/>
      <c r="AV402" s="231"/>
      <c r="AY402" s="234"/>
      <c r="BA402" s="234"/>
      <c r="BC402" s="231"/>
    </row>
    <row r="403" spans="41:55" x14ac:dyDescent="0.25">
      <c r="AO403" s="230"/>
      <c r="AR403" s="234"/>
      <c r="AT403" s="234"/>
      <c r="AV403" s="231"/>
      <c r="AY403" s="234"/>
      <c r="BA403" s="234"/>
      <c r="BC403" s="231"/>
    </row>
    <row r="404" spans="41:55" x14ac:dyDescent="0.25">
      <c r="AO404" s="230"/>
      <c r="AR404" s="234"/>
      <c r="AT404" s="234"/>
      <c r="AV404" s="231"/>
      <c r="AY404" s="234"/>
      <c r="BA404" s="234"/>
      <c r="BC404" s="231"/>
    </row>
    <row r="405" spans="41:55" x14ac:dyDescent="0.25">
      <c r="AO405" s="230"/>
      <c r="AR405" s="234"/>
      <c r="AT405" s="234"/>
      <c r="AV405" s="231"/>
      <c r="AY405" s="234"/>
      <c r="BA405" s="234"/>
      <c r="BC405" s="231"/>
    </row>
    <row r="406" spans="41:55" x14ac:dyDescent="0.25">
      <c r="AO406" s="230"/>
      <c r="AR406" s="234"/>
      <c r="AT406" s="234"/>
      <c r="AV406" s="231"/>
      <c r="AY406" s="234"/>
      <c r="BA406" s="234"/>
      <c r="BC406" s="231"/>
    </row>
    <row r="407" spans="41:55" x14ac:dyDescent="0.25">
      <c r="AO407" s="230"/>
      <c r="AR407" s="234"/>
      <c r="AT407" s="234"/>
      <c r="AV407" s="231"/>
      <c r="AY407" s="234"/>
      <c r="BA407" s="234"/>
      <c r="BC407" s="231"/>
    </row>
    <row r="408" spans="41:55" x14ac:dyDescent="0.25">
      <c r="AO408" s="230"/>
      <c r="AR408" s="234"/>
      <c r="AT408" s="234"/>
      <c r="AV408" s="231"/>
      <c r="AY408" s="234"/>
      <c r="BA408" s="234"/>
      <c r="BC408" s="231"/>
    </row>
    <row r="409" spans="41:55" x14ac:dyDescent="0.25">
      <c r="AO409" s="230"/>
      <c r="AR409" s="234"/>
      <c r="AT409" s="234"/>
      <c r="AV409" s="231"/>
      <c r="AY409" s="234"/>
      <c r="BA409" s="234"/>
      <c r="BC409" s="231"/>
    </row>
    <row r="410" spans="41:55" x14ac:dyDescent="0.25">
      <c r="AO410" s="230"/>
      <c r="AR410" s="234"/>
      <c r="AT410" s="234"/>
      <c r="AV410" s="231"/>
      <c r="AY410" s="234"/>
      <c r="BA410" s="234"/>
      <c r="BC410" s="231"/>
    </row>
    <row r="411" spans="41:55" x14ac:dyDescent="0.25">
      <c r="AO411" s="230"/>
      <c r="AR411" s="234"/>
      <c r="AT411" s="234"/>
      <c r="AV411" s="231"/>
      <c r="AY411" s="234"/>
      <c r="BA411" s="234"/>
      <c r="BC411" s="231"/>
    </row>
    <row r="412" spans="41:55" x14ac:dyDescent="0.25">
      <c r="AO412" s="230"/>
      <c r="AR412" s="234"/>
      <c r="AT412" s="234"/>
      <c r="AV412" s="231"/>
      <c r="AY412" s="234"/>
      <c r="BA412" s="234"/>
      <c r="BC412" s="231"/>
    </row>
    <row r="413" spans="41:55" x14ac:dyDescent="0.25">
      <c r="AO413" s="230"/>
      <c r="AR413" s="234"/>
      <c r="AT413" s="234"/>
      <c r="AV413" s="231"/>
      <c r="AY413" s="234"/>
      <c r="BA413" s="234"/>
      <c r="BC413" s="231"/>
    </row>
    <row r="414" spans="41:55" x14ac:dyDescent="0.25">
      <c r="AO414" s="230"/>
      <c r="AR414" s="234"/>
      <c r="AT414" s="234"/>
      <c r="AV414" s="231"/>
      <c r="AY414" s="234"/>
      <c r="BA414" s="234"/>
      <c r="BC414" s="231"/>
    </row>
    <row r="415" spans="41:55" x14ac:dyDescent="0.25">
      <c r="AO415" s="230"/>
      <c r="AR415" s="234"/>
      <c r="AT415" s="234"/>
      <c r="AV415" s="231"/>
      <c r="AY415" s="234"/>
      <c r="BA415" s="234"/>
      <c r="BC415" s="231"/>
    </row>
    <row r="416" spans="41:55" x14ac:dyDescent="0.25">
      <c r="AO416" s="230"/>
      <c r="AR416" s="234"/>
      <c r="AT416" s="234"/>
      <c r="AV416" s="231"/>
      <c r="AY416" s="234"/>
      <c r="BA416" s="234"/>
      <c r="BC416" s="231"/>
    </row>
    <row r="417" spans="41:55" x14ac:dyDescent="0.25">
      <c r="AO417" s="230"/>
      <c r="AR417" s="234"/>
      <c r="AT417" s="234"/>
      <c r="AV417" s="231"/>
      <c r="AY417" s="234"/>
      <c r="BA417" s="234"/>
      <c r="BC417" s="231"/>
    </row>
    <row r="418" spans="41:55" x14ac:dyDescent="0.25">
      <c r="AO418" s="230"/>
      <c r="AR418" s="234"/>
      <c r="AT418" s="234"/>
      <c r="AV418" s="231"/>
      <c r="AY418" s="234"/>
      <c r="BA418" s="234"/>
      <c r="BC418" s="231"/>
    </row>
    <row r="419" spans="41:55" x14ac:dyDescent="0.25">
      <c r="AO419" s="230"/>
      <c r="AR419" s="234"/>
      <c r="AT419" s="234"/>
      <c r="AV419" s="231"/>
      <c r="AY419" s="234"/>
      <c r="BA419" s="234"/>
      <c r="BC419" s="231"/>
    </row>
    <row r="420" spans="41:55" x14ac:dyDescent="0.25">
      <c r="AO420" s="230"/>
      <c r="AR420" s="234"/>
      <c r="AT420" s="234"/>
      <c r="AV420" s="231"/>
      <c r="AY420" s="234"/>
      <c r="BA420" s="234"/>
      <c r="BC420" s="231"/>
    </row>
    <row r="421" spans="41:55" x14ac:dyDescent="0.25">
      <c r="AO421" s="230"/>
      <c r="AR421" s="234"/>
      <c r="AT421" s="234"/>
      <c r="AV421" s="231"/>
      <c r="AY421" s="234"/>
      <c r="BA421" s="234"/>
      <c r="BC421" s="231"/>
    </row>
    <row r="422" spans="41:55" x14ac:dyDescent="0.25">
      <c r="AO422" s="230"/>
      <c r="AR422" s="234"/>
      <c r="AT422" s="234"/>
      <c r="AV422" s="231"/>
      <c r="AY422" s="234"/>
      <c r="BA422" s="234"/>
      <c r="BC422" s="231"/>
    </row>
    <row r="423" spans="41:55" x14ac:dyDescent="0.25">
      <c r="AO423" s="230"/>
      <c r="AR423" s="234"/>
      <c r="AT423" s="234"/>
      <c r="AV423" s="231"/>
      <c r="AY423" s="234"/>
      <c r="BA423" s="234"/>
      <c r="BC423" s="231"/>
    </row>
    <row r="424" spans="41:55" x14ac:dyDescent="0.25">
      <c r="AO424" s="230"/>
      <c r="AR424" s="234"/>
      <c r="AT424" s="234"/>
      <c r="AV424" s="231"/>
      <c r="AY424" s="234"/>
      <c r="BA424" s="234"/>
      <c r="BC424" s="231"/>
    </row>
    <row r="425" spans="41:55" x14ac:dyDescent="0.25">
      <c r="AO425" s="230"/>
      <c r="AR425" s="234"/>
      <c r="AT425" s="234"/>
      <c r="AV425" s="231"/>
      <c r="AY425" s="234"/>
      <c r="BA425" s="234"/>
      <c r="BC425" s="231"/>
    </row>
    <row r="426" spans="41:55" x14ac:dyDescent="0.25">
      <c r="AO426" s="230"/>
      <c r="AR426" s="234"/>
      <c r="AT426" s="234"/>
      <c r="AV426" s="231"/>
      <c r="AY426" s="234"/>
      <c r="BA426" s="234"/>
      <c r="BC426" s="231"/>
    </row>
    <row r="427" spans="41:55" x14ac:dyDescent="0.25">
      <c r="AO427" s="230"/>
      <c r="AR427" s="234"/>
      <c r="AT427" s="234"/>
      <c r="AV427" s="231"/>
      <c r="AY427" s="234"/>
      <c r="BA427" s="234"/>
      <c r="BC427" s="231"/>
    </row>
    <row r="428" spans="41:55" x14ac:dyDescent="0.25">
      <c r="AO428" s="230"/>
      <c r="AR428" s="234"/>
      <c r="AT428" s="234"/>
      <c r="AV428" s="231"/>
      <c r="AY428" s="234"/>
      <c r="BA428" s="234"/>
      <c r="BC428" s="231"/>
    </row>
    <row r="429" spans="41:55" x14ac:dyDescent="0.25">
      <c r="AO429" s="230"/>
      <c r="AR429" s="234"/>
      <c r="AT429" s="234"/>
      <c r="AV429" s="231"/>
      <c r="AY429" s="234"/>
      <c r="BA429" s="234"/>
      <c r="BC429" s="231"/>
    </row>
    <row r="430" spans="41:55" x14ac:dyDescent="0.25">
      <c r="AO430" s="230"/>
      <c r="AR430" s="234"/>
      <c r="AT430" s="234"/>
      <c r="AV430" s="231"/>
      <c r="AY430" s="234"/>
      <c r="BA430" s="234"/>
      <c r="BC430" s="231"/>
    </row>
    <row r="431" spans="41:55" x14ac:dyDescent="0.25">
      <c r="AO431" s="230"/>
      <c r="AR431" s="234"/>
      <c r="AT431" s="234"/>
      <c r="AV431" s="231"/>
      <c r="AY431" s="234"/>
      <c r="BA431" s="234"/>
      <c r="BC431" s="231"/>
    </row>
    <row r="432" spans="41:55" x14ac:dyDescent="0.25">
      <c r="AO432" s="230"/>
      <c r="AR432" s="234"/>
      <c r="AT432" s="234"/>
      <c r="AV432" s="231"/>
      <c r="AY432" s="234"/>
      <c r="BA432" s="234"/>
      <c r="BC432" s="231"/>
    </row>
    <row r="433" spans="41:55" x14ac:dyDescent="0.25">
      <c r="AO433" s="230"/>
      <c r="AR433" s="234"/>
      <c r="AT433" s="234"/>
      <c r="AV433" s="231"/>
      <c r="AY433" s="234"/>
      <c r="BA433" s="234"/>
      <c r="BC433" s="231"/>
    </row>
    <row r="434" spans="41:55" x14ac:dyDescent="0.25">
      <c r="AO434" s="230"/>
      <c r="AR434" s="234"/>
      <c r="AT434" s="234"/>
      <c r="AV434" s="231"/>
      <c r="AY434" s="234"/>
      <c r="BA434" s="234"/>
      <c r="BC434" s="231"/>
    </row>
    <row r="435" spans="41:55" x14ac:dyDescent="0.25">
      <c r="AO435" s="230"/>
      <c r="AR435" s="234"/>
      <c r="AT435" s="234"/>
      <c r="AV435" s="231"/>
      <c r="AY435" s="234"/>
      <c r="BA435" s="234"/>
      <c r="BC435" s="231"/>
    </row>
    <row r="436" spans="41:55" x14ac:dyDescent="0.25">
      <c r="AO436" s="230"/>
      <c r="AR436" s="234"/>
      <c r="AT436" s="234"/>
      <c r="AV436" s="231"/>
      <c r="AY436" s="234"/>
      <c r="BA436" s="234"/>
      <c r="BC436" s="231"/>
    </row>
    <row r="437" spans="41:55" x14ac:dyDescent="0.25">
      <c r="AO437" s="230"/>
      <c r="AR437" s="234"/>
      <c r="AT437" s="234"/>
      <c r="AV437" s="231"/>
      <c r="AY437" s="234"/>
      <c r="BA437" s="234"/>
      <c r="BC437" s="231"/>
    </row>
    <row r="438" spans="41:55" x14ac:dyDescent="0.25">
      <c r="AO438" s="230"/>
      <c r="AR438" s="234"/>
      <c r="AT438" s="234"/>
      <c r="AV438" s="231"/>
      <c r="AY438" s="234"/>
      <c r="BA438" s="234"/>
      <c r="BC438" s="231"/>
    </row>
    <row r="439" spans="41:55" x14ac:dyDescent="0.25">
      <c r="AO439" s="230"/>
      <c r="AR439" s="234"/>
      <c r="AT439" s="234"/>
      <c r="AV439" s="231"/>
      <c r="AY439" s="234"/>
      <c r="BA439" s="234"/>
      <c r="BC439" s="231"/>
    </row>
    <row r="440" spans="41:55" x14ac:dyDescent="0.25">
      <c r="AO440" s="230"/>
      <c r="AR440" s="234"/>
      <c r="AT440" s="234"/>
      <c r="AV440" s="231"/>
      <c r="AY440" s="234"/>
      <c r="BA440" s="234"/>
      <c r="BC440" s="231"/>
    </row>
    <row r="441" spans="41:55" x14ac:dyDescent="0.25">
      <c r="AO441" s="230"/>
      <c r="AR441" s="234"/>
      <c r="AT441" s="234"/>
      <c r="AV441" s="231"/>
      <c r="AY441" s="234"/>
      <c r="BA441" s="234"/>
      <c r="BC441" s="231"/>
    </row>
    <row r="442" spans="41:55" x14ac:dyDescent="0.25">
      <c r="AO442" s="230"/>
      <c r="AR442" s="234"/>
      <c r="AT442" s="234"/>
      <c r="AV442" s="231"/>
      <c r="AY442" s="234"/>
      <c r="BA442" s="234"/>
      <c r="BC442" s="231"/>
    </row>
    <row r="443" spans="41:55" x14ac:dyDescent="0.25">
      <c r="AO443" s="230"/>
      <c r="AR443" s="234"/>
      <c r="AT443" s="234"/>
      <c r="AV443" s="231"/>
      <c r="AY443" s="234"/>
      <c r="BA443" s="234"/>
      <c r="BC443" s="231"/>
    </row>
    <row r="444" spans="41:55" x14ac:dyDescent="0.25">
      <c r="AO444" s="230"/>
      <c r="AR444" s="234"/>
      <c r="AT444" s="234"/>
      <c r="AV444" s="231"/>
      <c r="AY444" s="234"/>
      <c r="BA444" s="234"/>
      <c r="BC444" s="231"/>
    </row>
    <row r="445" spans="41:55" x14ac:dyDescent="0.25">
      <c r="AO445" s="230"/>
      <c r="AR445" s="234"/>
      <c r="AT445" s="234"/>
      <c r="AV445" s="231"/>
      <c r="AY445" s="234"/>
      <c r="BA445" s="234"/>
      <c r="BC445" s="231"/>
    </row>
    <row r="446" spans="41:55" x14ac:dyDescent="0.25">
      <c r="AO446" s="230"/>
      <c r="AR446" s="234"/>
      <c r="AT446" s="234"/>
      <c r="AV446" s="231"/>
      <c r="AY446" s="234"/>
      <c r="BA446" s="234"/>
      <c r="BC446" s="231"/>
    </row>
    <row r="447" spans="41:55" x14ac:dyDescent="0.25">
      <c r="AO447" s="230"/>
      <c r="AR447" s="234"/>
      <c r="AT447" s="234"/>
      <c r="AV447" s="231"/>
      <c r="AY447" s="234"/>
      <c r="BA447" s="234"/>
      <c r="BC447" s="231"/>
    </row>
    <row r="448" spans="41:55" x14ac:dyDescent="0.25">
      <c r="AO448" s="230"/>
      <c r="AR448" s="234"/>
      <c r="AT448" s="234"/>
      <c r="AV448" s="231"/>
      <c r="AY448" s="234"/>
      <c r="BA448" s="234"/>
      <c r="BC448" s="231"/>
    </row>
    <row r="449" spans="41:55" x14ac:dyDescent="0.25">
      <c r="AO449" s="230"/>
      <c r="AR449" s="234"/>
      <c r="AT449" s="234"/>
      <c r="AV449" s="231"/>
      <c r="AY449" s="234"/>
      <c r="BA449" s="234"/>
      <c r="BC449" s="231"/>
    </row>
    <row r="450" spans="41:55" x14ac:dyDescent="0.25">
      <c r="AO450" s="230"/>
      <c r="AR450" s="234"/>
      <c r="AT450" s="234"/>
      <c r="AV450" s="231"/>
      <c r="AY450" s="234"/>
      <c r="BA450" s="234"/>
      <c r="BC450" s="231"/>
    </row>
    <row r="451" spans="41:55" x14ac:dyDescent="0.25">
      <c r="AO451" s="230"/>
      <c r="AR451" s="234"/>
      <c r="AT451" s="234"/>
      <c r="AV451" s="231"/>
      <c r="AY451" s="234"/>
      <c r="BA451" s="234"/>
      <c r="BC451" s="231"/>
    </row>
    <row r="452" spans="41:55" x14ac:dyDescent="0.25">
      <c r="AO452" s="230"/>
      <c r="AR452" s="234"/>
      <c r="AT452" s="234"/>
      <c r="AV452" s="231"/>
      <c r="AY452" s="234"/>
      <c r="BA452" s="234"/>
      <c r="BC452" s="231"/>
    </row>
    <row r="453" spans="41:55" x14ac:dyDescent="0.25">
      <c r="AO453" s="230"/>
      <c r="AR453" s="234"/>
      <c r="AT453" s="234"/>
      <c r="AV453" s="231"/>
      <c r="AY453" s="234"/>
      <c r="BA453" s="234"/>
      <c r="BC453" s="231"/>
    </row>
    <row r="454" spans="41:55" x14ac:dyDescent="0.25">
      <c r="AO454" s="230"/>
      <c r="AR454" s="234"/>
      <c r="AT454" s="234"/>
      <c r="AV454" s="231"/>
      <c r="AY454" s="234"/>
      <c r="BA454" s="234"/>
      <c r="BC454" s="231"/>
    </row>
    <row r="455" spans="41:55" x14ac:dyDescent="0.25">
      <c r="AO455" s="230"/>
      <c r="AR455" s="234"/>
      <c r="AT455" s="234"/>
      <c r="AV455" s="231"/>
      <c r="AY455" s="234"/>
      <c r="BA455" s="234"/>
      <c r="BC455" s="231"/>
    </row>
    <row r="456" spans="41:55" x14ac:dyDescent="0.25">
      <c r="AO456" s="230"/>
      <c r="AR456" s="234"/>
      <c r="AT456" s="234"/>
      <c r="AV456" s="231"/>
      <c r="AY456" s="234"/>
      <c r="BA456" s="234"/>
      <c r="BC456" s="231"/>
    </row>
    <row r="457" spans="41:55" x14ac:dyDescent="0.25">
      <c r="AO457" s="230"/>
      <c r="AR457" s="234"/>
      <c r="AT457" s="234"/>
      <c r="AV457" s="231"/>
      <c r="AY457" s="234"/>
      <c r="BA457" s="234"/>
      <c r="BC457" s="231"/>
    </row>
    <row r="458" spans="41:55" x14ac:dyDescent="0.25">
      <c r="AO458" s="230"/>
      <c r="AR458" s="234"/>
      <c r="AT458" s="234"/>
      <c r="AV458" s="231"/>
      <c r="AY458" s="234"/>
      <c r="BA458" s="234"/>
      <c r="BC458" s="231"/>
    </row>
    <row r="459" spans="41:55" x14ac:dyDescent="0.25">
      <c r="AO459" s="230"/>
      <c r="AR459" s="234"/>
      <c r="AT459" s="234"/>
      <c r="AV459" s="231"/>
      <c r="AY459" s="234"/>
      <c r="BA459" s="234"/>
      <c r="BC459" s="231"/>
    </row>
    <row r="460" spans="41:55" x14ac:dyDescent="0.25">
      <c r="AO460" s="230"/>
      <c r="AR460" s="234"/>
      <c r="AT460" s="234"/>
      <c r="AV460" s="231"/>
      <c r="AY460" s="234"/>
      <c r="BA460" s="234"/>
      <c r="BC460" s="231"/>
    </row>
    <row r="461" spans="41:55" x14ac:dyDescent="0.25">
      <c r="AO461" s="230"/>
      <c r="AR461" s="234"/>
      <c r="AT461" s="234"/>
      <c r="AV461" s="231"/>
      <c r="AY461" s="234"/>
      <c r="BA461" s="234"/>
      <c r="BC461" s="231"/>
    </row>
    <row r="462" spans="41:55" x14ac:dyDescent="0.25">
      <c r="AO462" s="230"/>
      <c r="AR462" s="234"/>
      <c r="AT462" s="234"/>
      <c r="AV462" s="231"/>
      <c r="AY462" s="234"/>
      <c r="BA462" s="234"/>
      <c r="BC462" s="231"/>
    </row>
    <row r="463" spans="41:55" x14ac:dyDescent="0.25">
      <c r="AO463" s="230"/>
      <c r="AR463" s="234"/>
      <c r="AT463" s="234"/>
      <c r="AV463" s="231"/>
      <c r="AY463" s="234"/>
      <c r="BA463" s="234"/>
      <c r="BC463" s="231"/>
    </row>
    <row r="464" spans="41:55" x14ac:dyDescent="0.25">
      <c r="AO464" s="230"/>
      <c r="AR464" s="234"/>
      <c r="AT464" s="234"/>
      <c r="AV464" s="231"/>
      <c r="AY464" s="234"/>
      <c r="BA464" s="234"/>
      <c r="BC464" s="231"/>
    </row>
    <row r="465" spans="41:55" x14ac:dyDescent="0.25">
      <c r="AO465" s="230"/>
      <c r="AR465" s="234"/>
      <c r="AT465" s="234"/>
      <c r="AV465" s="231"/>
      <c r="AY465" s="234"/>
      <c r="BA465" s="234"/>
      <c r="BC465" s="231"/>
    </row>
    <row r="466" spans="41:55" x14ac:dyDescent="0.25">
      <c r="AO466" s="230"/>
      <c r="AR466" s="234"/>
      <c r="AT466" s="234"/>
      <c r="AV466" s="231"/>
      <c r="AY466" s="234"/>
      <c r="BA466" s="234"/>
      <c r="BC466" s="231"/>
    </row>
    <row r="467" spans="41:55" x14ac:dyDescent="0.25">
      <c r="AO467" s="230"/>
      <c r="AR467" s="234"/>
      <c r="AT467" s="234"/>
      <c r="AV467" s="231"/>
      <c r="AY467" s="234"/>
      <c r="BA467" s="234"/>
      <c r="BC467" s="231"/>
    </row>
    <row r="468" spans="41:55" x14ac:dyDescent="0.25">
      <c r="AO468" s="230"/>
      <c r="AR468" s="234"/>
      <c r="AT468" s="234"/>
      <c r="AV468" s="231"/>
      <c r="AY468" s="234"/>
      <c r="BA468" s="234"/>
      <c r="BC468" s="231"/>
    </row>
    <row r="469" spans="41:55" x14ac:dyDescent="0.25">
      <c r="AO469" s="230"/>
      <c r="AR469" s="234"/>
      <c r="AT469" s="234"/>
      <c r="AV469" s="231"/>
      <c r="AY469" s="234"/>
      <c r="BA469" s="234"/>
      <c r="BC469" s="231"/>
    </row>
    <row r="470" spans="41:55" x14ac:dyDescent="0.25">
      <c r="AO470" s="230"/>
      <c r="AR470" s="234"/>
      <c r="AT470" s="234"/>
      <c r="AV470" s="231"/>
      <c r="AY470" s="234"/>
      <c r="BA470" s="234"/>
      <c r="BC470" s="231"/>
    </row>
    <row r="471" spans="41:55" x14ac:dyDescent="0.25">
      <c r="AO471" s="230"/>
      <c r="AR471" s="234"/>
      <c r="AT471" s="234"/>
      <c r="AV471" s="231"/>
      <c r="AY471" s="234"/>
      <c r="BA471" s="234"/>
      <c r="BC471" s="231"/>
    </row>
    <row r="472" spans="41:55" x14ac:dyDescent="0.25">
      <c r="AO472" s="230"/>
      <c r="AR472" s="234"/>
      <c r="AT472" s="234"/>
      <c r="AV472" s="231"/>
      <c r="AY472" s="234"/>
      <c r="BA472" s="234"/>
      <c r="BC472" s="231"/>
    </row>
    <row r="473" spans="41:55" x14ac:dyDescent="0.25">
      <c r="AO473" s="230"/>
      <c r="AR473" s="234"/>
      <c r="AT473" s="234"/>
      <c r="AV473" s="231"/>
      <c r="AY473" s="234"/>
      <c r="BA473" s="234"/>
      <c r="BC473" s="231"/>
    </row>
    <row r="474" spans="41:55" x14ac:dyDescent="0.25">
      <c r="AO474" s="230"/>
      <c r="AR474" s="234"/>
      <c r="AT474" s="234"/>
      <c r="AV474" s="231"/>
      <c r="AY474" s="234"/>
      <c r="BA474" s="234"/>
      <c r="BC474" s="231"/>
    </row>
    <row r="475" spans="41:55" x14ac:dyDescent="0.25">
      <c r="AO475" s="230"/>
      <c r="AR475" s="234"/>
      <c r="AT475" s="234"/>
      <c r="AV475" s="231"/>
      <c r="AY475" s="234"/>
      <c r="BA475" s="234"/>
      <c r="BC475" s="231"/>
    </row>
    <row r="476" spans="41:55" x14ac:dyDescent="0.25">
      <c r="AO476" s="230"/>
      <c r="AR476" s="234"/>
      <c r="AT476" s="234"/>
      <c r="AV476" s="231"/>
      <c r="AY476" s="234"/>
      <c r="BA476" s="234"/>
      <c r="BC476" s="231"/>
    </row>
    <row r="477" spans="41:55" x14ac:dyDescent="0.25">
      <c r="AO477" s="230"/>
      <c r="AR477" s="234"/>
      <c r="AT477" s="234"/>
      <c r="AV477" s="231"/>
      <c r="AY477" s="234"/>
      <c r="BA477" s="234"/>
      <c r="BC477" s="231"/>
    </row>
    <row r="478" spans="41:55" x14ac:dyDescent="0.25">
      <c r="AO478" s="230"/>
      <c r="AR478" s="234"/>
      <c r="AT478" s="234"/>
      <c r="AV478" s="231"/>
      <c r="AY478" s="234"/>
      <c r="BA478" s="234"/>
      <c r="BC478" s="231"/>
    </row>
    <row r="479" spans="41:55" x14ac:dyDescent="0.25">
      <c r="AO479" s="230"/>
      <c r="AR479" s="234"/>
      <c r="AT479" s="234"/>
      <c r="AV479" s="231"/>
      <c r="AY479" s="234"/>
      <c r="BA479" s="234"/>
      <c r="BC479" s="231"/>
    </row>
    <row r="480" spans="41:55" x14ac:dyDescent="0.25">
      <c r="AO480" s="230"/>
      <c r="AR480" s="234"/>
      <c r="AT480" s="234"/>
      <c r="AV480" s="231"/>
      <c r="AY480" s="234"/>
      <c r="BA480" s="234"/>
      <c r="BC480" s="231"/>
    </row>
    <row r="481" spans="41:55" x14ac:dyDescent="0.25">
      <c r="AO481" s="230"/>
      <c r="AR481" s="234"/>
      <c r="AT481" s="234"/>
      <c r="AV481" s="231"/>
      <c r="AY481" s="234"/>
      <c r="BA481" s="234"/>
      <c r="BC481" s="231"/>
    </row>
    <row r="482" spans="41:55" x14ac:dyDescent="0.25">
      <c r="AO482" s="230"/>
      <c r="AR482" s="234"/>
      <c r="AT482" s="234"/>
      <c r="AV482" s="231"/>
      <c r="AY482" s="234"/>
      <c r="BA482" s="234"/>
      <c r="BC482" s="231"/>
    </row>
    <row r="483" spans="41:55" x14ac:dyDescent="0.25">
      <c r="AO483" s="230"/>
      <c r="AR483" s="234"/>
      <c r="AT483" s="234"/>
      <c r="AV483" s="231"/>
      <c r="AY483" s="234"/>
      <c r="BA483" s="234"/>
      <c r="BC483" s="231"/>
    </row>
    <row r="484" spans="41:55" x14ac:dyDescent="0.25">
      <c r="AO484" s="230"/>
      <c r="AR484" s="234"/>
      <c r="AT484" s="234"/>
      <c r="AV484" s="231"/>
      <c r="AY484" s="234"/>
      <c r="BA484" s="234"/>
      <c r="BC484" s="231"/>
    </row>
    <row r="485" spans="41:55" x14ac:dyDescent="0.25">
      <c r="AO485" s="230"/>
      <c r="AR485" s="234"/>
      <c r="AT485" s="234"/>
      <c r="AV485" s="231"/>
      <c r="AY485" s="234"/>
      <c r="BA485" s="234"/>
      <c r="BC485" s="231"/>
    </row>
    <row r="486" spans="41:55" x14ac:dyDescent="0.25">
      <c r="AO486" s="230"/>
      <c r="AR486" s="234"/>
      <c r="AT486" s="234"/>
      <c r="AV486" s="231"/>
      <c r="AY486" s="234"/>
      <c r="BA486" s="234"/>
      <c r="BC486" s="231"/>
    </row>
    <row r="487" spans="41:55" x14ac:dyDescent="0.25">
      <c r="AO487" s="230"/>
      <c r="AR487" s="234"/>
      <c r="AT487" s="234"/>
      <c r="AV487" s="231"/>
      <c r="AY487" s="234"/>
      <c r="BA487" s="234"/>
      <c r="BC487" s="231"/>
    </row>
    <row r="488" spans="41:55" x14ac:dyDescent="0.25">
      <c r="AO488" s="230"/>
      <c r="AR488" s="234"/>
      <c r="AT488" s="234"/>
      <c r="AV488" s="231"/>
      <c r="AY488" s="234"/>
      <c r="BA488" s="234"/>
      <c r="BC488" s="231"/>
    </row>
    <row r="489" spans="41:55" x14ac:dyDescent="0.25">
      <c r="AO489" s="230"/>
      <c r="AR489" s="234"/>
      <c r="AT489" s="234"/>
      <c r="AV489" s="231"/>
      <c r="AY489" s="234"/>
      <c r="BA489" s="234"/>
      <c r="BC489" s="231"/>
    </row>
    <row r="490" spans="41:55" x14ac:dyDescent="0.25">
      <c r="AO490" s="230"/>
      <c r="AR490" s="234"/>
      <c r="AT490" s="234"/>
      <c r="AV490" s="231"/>
      <c r="AY490" s="234"/>
      <c r="BA490" s="234"/>
      <c r="BC490" s="231"/>
    </row>
    <row r="491" spans="41:55" x14ac:dyDescent="0.25">
      <c r="AO491" s="230"/>
      <c r="AR491" s="234"/>
      <c r="AT491" s="234"/>
      <c r="AV491" s="231"/>
      <c r="AY491" s="234"/>
      <c r="BA491" s="234"/>
      <c r="BC491" s="231"/>
    </row>
    <row r="492" spans="41:55" x14ac:dyDescent="0.25">
      <c r="AO492" s="230"/>
      <c r="AR492" s="234"/>
      <c r="AT492" s="234"/>
      <c r="AV492" s="231"/>
      <c r="AY492" s="234"/>
      <c r="BA492" s="234"/>
      <c r="BC492" s="231"/>
    </row>
    <row r="493" spans="41:55" x14ac:dyDescent="0.25">
      <c r="AO493" s="230"/>
      <c r="AR493" s="234"/>
      <c r="AT493" s="234"/>
      <c r="AV493" s="231"/>
      <c r="AY493" s="234"/>
      <c r="BA493" s="234"/>
      <c r="BC493" s="231"/>
    </row>
    <row r="494" spans="41:55" x14ac:dyDescent="0.25">
      <c r="AO494" s="230"/>
      <c r="AR494" s="234"/>
      <c r="AT494" s="234"/>
      <c r="AV494" s="231"/>
      <c r="AY494" s="234"/>
      <c r="BA494" s="234"/>
      <c r="BC494" s="231"/>
    </row>
    <row r="495" spans="41:55" x14ac:dyDescent="0.25">
      <c r="AO495" s="230"/>
      <c r="AR495" s="234"/>
      <c r="AT495" s="234"/>
      <c r="AV495" s="231"/>
      <c r="AY495" s="234"/>
      <c r="BA495" s="234"/>
      <c r="BC495" s="231"/>
    </row>
    <row r="496" spans="41:55" x14ac:dyDescent="0.25">
      <c r="AO496" s="230"/>
      <c r="AR496" s="234"/>
      <c r="AT496" s="234"/>
      <c r="AV496" s="231"/>
      <c r="AY496" s="234"/>
      <c r="BA496" s="234"/>
      <c r="BC496" s="231"/>
    </row>
    <row r="497" spans="41:55" x14ac:dyDescent="0.25">
      <c r="AO497" s="230"/>
      <c r="AR497" s="234"/>
      <c r="AT497" s="234"/>
      <c r="AV497" s="231"/>
      <c r="AY497" s="234"/>
      <c r="BA497" s="234"/>
      <c r="BC497" s="231"/>
    </row>
    <row r="498" spans="41:55" x14ac:dyDescent="0.25">
      <c r="AO498" s="230"/>
      <c r="AR498" s="234"/>
      <c r="AT498" s="234"/>
      <c r="AV498" s="231"/>
      <c r="AY498" s="234"/>
      <c r="BA498" s="234"/>
      <c r="BC498" s="231"/>
    </row>
    <row r="499" spans="41:55" x14ac:dyDescent="0.25">
      <c r="AO499" s="230"/>
      <c r="AR499" s="234"/>
      <c r="AT499" s="234"/>
      <c r="AV499" s="231"/>
      <c r="AY499" s="234"/>
      <c r="BA499" s="234"/>
      <c r="BC499" s="231"/>
    </row>
    <row r="500" spans="41:55" x14ac:dyDescent="0.25">
      <c r="AO500" s="230"/>
      <c r="AR500" s="234"/>
      <c r="AT500" s="234"/>
      <c r="AV500" s="231"/>
      <c r="AY500" s="234"/>
      <c r="BA500" s="234"/>
      <c r="BC500" s="231"/>
    </row>
    <row r="501" spans="41:55" x14ac:dyDescent="0.25">
      <c r="AO501" s="230"/>
      <c r="AR501" s="234"/>
      <c r="AT501" s="234"/>
      <c r="AV501" s="231"/>
      <c r="AY501" s="234"/>
      <c r="BA501" s="234"/>
      <c r="BC501" s="231"/>
    </row>
    <row r="502" spans="41:55" x14ac:dyDescent="0.25">
      <c r="AO502" s="230"/>
      <c r="AR502" s="234"/>
      <c r="AT502" s="234"/>
      <c r="AV502" s="231"/>
      <c r="AY502" s="234"/>
      <c r="BA502" s="234"/>
      <c r="BC502" s="231"/>
    </row>
    <row r="503" spans="41:55" x14ac:dyDescent="0.25">
      <c r="AO503" s="230"/>
      <c r="AR503" s="234"/>
      <c r="AT503" s="234"/>
      <c r="AV503" s="231"/>
      <c r="AY503" s="234"/>
      <c r="BA503" s="234"/>
      <c r="BC503" s="231"/>
    </row>
    <row r="504" spans="41:55" x14ac:dyDescent="0.25">
      <c r="AO504" s="230"/>
      <c r="AR504" s="234"/>
      <c r="AT504" s="234"/>
      <c r="AV504" s="231"/>
      <c r="AY504" s="234"/>
      <c r="BA504" s="234"/>
      <c r="BC504" s="231"/>
    </row>
    <row r="505" spans="41:55" x14ac:dyDescent="0.25">
      <c r="AO505" s="230"/>
      <c r="AR505" s="234"/>
      <c r="AT505" s="234"/>
      <c r="AV505" s="231"/>
      <c r="AY505" s="234"/>
      <c r="BA505" s="234"/>
      <c r="BC505" s="231"/>
    </row>
    <row r="506" spans="41:55" x14ac:dyDescent="0.25">
      <c r="AO506" s="230"/>
      <c r="AR506" s="234"/>
      <c r="AT506" s="234"/>
      <c r="AV506" s="231"/>
      <c r="AY506" s="234"/>
      <c r="BA506" s="234"/>
      <c r="BC506" s="231"/>
    </row>
    <row r="507" spans="41:55" x14ac:dyDescent="0.25">
      <c r="AO507" s="230"/>
      <c r="AR507" s="234"/>
      <c r="AT507" s="234"/>
      <c r="AV507" s="231"/>
      <c r="AY507" s="234"/>
      <c r="BA507" s="234"/>
      <c r="BC507" s="231"/>
    </row>
    <row r="508" spans="41:55" x14ac:dyDescent="0.25">
      <c r="AO508" s="230"/>
      <c r="AR508" s="234"/>
      <c r="AT508" s="234"/>
      <c r="AV508" s="231"/>
      <c r="AY508" s="234"/>
      <c r="BA508" s="234"/>
      <c r="BC508" s="231"/>
    </row>
    <row r="509" spans="41:55" x14ac:dyDescent="0.25">
      <c r="AO509" s="230"/>
      <c r="AR509" s="234"/>
      <c r="AT509" s="234"/>
      <c r="AV509" s="231"/>
      <c r="AY509" s="234"/>
      <c r="BA509" s="234"/>
      <c r="BC509" s="231"/>
    </row>
    <row r="510" spans="41:55" x14ac:dyDescent="0.25">
      <c r="AO510" s="230"/>
      <c r="AR510" s="234"/>
      <c r="AT510" s="234"/>
      <c r="AV510" s="231"/>
      <c r="AY510" s="234"/>
      <c r="BA510" s="234"/>
      <c r="BC510" s="231"/>
    </row>
    <row r="511" spans="41:55" x14ac:dyDescent="0.25">
      <c r="AO511" s="230"/>
      <c r="AR511" s="234"/>
      <c r="AT511" s="234"/>
      <c r="AV511" s="231"/>
      <c r="AY511" s="234"/>
      <c r="BA511" s="234"/>
      <c r="BC511" s="231"/>
    </row>
    <row r="512" spans="41:55" x14ac:dyDescent="0.25">
      <c r="AO512" s="230"/>
      <c r="AR512" s="234"/>
      <c r="AT512" s="234"/>
      <c r="AV512" s="231"/>
      <c r="AY512" s="234"/>
      <c r="BA512" s="234"/>
      <c r="BC512" s="231"/>
    </row>
    <row r="513" spans="41:55" x14ac:dyDescent="0.25">
      <c r="AO513" s="230"/>
      <c r="AR513" s="234"/>
      <c r="AT513" s="234"/>
      <c r="AV513" s="231"/>
      <c r="AY513" s="234"/>
      <c r="BA513" s="234"/>
      <c r="BC513" s="231"/>
    </row>
    <row r="514" spans="41:55" x14ac:dyDescent="0.25">
      <c r="AO514" s="230"/>
      <c r="AR514" s="234"/>
      <c r="AT514" s="234"/>
      <c r="AV514" s="231"/>
      <c r="AY514" s="234"/>
      <c r="BA514" s="234"/>
      <c r="BC514" s="231"/>
    </row>
    <row r="515" spans="41:55" x14ac:dyDescent="0.25">
      <c r="AO515" s="230"/>
      <c r="AR515" s="234"/>
      <c r="AT515" s="234"/>
      <c r="AV515" s="231"/>
      <c r="AY515" s="234"/>
      <c r="BA515" s="234"/>
      <c r="BC515" s="231"/>
    </row>
    <row r="516" spans="41:55" x14ac:dyDescent="0.25">
      <c r="AO516" s="230"/>
      <c r="AR516" s="234"/>
      <c r="AT516" s="234"/>
      <c r="AV516" s="231"/>
      <c r="AY516" s="234"/>
      <c r="BA516" s="234"/>
      <c r="BC516" s="231"/>
    </row>
    <row r="517" spans="41:55" x14ac:dyDescent="0.25">
      <c r="AO517" s="230"/>
      <c r="AR517" s="234"/>
      <c r="AT517" s="234"/>
      <c r="AV517" s="231"/>
      <c r="AY517" s="234"/>
      <c r="BA517" s="234"/>
      <c r="BC517" s="231"/>
    </row>
    <row r="518" spans="41:55" x14ac:dyDescent="0.25">
      <c r="AO518" s="230"/>
      <c r="AR518" s="234"/>
      <c r="AT518" s="234"/>
      <c r="AV518" s="231"/>
      <c r="AY518" s="234"/>
      <c r="BA518" s="234"/>
      <c r="BC518" s="231"/>
    </row>
    <row r="519" spans="41:55" x14ac:dyDescent="0.25">
      <c r="AO519" s="230"/>
      <c r="AR519" s="234"/>
      <c r="AT519" s="234"/>
      <c r="AV519" s="231"/>
      <c r="AY519" s="234"/>
      <c r="BA519" s="234"/>
      <c r="BC519" s="231"/>
    </row>
    <row r="520" spans="41:55" x14ac:dyDescent="0.25">
      <c r="AO520" s="230"/>
      <c r="AR520" s="234"/>
      <c r="AT520" s="234"/>
      <c r="AV520" s="231"/>
      <c r="AY520" s="234"/>
      <c r="BA520" s="234"/>
      <c r="BC520" s="231"/>
    </row>
    <row r="521" spans="41:55" x14ac:dyDescent="0.25">
      <c r="AO521" s="230"/>
      <c r="AR521" s="234"/>
      <c r="AT521" s="234"/>
      <c r="AV521" s="231"/>
      <c r="AY521" s="234"/>
      <c r="BA521" s="234"/>
      <c r="BC521" s="231"/>
    </row>
    <row r="522" spans="41:55" x14ac:dyDescent="0.25">
      <c r="AO522" s="230"/>
      <c r="AR522" s="234"/>
      <c r="AT522" s="234"/>
      <c r="AV522" s="231"/>
      <c r="AY522" s="234"/>
      <c r="BA522" s="234"/>
      <c r="BC522" s="231"/>
    </row>
    <row r="523" spans="41:55" x14ac:dyDescent="0.25">
      <c r="AO523" s="230"/>
      <c r="AR523" s="234"/>
      <c r="AT523" s="234"/>
      <c r="AV523" s="231"/>
      <c r="AY523" s="234"/>
      <c r="BA523" s="234"/>
      <c r="BC523" s="231"/>
    </row>
    <row r="524" spans="41:55" x14ac:dyDescent="0.25">
      <c r="AO524" s="230"/>
      <c r="AR524" s="234"/>
      <c r="AT524" s="234"/>
      <c r="AV524" s="231"/>
      <c r="AY524" s="234"/>
      <c r="BA524" s="234"/>
      <c r="BC524" s="231"/>
    </row>
    <row r="525" spans="41:55" x14ac:dyDescent="0.25">
      <c r="AO525" s="230"/>
      <c r="AR525" s="234"/>
      <c r="AT525" s="234"/>
      <c r="AV525" s="231"/>
      <c r="AY525" s="234"/>
      <c r="BA525" s="234"/>
      <c r="BC525" s="231"/>
    </row>
    <row r="526" spans="41:55" x14ac:dyDescent="0.25">
      <c r="AO526" s="230"/>
      <c r="AR526" s="234"/>
      <c r="AT526" s="234"/>
      <c r="AV526" s="231"/>
      <c r="AY526" s="234"/>
      <c r="BA526" s="234"/>
      <c r="BC526" s="231"/>
    </row>
    <row r="527" spans="41:55" x14ac:dyDescent="0.25">
      <c r="AO527" s="230"/>
      <c r="AR527" s="234"/>
      <c r="AT527" s="234"/>
      <c r="AV527" s="231"/>
      <c r="AY527" s="234"/>
      <c r="BA527" s="234"/>
      <c r="BC527" s="231"/>
    </row>
    <row r="528" spans="41:55" x14ac:dyDescent="0.25">
      <c r="AO528" s="230"/>
      <c r="AR528" s="234"/>
      <c r="AT528" s="234"/>
      <c r="AV528" s="231"/>
      <c r="AY528" s="234"/>
      <c r="BA528" s="234"/>
      <c r="BC528" s="231"/>
    </row>
    <row r="529" spans="41:55" x14ac:dyDescent="0.25">
      <c r="AO529" s="230"/>
      <c r="AR529" s="234"/>
      <c r="AT529" s="234"/>
      <c r="AV529" s="231"/>
      <c r="AY529" s="234"/>
      <c r="BA529" s="234"/>
      <c r="BC529" s="231"/>
    </row>
    <row r="530" spans="41:55" x14ac:dyDescent="0.25">
      <c r="AO530" s="230"/>
      <c r="AR530" s="234"/>
      <c r="AT530" s="234"/>
      <c r="AV530" s="231"/>
      <c r="AY530" s="234"/>
      <c r="BA530" s="234"/>
      <c r="BC530" s="231"/>
    </row>
    <row r="531" spans="41:55" x14ac:dyDescent="0.25">
      <c r="AO531" s="230"/>
      <c r="AR531" s="234"/>
      <c r="AT531" s="234"/>
      <c r="AV531" s="231"/>
      <c r="AY531" s="234"/>
      <c r="BA531" s="234"/>
      <c r="BC531" s="231"/>
    </row>
    <row r="532" spans="41:55" x14ac:dyDescent="0.25">
      <c r="AO532" s="230"/>
      <c r="AR532" s="234"/>
      <c r="AT532" s="234"/>
      <c r="AV532" s="231"/>
      <c r="AY532" s="234"/>
      <c r="BA532" s="234"/>
      <c r="BC532" s="231"/>
    </row>
    <row r="533" spans="41:55" x14ac:dyDescent="0.25">
      <c r="AO533" s="230"/>
      <c r="AR533" s="234"/>
      <c r="AT533" s="234"/>
      <c r="AV533" s="231"/>
      <c r="AY533" s="234"/>
      <c r="BA533" s="234"/>
      <c r="BC533" s="231"/>
    </row>
    <row r="534" spans="41:55" x14ac:dyDescent="0.25">
      <c r="AO534" s="230"/>
      <c r="AR534" s="234"/>
      <c r="AT534" s="234"/>
      <c r="AV534" s="231"/>
      <c r="AY534" s="234"/>
      <c r="BA534" s="234"/>
      <c r="BC534" s="231"/>
    </row>
    <row r="535" spans="41:55" x14ac:dyDescent="0.25">
      <c r="AO535" s="230"/>
      <c r="AR535" s="234"/>
      <c r="AT535" s="234"/>
      <c r="AV535" s="231"/>
      <c r="AY535" s="234"/>
      <c r="BA535" s="234"/>
      <c r="BC535" s="231"/>
    </row>
    <row r="536" spans="41:55" x14ac:dyDescent="0.25">
      <c r="AO536" s="230"/>
      <c r="AR536" s="234"/>
      <c r="AT536" s="234"/>
      <c r="AV536" s="231"/>
      <c r="AY536" s="234"/>
      <c r="BA536" s="234"/>
      <c r="BC536" s="231"/>
    </row>
    <row r="537" spans="41:55" x14ac:dyDescent="0.25">
      <c r="AO537" s="230"/>
      <c r="AR537" s="234"/>
      <c r="AT537" s="234"/>
      <c r="AV537" s="231"/>
      <c r="AY537" s="234"/>
      <c r="BA537" s="234"/>
      <c r="BC537" s="231"/>
    </row>
    <row r="538" spans="41:55" x14ac:dyDescent="0.25">
      <c r="AO538" s="230"/>
      <c r="AR538" s="234"/>
      <c r="AT538" s="234"/>
      <c r="AV538" s="231"/>
      <c r="AY538" s="234"/>
      <c r="BA538" s="234"/>
      <c r="BC538" s="231"/>
    </row>
    <row r="539" spans="41:55" x14ac:dyDescent="0.25">
      <c r="AO539" s="230"/>
      <c r="AR539" s="234"/>
      <c r="AT539" s="234"/>
      <c r="AV539" s="231"/>
      <c r="AY539" s="234"/>
      <c r="BA539" s="234"/>
      <c r="BC539" s="231"/>
    </row>
    <row r="540" spans="41:55" x14ac:dyDescent="0.25">
      <c r="AO540" s="230"/>
      <c r="AR540" s="234"/>
      <c r="AT540" s="234"/>
      <c r="AV540" s="231"/>
      <c r="AY540" s="234"/>
      <c r="BA540" s="234"/>
      <c r="BC540" s="231"/>
    </row>
    <row r="541" spans="41:55" x14ac:dyDescent="0.25">
      <c r="AO541" s="230"/>
      <c r="AR541" s="234"/>
      <c r="AT541" s="234"/>
      <c r="AV541" s="231"/>
      <c r="AY541" s="234"/>
      <c r="BA541" s="234"/>
      <c r="BC541" s="231"/>
    </row>
    <row r="542" spans="41:55" x14ac:dyDescent="0.25">
      <c r="AO542" s="230"/>
      <c r="AR542" s="234"/>
      <c r="AT542" s="234"/>
      <c r="AV542" s="231"/>
      <c r="AY542" s="234"/>
      <c r="BA542" s="234"/>
      <c r="BC542" s="231"/>
    </row>
    <row r="543" spans="41:55" x14ac:dyDescent="0.25">
      <c r="AO543" s="230"/>
      <c r="AR543" s="234"/>
      <c r="AT543" s="234"/>
      <c r="AV543" s="231"/>
      <c r="AY543" s="234"/>
      <c r="BA543" s="234"/>
      <c r="BC543" s="231"/>
    </row>
    <row r="544" spans="41:55" x14ac:dyDescent="0.25">
      <c r="AO544" s="230"/>
      <c r="AR544" s="234"/>
      <c r="AT544" s="234"/>
      <c r="AV544" s="231"/>
      <c r="AY544" s="234"/>
      <c r="BA544" s="234"/>
      <c r="BC544" s="231"/>
    </row>
    <row r="545" spans="41:55" x14ac:dyDescent="0.25">
      <c r="AO545" s="230"/>
      <c r="AR545" s="234"/>
      <c r="AT545" s="234"/>
      <c r="AV545" s="231"/>
      <c r="AY545" s="234"/>
      <c r="BA545" s="234"/>
      <c r="BC545" s="231"/>
    </row>
    <row r="546" spans="41:55" x14ac:dyDescent="0.25">
      <c r="AO546" s="230"/>
      <c r="AR546" s="234"/>
      <c r="AT546" s="234"/>
      <c r="AV546" s="231"/>
      <c r="AY546" s="234"/>
      <c r="BA546" s="234"/>
      <c r="BC546" s="231"/>
    </row>
    <row r="547" spans="41:55" x14ac:dyDescent="0.25">
      <c r="AO547" s="230"/>
      <c r="AR547" s="234"/>
      <c r="AT547" s="234"/>
      <c r="AV547" s="231"/>
      <c r="AY547" s="234"/>
      <c r="BA547" s="234"/>
      <c r="BC547" s="231"/>
    </row>
    <row r="548" spans="41:55" x14ac:dyDescent="0.25">
      <c r="AO548" s="230"/>
      <c r="AR548" s="234"/>
      <c r="AT548" s="234"/>
      <c r="AV548" s="231"/>
      <c r="AY548" s="234"/>
      <c r="BA548" s="234"/>
      <c r="BC548" s="231"/>
    </row>
    <row r="549" spans="41:55" x14ac:dyDescent="0.25">
      <c r="AO549" s="230"/>
      <c r="AR549" s="234"/>
      <c r="AT549" s="234"/>
      <c r="AV549" s="231"/>
      <c r="AY549" s="234"/>
      <c r="BA549" s="234"/>
      <c r="BC549" s="231"/>
    </row>
    <row r="550" spans="41:55" x14ac:dyDescent="0.25">
      <c r="AO550" s="230"/>
      <c r="AR550" s="234"/>
      <c r="AT550" s="234"/>
      <c r="AV550" s="231"/>
      <c r="AY550" s="234"/>
      <c r="BA550" s="234"/>
      <c r="BC550" s="231"/>
    </row>
    <row r="551" spans="41:55" x14ac:dyDescent="0.25">
      <c r="AO551" s="230"/>
      <c r="AR551" s="234"/>
      <c r="AT551" s="234"/>
      <c r="AV551" s="231"/>
      <c r="AY551" s="234"/>
      <c r="BA551" s="234"/>
      <c r="BC551" s="231"/>
    </row>
    <row r="552" spans="41:55" x14ac:dyDescent="0.25">
      <c r="AO552" s="230"/>
      <c r="AR552" s="234"/>
      <c r="AT552" s="234"/>
      <c r="AV552" s="231"/>
      <c r="AY552" s="234"/>
      <c r="BA552" s="234"/>
      <c r="BC552" s="231"/>
    </row>
    <row r="553" spans="41:55" x14ac:dyDescent="0.25">
      <c r="AO553" s="230"/>
      <c r="AR553" s="234"/>
      <c r="AT553" s="234"/>
      <c r="AV553" s="231"/>
      <c r="AY553" s="234"/>
      <c r="BA553" s="234"/>
      <c r="BC553" s="231"/>
    </row>
    <row r="554" spans="41:55" x14ac:dyDescent="0.25">
      <c r="AO554" s="230"/>
      <c r="AR554" s="234"/>
      <c r="AT554" s="234"/>
      <c r="AV554" s="231"/>
      <c r="AY554" s="234"/>
      <c r="BA554" s="234"/>
      <c r="BC554" s="231"/>
    </row>
    <row r="555" spans="41:55" x14ac:dyDescent="0.25">
      <c r="AO555" s="230"/>
      <c r="AR555" s="234"/>
      <c r="AT555" s="234"/>
      <c r="AV555" s="231"/>
      <c r="AY555" s="234"/>
      <c r="BA555" s="234"/>
      <c r="BC555" s="231"/>
    </row>
    <row r="556" spans="41:55" x14ac:dyDescent="0.25">
      <c r="AO556" s="230"/>
      <c r="AR556" s="234"/>
      <c r="AT556" s="234"/>
      <c r="AV556" s="231"/>
      <c r="AY556" s="234"/>
      <c r="BA556" s="234"/>
      <c r="BC556" s="231"/>
    </row>
    <row r="557" spans="41:55" x14ac:dyDescent="0.25">
      <c r="AO557" s="230"/>
      <c r="AR557" s="234"/>
      <c r="AT557" s="234"/>
      <c r="AV557" s="231"/>
      <c r="AY557" s="234"/>
      <c r="BA557" s="234"/>
      <c r="BC557" s="231"/>
    </row>
    <row r="558" spans="41:55" x14ac:dyDescent="0.25">
      <c r="AO558" s="230"/>
      <c r="AR558" s="234"/>
      <c r="AT558" s="234"/>
      <c r="AV558" s="231"/>
      <c r="AY558" s="234"/>
      <c r="BA558" s="234"/>
      <c r="BC558" s="231"/>
    </row>
    <row r="559" spans="41:55" x14ac:dyDescent="0.25">
      <c r="AO559" s="230"/>
      <c r="AR559" s="234"/>
      <c r="AT559" s="234"/>
      <c r="AV559" s="231"/>
      <c r="AY559" s="234"/>
      <c r="BA559" s="234"/>
      <c r="BC559" s="231"/>
    </row>
    <row r="560" spans="41:55" x14ac:dyDescent="0.25">
      <c r="AO560" s="230"/>
      <c r="AR560" s="234"/>
      <c r="AT560" s="234"/>
      <c r="AV560" s="231"/>
      <c r="AY560" s="234"/>
      <c r="BA560" s="234"/>
      <c r="BC560" s="231"/>
    </row>
    <row r="561" spans="41:55" x14ac:dyDescent="0.25">
      <c r="AO561" s="230"/>
      <c r="AR561" s="234"/>
      <c r="AT561" s="234"/>
      <c r="AV561" s="231"/>
      <c r="AY561" s="234"/>
      <c r="BA561" s="234"/>
      <c r="BC561" s="231"/>
    </row>
    <row r="562" spans="41:55" x14ac:dyDescent="0.25">
      <c r="AO562" s="230"/>
      <c r="AR562" s="234"/>
      <c r="AT562" s="234"/>
      <c r="AV562" s="231"/>
      <c r="AY562" s="234"/>
      <c r="BA562" s="234"/>
      <c r="BC562" s="231"/>
    </row>
    <row r="563" spans="41:55" x14ac:dyDescent="0.25">
      <c r="AO563" s="230"/>
      <c r="AR563" s="234"/>
      <c r="AT563" s="234"/>
      <c r="AV563" s="231"/>
      <c r="AY563" s="234"/>
      <c r="BA563" s="234"/>
      <c r="BC563" s="231"/>
    </row>
    <row r="564" spans="41:55" x14ac:dyDescent="0.25">
      <c r="AO564" s="230"/>
      <c r="AR564" s="234"/>
      <c r="AT564" s="234"/>
      <c r="AV564" s="231"/>
      <c r="AY564" s="234"/>
      <c r="BA564" s="234"/>
      <c r="BC564" s="231"/>
    </row>
    <row r="565" spans="41:55" x14ac:dyDescent="0.25">
      <c r="AO565" s="230"/>
      <c r="AR565" s="234"/>
      <c r="AT565" s="234"/>
      <c r="AV565" s="231"/>
      <c r="AY565" s="234"/>
      <c r="BA565" s="234"/>
      <c r="BC565" s="231"/>
    </row>
    <row r="566" spans="41:55" x14ac:dyDescent="0.25">
      <c r="AO566" s="230"/>
      <c r="AR566" s="234"/>
      <c r="AT566" s="234"/>
      <c r="AV566" s="231"/>
      <c r="AY566" s="234"/>
      <c r="BA566" s="234"/>
      <c r="BC566" s="231"/>
    </row>
    <row r="567" spans="41:55" x14ac:dyDescent="0.25">
      <c r="AO567" s="230"/>
      <c r="AR567" s="234"/>
      <c r="AT567" s="234"/>
      <c r="AV567" s="231"/>
      <c r="AY567" s="234"/>
      <c r="BA567" s="234"/>
      <c r="BC567" s="231"/>
    </row>
    <row r="568" spans="41:55" x14ac:dyDescent="0.25">
      <c r="AO568" s="230"/>
      <c r="AR568" s="234"/>
      <c r="AT568" s="234"/>
      <c r="AV568" s="231"/>
      <c r="AY568" s="234"/>
      <c r="BA568" s="234"/>
      <c r="BC568" s="231"/>
    </row>
    <row r="569" spans="41:55" x14ac:dyDescent="0.25">
      <c r="AO569" s="230"/>
      <c r="AR569" s="234"/>
      <c r="AT569" s="234"/>
      <c r="AV569" s="231"/>
      <c r="AY569" s="234"/>
      <c r="BA569" s="234"/>
      <c r="BC569" s="231"/>
    </row>
    <row r="570" spans="41:55" x14ac:dyDescent="0.25">
      <c r="AO570" s="230"/>
      <c r="AR570" s="234"/>
      <c r="AT570" s="234"/>
      <c r="AV570" s="231"/>
      <c r="AY570" s="234"/>
      <c r="BA570" s="234"/>
      <c r="BC570" s="231"/>
    </row>
    <row r="571" spans="41:55" x14ac:dyDescent="0.25">
      <c r="AO571" s="230"/>
      <c r="AR571" s="234"/>
      <c r="AT571" s="234"/>
      <c r="AV571" s="231"/>
      <c r="AY571" s="234"/>
      <c r="BA571" s="234"/>
      <c r="BC571" s="231"/>
    </row>
    <row r="572" spans="41:55" x14ac:dyDescent="0.25">
      <c r="AO572" s="230"/>
      <c r="AR572" s="234"/>
      <c r="AT572" s="234"/>
      <c r="AV572" s="231"/>
      <c r="AY572" s="234"/>
      <c r="BA572" s="234"/>
      <c r="BC572" s="231"/>
    </row>
    <row r="573" spans="41:55" x14ac:dyDescent="0.25">
      <c r="AO573" s="230"/>
      <c r="AR573" s="234"/>
      <c r="AT573" s="234"/>
      <c r="AV573" s="231"/>
      <c r="AY573" s="234"/>
      <c r="BA573" s="234"/>
      <c r="BC573" s="231"/>
    </row>
    <row r="574" spans="41:55" x14ac:dyDescent="0.25">
      <c r="AO574" s="230"/>
      <c r="AR574" s="234"/>
      <c r="AT574" s="234"/>
      <c r="AV574" s="231"/>
      <c r="AY574" s="234"/>
      <c r="BA574" s="234"/>
      <c r="BC574" s="231"/>
    </row>
    <row r="575" spans="41:55" x14ac:dyDescent="0.25">
      <c r="AO575" s="230"/>
      <c r="AR575" s="234"/>
      <c r="AT575" s="234"/>
      <c r="AV575" s="231"/>
      <c r="AY575" s="234"/>
      <c r="BA575" s="234"/>
      <c r="BC575" s="231"/>
    </row>
    <row r="576" spans="41:55" x14ac:dyDescent="0.25">
      <c r="AO576" s="230"/>
      <c r="AR576" s="234"/>
      <c r="AT576" s="234"/>
      <c r="AV576" s="231"/>
      <c r="AY576" s="234"/>
      <c r="BA576" s="234"/>
      <c r="BC576" s="231"/>
    </row>
    <row r="577" spans="41:55" x14ac:dyDescent="0.25">
      <c r="AO577" s="230"/>
      <c r="AR577" s="234"/>
      <c r="AT577" s="234"/>
      <c r="AV577" s="231"/>
      <c r="AY577" s="234"/>
      <c r="BA577" s="234"/>
      <c r="BC577" s="231"/>
    </row>
    <row r="578" spans="41:55" x14ac:dyDescent="0.25">
      <c r="AO578" s="230"/>
      <c r="AR578" s="234"/>
      <c r="AT578" s="234"/>
      <c r="AV578" s="231"/>
      <c r="AY578" s="234"/>
      <c r="BA578" s="234"/>
      <c r="BC578" s="231"/>
    </row>
    <row r="579" spans="41:55" x14ac:dyDescent="0.25">
      <c r="AO579" s="230"/>
      <c r="AR579" s="234"/>
      <c r="AT579" s="234"/>
      <c r="AV579" s="231"/>
      <c r="AY579" s="234"/>
      <c r="BA579" s="234"/>
      <c r="BC579" s="231"/>
    </row>
    <row r="580" spans="41:55" x14ac:dyDescent="0.25">
      <c r="AO580" s="230"/>
      <c r="AR580" s="234"/>
      <c r="AT580" s="234"/>
      <c r="AV580" s="231"/>
      <c r="AY580" s="234"/>
      <c r="BA580" s="234"/>
      <c r="BC580" s="231"/>
    </row>
    <row r="581" spans="41:55" x14ac:dyDescent="0.25">
      <c r="AO581" s="230"/>
      <c r="AR581" s="234"/>
      <c r="AT581" s="234"/>
      <c r="AV581" s="231"/>
      <c r="AY581" s="234"/>
      <c r="BA581" s="234"/>
      <c r="BC581" s="231"/>
    </row>
    <row r="582" spans="41:55" x14ac:dyDescent="0.25">
      <c r="AO582" s="230"/>
      <c r="AR582" s="234"/>
      <c r="AT582" s="234"/>
      <c r="AV582" s="231"/>
      <c r="AY582" s="234"/>
      <c r="BA582" s="234"/>
      <c r="BC582" s="231"/>
    </row>
    <row r="583" spans="41:55" x14ac:dyDescent="0.25">
      <c r="AO583" s="230"/>
      <c r="AR583" s="234"/>
      <c r="AT583" s="234"/>
      <c r="AV583" s="231"/>
      <c r="AY583" s="234"/>
      <c r="BA583" s="234"/>
      <c r="BC583" s="231"/>
    </row>
    <row r="584" spans="41:55" x14ac:dyDescent="0.25">
      <c r="AO584" s="230"/>
      <c r="AR584" s="234"/>
      <c r="AT584" s="234"/>
      <c r="AV584" s="231"/>
      <c r="AY584" s="234"/>
      <c r="BA584" s="234"/>
      <c r="BC584" s="231"/>
    </row>
    <row r="585" spans="41:55" x14ac:dyDescent="0.25">
      <c r="AO585" s="230"/>
      <c r="AR585" s="234"/>
      <c r="AT585" s="234"/>
      <c r="AV585" s="231"/>
      <c r="AY585" s="234"/>
      <c r="BA585" s="234"/>
      <c r="BC585" s="231"/>
    </row>
    <row r="586" spans="41:55" x14ac:dyDescent="0.25">
      <c r="AO586" s="230"/>
      <c r="AR586" s="234"/>
      <c r="AT586" s="234"/>
      <c r="AV586" s="231"/>
      <c r="AY586" s="234"/>
      <c r="BA586" s="234"/>
      <c r="BC586" s="231"/>
    </row>
    <row r="587" spans="41:55" x14ac:dyDescent="0.25">
      <c r="AO587" s="230"/>
      <c r="AR587" s="234"/>
      <c r="AT587" s="234"/>
      <c r="AV587" s="231"/>
      <c r="AY587" s="234"/>
      <c r="BA587" s="234"/>
      <c r="BC587" s="231"/>
    </row>
    <row r="588" spans="41:55" x14ac:dyDescent="0.25">
      <c r="AO588" s="230"/>
      <c r="AR588" s="234"/>
      <c r="AT588" s="234"/>
      <c r="AV588" s="231"/>
      <c r="AY588" s="234"/>
      <c r="BA588" s="234"/>
      <c r="BC588" s="231"/>
    </row>
    <row r="589" spans="41:55" x14ac:dyDescent="0.25">
      <c r="AO589" s="230"/>
      <c r="AR589" s="234"/>
      <c r="AT589" s="234"/>
      <c r="AV589" s="231"/>
      <c r="AY589" s="234"/>
      <c r="BA589" s="234"/>
      <c r="BC589" s="231"/>
    </row>
    <row r="590" spans="41:55" x14ac:dyDescent="0.25">
      <c r="AO590" s="230"/>
      <c r="AR590" s="234"/>
      <c r="AT590" s="234"/>
      <c r="AV590" s="231"/>
      <c r="AY590" s="234"/>
      <c r="BA590" s="234"/>
      <c r="BC590" s="231"/>
    </row>
    <row r="591" spans="41:55" x14ac:dyDescent="0.25">
      <c r="AO591" s="230"/>
      <c r="AR591" s="234"/>
      <c r="AT591" s="234"/>
      <c r="AV591" s="231"/>
      <c r="AY591" s="234"/>
      <c r="BA591" s="234"/>
      <c r="BC591" s="231"/>
    </row>
    <row r="592" spans="41:55" x14ac:dyDescent="0.25">
      <c r="AO592" s="230"/>
      <c r="AR592" s="234"/>
      <c r="AT592" s="234"/>
      <c r="AV592" s="231"/>
      <c r="AY592" s="234"/>
      <c r="BA592" s="234"/>
      <c r="BC592" s="231"/>
    </row>
    <row r="593" spans="41:55" x14ac:dyDescent="0.25">
      <c r="AO593" s="230"/>
      <c r="AR593" s="234"/>
      <c r="AT593" s="234"/>
      <c r="AV593" s="231"/>
      <c r="AY593" s="234"/>
      <c r="BA593" s="234"/>
      <c r="BC593" s="231"/>
    </row>
    <row r="594" spans="41:55" x14ac:dyDescent="0.25">
      <c r="AO594" s="230"/>
      <c r="AR594" s="234"/>
      <c r="AT594" s="234"/>
      <c r="AV594" s="231"/>
      <c r="AY594" s="234"/>
      <c r="BA594" s="234"/>
      <c r="BC594" s="231"/>
    </row>
    <row r="595" spans="41:55" x14ac:dyDescent="0.25">
      <c r="AO595" s="230"/>
      <c r="AR595" s="234"/>
      <c r="AT595" s="234"/>
      <c r="AV595" s="231"/>
      <c r="AY595" s="234"/>
      <c r="BA595" s="234"/>
      <c r="BC595" s="231"/>
    </row>
    <row r="596" spans="41:55" x14ac:dyDescent="0.25">
      <c r="AO596" s="230"/>
      <c r="AR596" s="234"/>
      <c r="AT596" s="234"/>
      <c r="AV596" s="231"/>
      <c r="AY596" s="234"/>
      <c r="BA596" s="234"/>
      <c r="BC596" s="231"/>
    </row>
    <row r="597" spans="41:55" x14ac:dyDescent="0.25">
      <c r="AO597" s="230"/>
      <c r="AR597" s="234"/>
      <c r="AT597" s="234"/>
      <c r="AV597" s="231"/>
      <c r="AY597" s="234"/>
      <c r="BA597" s="234"/>
      <c r="BC597" s="231"/>
    </row>
    <row r="598" spans="41:55" x14ac:dyDescent="0.25">
      <c r="AO598" s="230"/>
      <c r="AR598" s="234"/>
      <c r="AT598" s="234"/>
      <c r="AV598" s="231"/>
      <c r="AY598" s="234"/>
      <c r="BA598" s="234"/>
      <c r="BC598" s="231"/>
    </row>
    <row r="599" spans="41:55" x14ac:dyDescent="0.25">
      <c r="AO599" s="230"/>
      <c r="AR599" s="234"/>
      <c r="AT599" s="234"/>
      <c r="AV599" s="231"/>
      <c r="AY599" s="234"/>
      <c r="BA599" s="234"/>
      <c r="BC599" s="231"/>
    </row>
    <row r="600" spans="41:55" x14ac:dyDescent="0.25">
      <c r="AO600" s="230"/>
      <c r="AR600" s="234"/>
      <c r="AT600" s="234"/>
      <c r="AV600" s="231"/>
      <c r="AY600" s="234"/>
      <c r="BA600" s="234"/>
      <c r="BC600" s="231"/>
    </row>
    <row r="601" spans="41:55" x14ac:dyDescent="0.25">
      <c r="AO601" s="230"/>
      <c r="AR601" s="234"/>
      <c r="AT601" s="234"/>
      <c r="AV601" s="231"/>
      <c r="AY601" s="234"/>
      <c r="BA601" s="234"/>
      <c r="BC601" s="231"/>
    </row>
    <row r="602" spans="41:55" x14ac:dyDescent="0.25">
      <c r="AO602" s="230"/>
      <c r="AR602" s="234"/>
      <c r="AT602" s="234"/>
      <c r="AV602" s="231"/>
      <c r="AY602" s="234"/>
      <c r="BA602" s="234"/>
      <c r="BC602" s="231"/>
    </row>
    <row r="603" spans="41:55" x14ac:dyDescent="0.25">
      <c r="AO603" s="230"/>
      <c r="AR603" s="234"/>
      <c r="AT603" s="234"/>
      <c r="AV603" s="231"/>
      <c r="AY603" s="234"/>
      <c r="BA603" s="234"/>
      <c r="BC603" s="231"/>
    </row>
    <row r="604" spans="41:55" x14ac:dyDescent="0.25">
      <c r="AO604" s="230"/>
      <c r="AR604" s="234"/>
      <c r="AT604" s="234"/>
      <c r="AV604" s="231"/>
      <c r="AY604" s="234"/>
      <c r="BA604" s="234"/>
      <c r="BC604" s="231"/>
    </row>
    <row r="605" spans="41:55" x14ac:dyDescent="0.25">
      <c r="AO605" s="230"/>
      <c r="AR605" s="234"/>
      <c r="AT605" s="234"/>
      <c r="AV605" s="231"/>
      <c r="AY605" s="234"/>
      <c r="BA605" s="234"/>
      <c r="BC605" s="231"/>
    </row>
    <row r="606" spans="41:55" x14ac:dyDescent="0.25">
      <c r="AO606" s="230"/>
      <c r="AR606" s="234"/>
      <c r="AT606" s="234"/>
      <c r="AV606" s="231"/>
      <c r="AY606" s="234"/>
      <c r="BA606" s="234"/>
      <c r="BC606" s="231"/>
    </row>
    <row r="607" spans="41:55" x14ac:dyDescent="0.25">
      <c r="AO607" s="230"/>
      <c r="AR607" s="234"/>
      <c r="AT607" s="234"/>
      <c r="AV607" s="231"/>
      <c r="AY607" s="234"/>
      <c r="BA607" s="234"/>
      <c r="BC607" s="231"/>
    </row>
    <row r="608" spans="41:55" x14ac:dyDescent="0.25">
      <c r="AO608" s="230"/>
      <c r="AR608" s="234"/>
      <c r="AT608" s="234"/>
      <c r="AV608" s="231"/>
      <c r="AY608" s="234"/>
      <c r="BA608" s="234"/>
      <c r="BC608" s="231"/>
    </row>
    <row r="609" spans="41:55" x14ac:dyDescent="0.25">
      <c r="AO609" s="230"/>
      <c r="AR609" s="234"/>
      <c r="AT609" s="234"/>
      <c r="AV609" s="231"/>
      <c r="AY609" s="234"/>
      <c r="BA609" s="234"/>
      <c r="BC609" s="231"/>
    </row>
    <row r="610" spans="41:55" x14ac:dyDescent="0.25">
      <c r="AO610" s="230"/>
      <c r="AR610" s="234"/>
      <c r="AT610" s="234"/>
      <c r="AV610" s="231"/>
      <c r="AY610" s="234"/>
      <c r="BA610" s="234"/>
      <c r="BC610" s="231"/>
    </row>
    <row r="611" spans="41:55" x14ac:dyDescent="0.25">
      <c r="AO611" s="230"/>
      <c r="AR611" s="234"/>
      <c r="AT611" s="234"/>
      <c r="AV611" s="231"/>
      <c r="AY611" s="234"/>
      <c r="BA611" s="234"/>
      <c r="BC611" s="231"/>
    </row>
    <row r="612" spans="41:55" x14ac:dyDescent="0.25">
      <c r="AO612" s="230"/>
      <c r="AR612" s="234"/>
      <c r="AT612" s="234"/>
      <c r="AV612" s="231"/>
      <c r="AY612" s="234"/>
      <c r="BA612" s="234"/>
      <c r="BC612" s="231"/>
    </row>
    <row r="613" spans="41:55" x14ac:dyDescent="0.25">
      <c r="AO613" s="230"/>
      <c r="AR613" s="234"/>
      <c r="AT613" s="234"/>
      <c r="AV613" s="231"/>
      <c r="AY613" s="234"/>
      <c r="BA613" s="234"/>
      <c r="BC613" s="231"/>
    </row>
    <row r="614" spans="41:55" x14ac:dyDescent="0.25">
      <c r="AO614" s="230"/>
      <c r="AR614" s="234"/>
      <c r="AT614" s="234"/>
      <c r="AV614" s="231"/>
      <c r="AY614" s="234"/>
      <c r="BA614" s="234"/>
      <c r="BC614" s="231"/>
    </row>
    <row r="615" spans="41:55" x14ac:dyDescent="0.25">
      <c r="AO615" s="230"/>
      <c r="AR615" s="234"/>
      <c r="AT615" s="234"/>
      <c r="AV615" s="231"/>
      <c r="AY615" s="234"/>
      <c r="BA615" s="234"/>
      <c r="BC615" s="231"/>
    </row>
    <row r="616" spans="41:55" x14ac:dyDescent="0.25">
      <c r="AO616" s="230"/>
      <c r="AR616" s="234"/>
      <c r="AT616" s="234"/>
      <c r="AV616" s="231"/>
      <c r="AY616" s="234"/>
      <c r="BA616" s="234"/>
      <c r="BC616" s="231"/>
    </row>
    <row r="617" spans="41:55" x14ac:dyDescent="0.25">
      <c r="AO617" s="230"/>
      <c r="AR617" s="234"/>
      <c r="AT617" s="234"/>
      <c r="AV617" s="231"/>
      <c r="AY617" s="234"/>
      <c r="BA617" s="234"/>
      <c r="BC617" s="231"/>
    </row>
    <row r="618" spans="41:55" x14ac:dyDescent="0.25">
      <c r="AO618" s="230"/>
      <c r="AR618" s="234"/>
      <c r="AT618" s="234"/>
      <c r="AV618" s="231"/>
      <c r="AY618" s="234"/>
      <c r="BA618" s="234"/>
      <c r="BC618" s="231"/>
    </row>
    <row r="619" spans="41:55" x14ac:dyDescent="0.25">
      <c r="AO619" s="230"/>
      <c r="AR619" s="234"/>
      <c r="AT619" s="234"/>
      <c r="AV619" s="231"/>
      <c r="AY619" s="234"/>
      <c r="BA619" s="234"/>
      <c r="BC619" s="231"/>
    </row>
    <row r="620" spans="41:55" x14ac:dyDescent="0.25">
      <c r="AO620" s="230"/>
      <c r="AR620" s="234"/>
      <c r="AT620" s="234"/>
      <c r="AV620" s="231"/>
      <c r="AY620" s="234"/>
      <c r="BA620" s="234"/>
      <c r="BC620" s="231"/>
    </row>
    <row r="621" spans="41:55" x14ac:dyDescent="0.25">
      <c r="AO621" s="230"/>
      <c r="AR621" s="234"/>
      <c r="AT621" s="234"/>
      <c r="AV621" s="231"/>
      <c r="AY621" s="234"/>
      <c r="BA621" s="234"/>
      <c r="BC621" s="231"/>
    </row>
    <row r="622" spans="41:55" x14ac:dyDescent="0.25">
      <c r="AO622" s="230"/>
      <c r="AR622" s="234"/>
      <c r="AT622" s="234"/>
      <c r="AV622" s="231"/>
      <c r="AY622" s="234"/>
      <c r="BA622" s="234"/>
      <c r="BC622" s="231"/>
    </row>
    <row r="623" spans="41:55" x14ac:dyDescent="0.25">
      <c r="AO623" s="230"/>
      <c r="AR623" s="234"/>
      <c r="AT623" s="234"/>
      <c r="AV623" s="231"/>
      <c r="AY623" s="234"/>
      <c r="BA623" s="234"/>
      <c r="BC623" s="231"/>
    </row>
    <row r="624" spans="41:55" x14ac:dyDescent="0.25">
      <c r="AO624" s="230"/>
      <c r="AR624" s="234"/>
      <c r="AT624" s="234"/>
      <c r="AV624" s="231"/>
      <c r="AY624" s="234"/>
      <c r="BA624" s="234"/>
      <c r="BC624" s="231"/>
    </row>
    <row r="625" spans="41:55" x14ac:dyDescent="0.25">
      <c r="AO625" s="230"/>
      <c r="AR625" s="234"/>
      <c r="AT625" s="234"/>
      <c r="AV625" s="231"/>
      <c r="AY625" s="234"/>
      <c r="BA625" s="234"/>
      <c r="BC625" s="231"/>
    </row>
    <row r="626" spans="41:55" x14ac:dyDescent="0.25">
      <c r="AO626" s="230"/>
      <c r="AR626" s="234"/>
      <c r="AT626" s="234"/>
      <c r="AV626" s="231"/>
      <c r="AY626" s="234"/>
      <c r="BA626" s="234"/>
      <c r="BC626" s="231"/>
    </row>
    <row r="627" spans="41:55" x14ac:dyDescent="0.25">
      <c r="AO627" s="230"/>
      <c r="AR627" s="234"/>
      <c r="AT627" s="234"/>
      <c r="AV627" s="231"/>
      <c r="AY627" s="234"/>
      <c r="BA627" s="234"/>
      <c r="BC627" s="231"/>
    </row>
    <row r="628" spans="41:55" x14ac:dyDescent="0.25">
      <c r="AO628" s="230"/>
      <c r="AR628" s="234"/>
      <c r="AT628" s="234"/>
      <c r="AV628" s="231"/>
      <c r="AY628" s="234"/>
      <c r="BA628" s="234"/>
      <c r="BC628" s="231"/>
    </row>
    <row r="629" spans="41:55" x14ac:dyDescent="0.25">
      <c r="AO629" s="230"/>
      <c r="AR629" s="234"/>
      <c r="AT629" s="234"/>
      <c r="AV629" s="231"/>
      <c r="AY629" s="234"/>
      <c r="BA629" s="234"/>
      <c r="BC629" s="231"/>
    </row>
    <row r="630" spans="41:55" x14ac:dyDescent="0.25">
      <c r="AO630" s="230"/>
      <c r="AR630" s="234"/>
      <c r="AT630" s="234"/>
      <c r="AV630" s="231"/>
      <c r="AY630" s="234"/>
      <c r="BA630" s="234"/>
      <c r="BC630" s="231"/>
    </row>
    <row r="631" spans="41:55" x14ac:dyDescent="0.25">
      <c r="AO631" s="230"/>
      <c r="AR631" s="234"/>
      <c r="AT631" s="234"/>
      <c r="AV631" s="231"/>
      <c r="AY631" s="234"/>
      <c r="BA631" s="234"/>
      <c r="BC631" s="231"/>
    </row>
    <row r="632" spans="41:55" x14ac:dyDescent="0.25">
      <c r="AO632" s="230"/>
      <c r="AR632" s="234"/>
      <c r="AT632" s="234"/>
      <c r="AV632" s="231"/>
      <c r="AY632" s="234"/>
      <c r="BA632" s="234"/>
      <c r="BC632" s="231"/>
    </row>
    <row r="633" spans="41:55" x14ac:dyDescent="0.25">
      <c r="AO633" s="230"/>
      <c r="AR633" s="234"/>
      <c r="AT633" s="234"/>
      <c r="AV633" s="231"/>
      <c r="AY633" s="234"/>
      <c r="BA633" s="234"/>
      <c r="BC633" s="231"/>
    </row>
    <row r="634" spans="41:55" x14ac:dyDescent="0.25">
      <c r="AO634" s="230"/>
      <c r="AR634" s="234"/>
      <c r="AT634" s="234"/>
      <c r="AV634" s="231"/>
      <c r="AY634" s="234"/>
      <c r="BA634" s="234"/>
      <c r="BC634" s="231"/>
    </row>
    <row r="635" spans="41:55" x14ac:dyDescent="0.25">
      <c r="AO635" s="230"/>
      <c r="AR635" s="234"/>
      <c r="AT635" s="234"/>
      <c r="AV635" s="231"/>
      <c r="AY635" s="234"/>
      <c r="BA635" s="234"/>
      <c r="BC635" s="231"/>
    </row>
    <row r="636" spans="41:55" x14ac:dyDescent="0.25">
      <c r="AO636" s="230"/>
      <c r="AR636" s="234"/>
      <c r="AT636" s="234"/>
      <c r="AV636" s="231"/>
      <c r="AY636" s="234"/>
      <c r="BA636" s="234"/>
      <c r="BC636" s="231"/>
    </row>
    <row r="637" spans="41:55" x14ac:dyDescent="0.25">
      <c r="AO637" s="230"/>
      <c r="AR637" s="234"/>
      <c r="AT637" s="234"/>
      <c r="AV637" s="231"/>
      <c r="AY637" s="234"/>
      <c r="BA637" s="234"/>
      <c r="BC637" s="231"/>
    </row>
    <row r="638" spans="41:55" x14ac:dyDescent="0.25">
      <c r="AO638" s="230"/>
      <c r="AR638" s="234"/>
      <c r="AT638" s="234"/>
      <c r="AV638" s="231"/>
      <c r="AY638" s="234"/>
      <c r="BA638" s="234"/>
      <c r="BC638" s="231"/>
    </row>
    <row r="639" spans="41:55" x14ac:dyDescent="0.25">
      <c r="AO639" s="230"/>
      <c r="AR639" s="234"/>
      <c r="AT639" s="234"/>
      <c r="AV639" s="231"/>
      <c r="AY639" s="234"/>
      <c r="BA639" s="234"/>
      <c r="BC639" s="231"/>
    </row>
    <row r="640" spans="41:55" x14ac:dyDescent="0.25">
      <c r="AO640" s="230"/>
      <c r="AR640" s="234"/>
      <c r="AT640" s="234"/>
      <c r="AV640" s="231"/>
      <c r="AY640" s="234"/>
      <c r="BA640" s="234"/>
      <c r="BC640" s="231"/>
    </row>
    <row r="641" spans="41:55" x14ac:dyDescent="0.25">
      <c r="AO641" s="230"/>
      <c r="AR641" s="234"/>
      <c r="AT641" s="234"/>
      <c r="AV641" s="231"/>
      <c r="AY641" s="234"/>
      <c r="BA641" s="234"/>
      <c r="BC641" s="231"/>
    </row>
    <row r="642" spans="41:55" x14ac:dyDescent="0.25">
      <c r="AO642" s="230"/>
      <c r="AR642" s="234"/>
      <c r="AT642" s="234"/>
      <c r="AV642" s="231"/>
      <c r="AY642" s="234"/>
      <c r="BA642" s="234"/>
      <c r="BC642" s="231"/>
    </row>
    <row r="643" spans="41:55" x14ac:dyDescent="0.25">
      <c r="AO643" s="230"/>
      <c r="AR643" s="234"/>
      <c r="AT643" s="234"/>
      <c r="AV643" s="231"/>
      <c r="AY643" s="234"/>
      <c r="BA643" s="234"/>
      <c r="BC643" s="231"/>
    </row>
    <row r="644" spans="41:55" x14ac:dyDescent="0.25">
      <c r="AO644" s="230"/>
      <c r="AR644" s="234"/>
      <c r="AT644" s="234"/>
      <c r="AV644" s="231"/>
      <c r="AY644" s="234"/>
      <c r="BA644" s="234"/>
      <c r="BC644" s="231"/>
    </row>
    <row r="645" spans="41:55" x14ac:dyDescent="0.25">
      <c r="AO645" s="230"/>
      <c r="AR645" s="234"/>
      <c r="AT645" s="234"/>
      <c r="AV645" s="231"/>
      <c r="AY645" s="234"/>
      <c r="BA645" s="234"/>
      <c r="BC645" s="231"/>
    </row>
    <row r="646" spans="41:55" x14ac:dyDescent="0.25">
      <c r="AO646" s="230"/>
      <c r="AR646" s="234"/>
      <c r="AT646" s="234"/>
      <c r="AV646" s="231"/>
      <c r="AY646" s="234"/>
      <c r="BA646" s="234"/>
      <c r="BC646" s="231"/>
    </row>
    <row r="647" spans="41:55" x14ac:dyDescent="0.25">
      <c r="AO647" s="230"/>
      <c r="AR647" s="234"/>
      <c r="AT647" s="234"/>
      <c r="AV647" s="231"/>
      <c r="AY647" s="234"/>
      <c r="BA647" s="234"/>
      <c r="BC647" s="231"/>
    </row>
    <row r="648" spans="41:55" x14ac:dyDescent="0.25">
      <c r="AO648" s="230"/>
      <c r="AR648" s="234"/>
      <c r="AT648" s="234"/>
      <c r="AV648" s="231"/>
      <c r="AY648" s="234"/>
      <c r="BA648" s="234"/>
      <c r="BC648" s="231"/>
    </row>
    <row r="649" spans="41:55" x14ac:dyDescent="0.25">
      <c r="AO649" s="230"/>
      <c r="AR649" s="234"/>
      <c r="AT649" s="234"/>
      <c r="AV649" s="231"/>
      <c r="AY649" s="234"/>
      <c r="BA649" s="234"/>
      <c r="BC649" s="231"/>
    </row>
    <row r="650" spans="41:55" x14ac:dyDescent="0.25">
      <c r="AO650" s="230"/>
      <c r="AR650" s="234"/>
      <c r="AT650" s="234"/>
      <c r="AV650" s="231"/>
      <c r="AY650" s="234"/>
      <c r="BA650" s="234"/>
      <c r="BC650" s="231"/>
    </row>
    <row r="651" spans="41:55" x14ac:dyDescent="0.25">
      <c r="AO651" s="230"/>
      <c r="AR651" s="234"/>
      <c r="AT651" s="234"/>
      <c r="AV651" s="231"/>
      <c r="AY651" s="234"/>
      <c r="BA651" s="234"/>
      <c r="BC651" s="231"/>
    </row>
    <row r="652" spans="41:55" x14ac:dyDescent="0.25">
      <c r="AO652" s="230"/>
      <c r="AR652" s="234"/>
      <c r="AT652" s="234"/>
      <c r="AV652" s="231"/>
      <c r="AY652" s="234"/>
      <c r="BA652" s="234"/>
      <c r="BC652" s="231"/>
    </row>
    <row r="653" spans="41:55" x14ac:dyDescent="0.25">
      <c r="AO653" s="230"/>
      <c r="AR653" s="234"/>
      <c r="AT653" s="234"/>
      <c r="AV653" s="231"/>
      <c r="AY653" s="234"/>
      <c r="BA653" s="234"/>
      <c r="BC653" s="231"/>
    </row>
    <row r="654" spans="41:55" x14ac:dyDescent="0.25">
      <c r="AO654" s="230"/>
      <c r="AR654" s="234"/>
      <c r="AT654" s="234"/>
      <c r="AV654" s="231"/>
      <c r="AY654" s="234"/>
      <c r="BA654" s="234"/>
      <c r="BC654" s="231"/>
    </row>
    <row r="655" spans="41:55" x14ac:dyDescent="0.25">
      <c r="AO655" s="230"/>
      <c r="AR655" s="234"/>
      <c r="AT655" s="234"/>
      <c r="AV655" s="231"/>
      <c r="AY655" s="234"/>
      <c r="BA655" s="234"/>
      <c r="BC655" s="231"/>
    </row>
    <row r="656" spans="41:55" x14ac:dyDescent="0.25">
      <c r="AO656" s="230"/>
      <c r="AR656" s="234"/>
      <c r="AT656" s="234"/>
      <c r="AV656" s="231"/>
      <c r="AY656" s="234"/>
      <c r="BA656" s="234"/>
      <c r="BC656" s="231"/>
    </row>
    <row r="657" spans="41:55" x14ac:dyDescent="0.25">
      <c r="AO657" s="230"/>
      <c r="AR657" s="234"/>
      <c r="AT657" s="234"/>
      <c r="AV657" s="231"/>
      <c r="AY657" s="234"/>
      <c r="BA657" s="234"/>
      <c r="BC657" s="231"/>
    </row>
    <row r="658" spans="41:55" x14ac:dyDescent="0.25">
      <c r="AO658" s="230"/>
      <c r="AR658" s="234"/>
      <c r="AT658" s="234"/>
      <c r="AV658" s="231"/>
      <c r="AY658" s="234"/>
      <c r="BA658" s="234"/>
      <c r="BC658" s="231"/>
    </row>
    <row r="659" spans="41:55" x14ac:dyDescent="0.25">
      <c r="AO659" s="230"/>
      <c r="AR659" s="234"/>
      <c r="AT659" s="234"/>
      <c r="AV659" s="231"/>
      <c r="AY659" s="234"/>
      <c r="BA659" s="234"/>
      <c r="BC659" s="231"/>
    </row>
    <row r="660" spans="41:55" x14ac:dyDescent="0.25">
      <c r="AO660" s="230"/>
      <c r="AR660" s="234"/>
      <c r="AT660" s="234"/>
      <c r="AV660" s="231"/>
      <c r="AY660" s="234"/>
      <c r="BA660" s="234"/>
      <c r="BC660" s="231"/>
    </row>
    <row r="661" spans="41:55" x14ac:dyDescent="0.25">
      <c r="AO661" s="230"/>
      <c r="AR661" s="234"/>
      <c r="AT661" s="234"/>
      <c r="AV661" s="231"/>
      <c r="AY661" s="234"/>
      <c r="BA661" s="234"/>
      <c r="BC661" s="231"/>
    </row>
    <row r="662" spans="41:55" x14ac:dyDescent="0.25">
      <c r="AO662" s="230"/>
      <c r="AR662" s="234"/>
      <c r="AT662" s="234"/>
      <c r="AV662" s="231"/>
      <c r="AY662" s="234"/>
      <c r="BA662" s="234"/>
      <c r="BC662" s="231"/>
    </row>
    <row r="663" spans="41:55" x14ac:dyDescent="0.25">
      <c r="AO663" s="230"/>
      <c r="AR663" s="234"/>
      <c r="AT663" s="234"/>
      <c r="AV663" s="231"/>
      <c r="AY663" s="234"/>
      <c r="BA663" s="234"/>
      <c r="BC663" s="231"/>
    </row>
    <row r="664" spans="41:55" x14ac:dyDescent="0.25">
      <c r="AO664" s="230"/>
      <c r="AR664" s="234"/>
      <c r="AT664" s="234"/>
      <c r="AV664" s="231"/>
      <c r="AY664" s="234"/>
      <c r="BA664" s="234"/>
      <c r="BC664" s="231"/>
    </row>
    <row r="665" spans="41:55" x14ac:dyDescent="0.25">
      <c r="AO665" s="230"/>
      <c r="AR665" s="234"/>
      <c r="AT665" s="234"/>
      <c r="AV665" s="231"/>
      <c r="AY665" s="234"/>
      <c r="BA665" s="234"/>
      <c r="BC665" s="231"/>
    </row>
    <row r="666" spans="41:55" x14ac:dyDescent="0.25">
      <c r="AO666" s="230"/>
      <c r="AR666" s="234"/>
      <c r="AT666" s="234"/>
      <c r="AV666" s="231"/>
      <c r="AY666" s="234"/>
      <c r="BA666" s="234"/>
      <c r="BC666" s="231"/>
    </row>
    <row r="667" spans="41:55" x14ac:dyDescent="0.25">
      <c r="AO667" s="230"/>
      <c r="AR667" s="234"/>
      <c r="AT667" s="234"/>
      <c r="AV667" s="231"/>
      <c r="AY667" s="234"/>
      <c r="BA667" s="234"/>
      <c r="BC667" s="231"/>
    </row>
    <row r="668" spans="41:55" x14ac:dyDescent="0.25">
      <c r="AO668" s="230"/>
      <c r="AR668" s="234"/>
      <c r="AT668" s="234"/>
      <c r="AV668" s="231"/>
      <c r="AY668" s="234"/>
      <c r="BA668" s="234"/>
      <c r="BC668" s="231"/>
    </row>
    <row r="669" spans="41:55" x14ac:dyDescent="0.25">
      <c r="AO669" s="230"/>
      <c r="AR669" s="234"/>
      <c r="AT669" s="234"/>
      <c r="AV669" s="231"/>
      <c r="AY669" s="234"/>
      <c r="BA669" s="234"/>
      <c r="BC669" s="231"/>
    </row>
    <row r="670" spans="41:55" x14ac:dyDescent="0.25">
      <c r="AO670" s="230"/>
      <c r="AR670" s="234"/>
      <c r="AT670" s="234"/>
      <c r="AV670" s="231"/>
      <c r="AY670" s="234"/>
      <c r="BA670" s="234"/>
      <c r="BC670" s="231"/>
    </row>
    <row r="671" spans="41:55" x14ac:dyDescent="0.25">
      <c r="AO671" s="230"/>
      <c r="AR671" s="234"/>
      <c r="AT671" s="234"/>
      <c r="AV671" s="231"/>
      <c r="AY671" s="234"/>
      <c r="BA671" s="234"/>
      <c r="BC671" s="231"/>
    </row>
    <row r="672" spans="41:55" x14ac:dyDescent="0.25">
      <c r="AO672" s="230"/>
      <c r="AR672" s="234"/>
      <c r="AT672" s="234"/>
      <c r="AV672" s="231"/>
      <c r="AY672" s="234"/>
      <c r="BA672" s="234"/>
      <c r="BC672" s="231"/>
    </row>
    <row r="673" spans="41:55" x14ac:dyDescent="0.25">
      <c r="AO673" s="230"/>
      <c r="AR673" s="234"/>
      <c r="AT673" s="234"/>
      <c r="AV673" s="231"/>
      <c r="AY673" s="234"/>
      <c r="BA673" s="234"/>
      <c r="BC673" s="231"/>
    </row>
    <row r="674" spans="41:55" x14ac:dyDescent="0.25">
      <c r="AO674" s="230"/>
      <c r="AR674" s="234"/>
      <c r="AT674" s="234"/>
      <c r="AV674" s="231"/>
      <c r="AY674" s="234"/>
      <c r="BA674" s="234"/>
      <c r="BC674" s="231"/>
    </row>
    <row r="675" spans="41:55" x14ac:dyDescent="0.25">
      <c r="AO675" s="230"/>
      <c r="AR675" s="234"/>
      <c r="AT675" s="234"/>
      <c r="AV675" s="231"/>
      <c r="AY675" s="234"/>
      <c r="BA675" s="234"/>
      <c r="BC675" s="231"/>
    </row>
    <row r="676" spans="41:55" x14ac:dyDescent="0.25">
      <c r="AO676" s="230"/>
      <c r="AR676" s="234"/>
      <c r="AT676" s="234"/>
      <c r="AV676" s="231"/>
      <c r="AY676" s="234"/>
      <c r="BA676" s="234"/>
      <c r="BC676" s="231"/>
    </row>
    <row r="677" spans="41:55" x14ac:dyDescent="0.25">
      <c r="AO677" s="230"/>
      <c r="AR677" s="234"/>
      <c r="AT677" s="234"/>
      <c r="AV677" s="231"/>
      <c r="AY677" s="234"/>
      <c r="BA677" s="234"/>
      <c r="BC677" s="231"/>
    </row>
    <row r="678" spans="41:55" x14ac:dyDescent="0.25">
      <c r="AO678" s="230"/>
      <c r="AR678" s="234"/>
      <c r="AT678" s="234"/>
      <c r="AV678" s="231"/>
      <c r="AY678" s="234"/>
      <c r="BA678" s="234"/>
      <c r="BC678" s="231"/>
    </row>
    <row r="679" spans="41:55" x14ac:dyDescent="0.25">
      <c r="AO679" s="230"/>
      <c r="AR679" s="234"/>
      <c r="AT679" s="234"/>
      <c r="AV679" s="231"/>
      <c r="AY679" s="234"/>
      <c r="BA679" s="234"/>
      <c r="BC679" s="231"/>
    </row>
    <row r="680" spans="41:55" x14ac:dyDescent="0.25">
      <c r="AO680" s="230"/>
      <c r="AR680" s="234"/>
      <c r="AT680" s="234"/>
      <c r="AV680" s="231"/>
      <c r="AY680" s="234"/>
      <c r="BA680" s="234"/>
      <c r="BC680" s="231"/>
    </row>
    <row r="681" spans="41:55" x14ac:dyDescent="0.25">
      <c r="AO681" s="230"/>
      <c r="AR681" s="234"/>
      <c r="AT681" s="234"/>
      <c r="AV681" s="231"/>
      <c r="AY681" s="234"/>
      <c r="BA681" s="234"/>
      <c r="BC681" s="231"/>
    </row>
    <row r="682" spans="41:55" x14ac:dyDescent="0.25">
      <c r="AO682" s="230"/>
      <c r="AR682" s="234"/>
      <c r="AT682" s="234"/>
      <c r="AV682" s="231"/>
      <c r="AY682" s="234"/>
      <c r="BA682" s="234"/>
      <c r="BC682" s="231"/>
    </row>
    <row r="683" spans="41:55" x14ac:dyDescent="0.25">
      <c r="AO683" s="230"/>
      <c r="AR683" s="234"/>
      <c r="AT683" s="234"/>
      <c r="AV683" s="231"/>
      <c r="AY683" s="234"/>
      <c r="BA683" s="234"/>
      <c r="BC683" s="231"/>
    </row>
    <row r="684" spans="41:55" x14ac:dyDescent="0.25">
      <c r="AO684" s="230"/>
      <c r="AR684" s="234"/>
      <c r="AT684" s="234"/>
      <c r="AV684" s="231"/>
      <c r="AY684" s="234"/>
      <c r="BA684" s="234"/>
      <c r="BC684" s="231"/>
    </row>
    <row r="685" spans="41:55" x14ac:dyDescent="0.25">
      <c r="AO685" s="230"/>
      <c r="AR685" s="234"/>
      <c r="AT685" s="234"/>
      <c r="AV685" s="231"/>
      <c r="AY685" s="234"/>
      <c r="BA685" s="234"/>
      <c r="BC685" s="231"/>
    </row>
    <row r="686" spans="41:55" x14ac:dyDescent="0.25">
      <c r="AO686" s="230"/>
      <c r="AR686" s="234"/>
      <c r="AT686" s="234"/>
      <c r="AV686" s="231"/>
      <c r="AY686" s="234"/>
      <c r="BA686" s="234"/>
      <c r="BC686" s="231"/>
    </row>
    <row r="687" spans="41:55" x14ac:dyDescent="0.25">
      <c r="AO687" s="230"/>
      <c r="AR687" s="234"/>
      <c r="AT687" s="234"/>
      <c r="AV687" s="231"/>
      <c r="AY687" s="234"/>
      <c r="BA687" s="234"/>
      <c r="BC687" s="231"/>
    </row>
    <row r="688" spans="41:55" x14ac:dyDescent="0.25">
      <c r="AO688" s="230"/>
      <c r="AR688" s="234"/>
      <c r="AT688" s="234"/>
      <c r="AV688" s="231"/>
      <c r="AY688" s="234"/>
      <c r="BA688" s="234"/>
      <c r="BC688" s="231"/>
    </row>
    <row r="689" spans="41:55" x14ac:dyDescent="0.25">
      <c r="AO689" s="230"/>
      <c r="AR689" s="234"/>
      <c r="AT689" s="234"/>
      <c r="AV689" s="231"/>
      <c r="AY689" s="234"/>
      <c r="BA689" s="234"/>
      <c r="BC689" s="231"/>
    </row>
    <row r="690" spans="41:55" x14ac:dyDescent="0.25">
      <c r="AO690" s="230"/>
      <c r="AR690" s="234"/>
      <c r="AT690" s="234"/>
      <c r="AV690" s="231"/>
      <c r="AY690" s="234"/>
      <c r="BA690" s="234"/>
      <c r="BC690" s="231"/>
    </row>
    <row r="691" spans="41:55" x14ac:dyDescent="0.25">
      <c r="AO691" s="230"/>
      <c r="AR691" s="234"/>
      <c r="AT691" s="234"/>
      <c r="AV691" s="231"/>
      <c r="AY691" s="234"/>
      <c r="BA691" s="234"/>
      <c r="BC691" s="231"/>
    </row>
    <row r="692" spans="41:55" x14ac:dyDescent="0.25">
      <c r="AO692" s="230"/>
      <c r="AR692" s="234"/>
      <c r="AT692" s="234"/>
      <c r="AV692" s="231"/>
      <c r="AY692" s="234"/>
      <c r="BA692" s="234"/>
      <c r="BC692" s="231"/>
    </row>
    <row r="693" spans="41:55" x14ac:dyDescent="0.25">
      <c r="AO693" s="230"/>
      <c r="AR693" s="234"/>
      <c r="AT693" s="234"/>
      <c r="AV693" s="231"/>
      <c r="AY693" s="234"/>
      <c r="BA693" s="234"/>
      <c r="BC693" s="231"/>
    </row>
    <row r="694" spans="41:55" x14ac:dyDescent="0.25">
      <c r="AO694" s="230"/>
      <c r="AR694" s="234"/>
      <c r="AT694" s="234"/>
      <c r="AV694" s="231"/>
      <c r="AY694" s="234"/>
      <c r="BA694" s="234"/>
      <c r="BC694" s="231"/>
    </row>
    <row r="695" spans="41:55" x14ac:dyDescent="0.25">
      <c r="AO695" s="230"/>
      <c r="AR695" s="234"/>
      <c r="AT695" s="234"/>
      <c r="AV695" s="231"/>
      <c r="AY695" s="234"/>
      <c r="BA695" s="234"/>
      <c r="BC695" s="231"/>
    </row>
    <row r="696" spans="41:55" x14ac:dyDescent="0.25">
      <c r="AO696" s="230"/>
      <c r="AR696" s="234"/>
      <c r="AT696" s="234"/>
      <c r="AV696" s="231"/>
      <c r="AY696" s="234"/>
      <c r="BA696" s="234"/>
      <c r="BC696" s="231"/>
    </row>
    <row r="697" spans="41:55" x14ac:dyDescent="0.25">
      <c r="AO697" s="230"/>
      <c r="AR697" s="234"/>
      <c r="AT697" s="234"/>
      <c r="AV697" s="231"/>
      <c r="AY697" s="234"/>
      <c r="BA697" s="234"/>
      <c r="BC697" s="231"/>
    </row>
    <row r="698" spans="41:55" x14ac:dyDescent="0.25">
      <c r="AO698" s="230"/>
      <c r="AR698" s="234"/>
      <c r="AT698" s="234"/>
      <c r="AV698" s="231"/>
      <c r="AY698" s="234"/>
      <c r="BA698" s="234"/>
      <c r="BC698" s="231"/>
    </row>
    <row r="699" spans="41:55" x14ac:dyDescent="0.25">
      <c r="AO699" s="230"/>
      <c r="AR699" s="234"/>
      <c r="AT699" s="234"/>
      <c r="AV699" s="231"/>
      <c r="AY699" s="234"/>
      <c r="BA699" s="234"/>
      <c r="BC699" s="231"/>
    </row>
    <row r="700" spans="41:55" x14ac:dyDescent="0.25">
      <c r="AO700" s="230"/>
      <c r="AR700" s="234"/>
      <c r="AT700" s="234"/>
      <c r="AV700" s="231"/>
      <c r="AY700" s="234"/>
      <c r="BA700" s="234"/>
      <c r="BC700" s="231"/>
    </row>
    <row r="701" spans="41:55" x14ac:dyDescent="0.25">
      <c r="AO701" s="230"/>
      <c r="AR701" s="234"/>
      <c r="AT701" s="234"/>
      <c r="AV701" s="231"/>
      <c r="AY701" s="234"/>
      <c r="BA701" s="234"/>
      <c r="BC701" s="231"/>
    </row>
    <row r="702" spans="41:55" x14ac:dyDescent="0.25">
      <c r="AO702" s="230"/>
      <c r="AR702" s="234"/>
      <c r="AT702" s="234"/>
      <c r="AV702" s="231"/>
      <c r="AY702" s="234"/>
      <c r="BA702" s="234"/>
      <c r="BC702" s="231"/>
    </row>
    <row r="703" spans="41:55" x14ac:dyDescent="0.25">
      <c r="AO703" s="230"/>
      <c r="AR703" s="234"/>
      <c r="AT703" s="234"/>
      <c r="AV703" s="231"/>
      <c r="AY703" s="234"/>
      <c r="BA703" s="234"/>
      <c r="BC703" s="231"/>
    </row>
    <row r="704" spans="41:55" x14ac:dyDescent="0.25">
      <c r="AO704" s="230"/>
      <c r="AR704" s="234"/>
      <c r="AT704" s="234"/>
      <c r="AV704" s="231"/>
      <c r="AY704" s="234"/>
      <c r="BA704" s="234"/>
      <c r="BC704" s="231"/>
    </row>
    <row r="705" spans="41:55" x14ac:dyDescent="0.25">
      <c r="AO705" s="230"/>
      <c r="AR705" s="234"/>
      <c r="AT705" s="234"/>
      <c r="AV705" s="231"/>
      <c r="AY705" s="234"/>
      <c r="BA705" s="234"/>
      <c r="BC705" s="231"/>
    </row>
    <row r="706" spans="41:55" x14ac:dyDescent="0.25">
      <c r="AO706" s="230"/>
      <c r="AR706" s="234"/>
      <c r="AT706" s="234"/>
      <c r="AV706" s="231"/>
      <c r="AY706" s="234"/>
      <c r="BA706" s="234"/>
      <c r="BC706" s="231"/>
    </row>
    <row r="707" spans="41:55" x14ac:dyDescent="0.25">
      <c r="AO707" s="230"/>
      <c r="AR707" s="234"/>
      <c r="AT707" s="234"/>
      <c r="AV707" s="231"/>
      <c r="AY707" s="234"/>
      <c r="BA707" s="234"/>
      <c r="BC707" s="231"/>
    </row>
    <row r="708" spans="41:55" x14ac:dyDescent="0.25">
      <c r="AO708" s="230"/>
      <c r="AR708" s="234"/>
      <c r="AT708" s="234"/>
      <c r="AV708" s="231"/>
      <c r="AY708" s="234"/>
      <c r="BA708" s="234"/>
      <c r="BC708" s="231"/>
    </row>
    <row r="709" spans="41:55" x14ac:dyDescent="0.25">
      <c r="AO709" s="230"/>
      <c r="AR709" s="234"/>
      <c r="AT709" s="234"/>
      <c r="AV709" s="231"/>
      <c r="AY709" s="234"/>
      <c r="BA709" s="234"/>
      <c r="BC709" s="231"/>
    </row>
    <row r="710" spans="41:55" x14ac:dyDescent="0.25">
      <c r="AO710" s="230"/>
      <c r="AR710" s="234"/>
      <c r="AT710" s="234"/>
      <c r="AV710" s="231"/>
      <c r="AY710" s="234"/>
      <c r="BA710" s="234"/>
      <c r="BC710" s="231"/>
    </row>
    <row r="711" spans="41:55" x14ac:dyDescent="0.25">
      <c r="AO711" s="230"/>
      <c r="AR711" s="234"/>
      <c r="AT711" s="234"/>
      <c r="AV711" s="231"/>
      <c r="AY711" s="234"/>
      <c r="BA711" s="234"/>
      <c r="BC711" s="231"/>
    </row>
    <row r="712" spans="41:55" x14ac:dyDescent="0.25">
      <c r="AO712" s="230"/>
      <c r="AR712" s="234"/>
      <c r="AT712" s="234"/>
      <c r="AV712" s="231"/>
      <c r="AY712" s="234"/>
      <c r="BA712" s="234"/>
      <c r="BC712" s="231"/>
    </row>
    <row r="713" spans="41:55" x14ac:dyDescent="0.25">
      <c r="AO713" s="230"/>
      <c r="AR713" s="234"/>
      <c r="AT713" s="234"/>
      <c r="AV713" s="231"/>
      <c r="AY713" s="234"/>
      <c r="BA713" s="234"/>
      <c r="BC713" s="231"/>
    </row>
    <row r="714" spans="41:55" x14ac:dyDescent="0.25">
      <c r="AO714" s="230"/>
      <c r="AR714" s="234"/>
      <c r="AT714" s="234"/>
      <c r="AV714" s="231"/>
      <c r="AY714" s="234"/>
      <c r="BA714" s="234"/>
      <c r="BC714" s="231"/>
    </row>
    <row r="715" spans="41:55" x14ac:dyDescent="0.25">
      <c r="AO715" s="230"/>
      <c r="AR715" s="234"/>
      <c r="AT715" s="234"/>
      <c r="AV715" s="231"/>
      <c r="AY715" s="234"/>
      <c r="BA715" s="234"/>
      <c r="BC715" s="231"/>
    </row>
    <row r="716" spans="41:55" x14ac:dyDescent="0.25">
      <c r="AO716" s="230"/>
      <c r="AR716" s="234"/>
      <c r="AT716" s="234"/>
      <c r="AV716" s="231"/>
      <c r="AY716" s="234"/>
      <c r="BA716" s="234"/>
      <c r="BC716" s="231"/>
    </row>
    <row r="717" spans="41:55" x14ac:dyDescent="0.25">
      <c r="AO717" s="230"/>
      <c r="AR717" s="234"/>
      <c r="AT717" s="234"/>
      <c r="AV717" s="231"/>
      <c r="AY717" s="234"/>
      <c r="BA717" s="234"/>
      <c r="BC717" s="231"/>
    </row>
    <row r="718" spans="41:55" x14ac:dyDescent="0.25">
      <c r="AO718" s="230"/>
      <c r="AR718" s="234"/>
      <c r="AT718" s="234"/>
      <c r="AV718" s="231"/>
      <c r="AY718" s="234"/>
      <c r="BA718" s="234"/>
      <c r="BC718" s="231"/>
    </row>
    <row r="719" spans="41:55" x14ac:dyDescent="0.25">
      <c r="AO719" s="230"/>
      <c r="AR719" s="234"/>
      <c r="AT719" s="234"/>
      <c r="AV719" s="231"/>
      <c r="AY719" s="234"/>
      <c r="BA719" s="234"/>
      <c r="BC719" s="231"/>
    </row>
    <row r="720" spans="41:55" x14ac:dyDescent="0.25">
      <c r="AO720" s="230"/>
      <c r="AR720" s="234"/>
      <c r="AT720" s="234"/>
      <c r="AV720" s="231"/>
      <c r="AY720" s="234"/>
      <c r="BA720" s="234"/>
      <c r="BC720" s="231"/>
    </row>
    <row r="721" spans="41:55" x14ac:dyDescent="0.25">
      <c r="AO721" s="230"/>
      <c r="AR721" s="234"/>
      <c r="AT721" s="234"/>
      <c r="AV721" s="231"/>
      <c r="AY721" s="234"/>
      <c r="BA721" s="234"/>
      <c r="BC721" s="231"/>
    </row>
    <row r="722" spans="41:55" x14ac:dyDescent="0.25">
      <c r="AO722" s="230"/>
      <c r="AR722" s="234"/>
      <c r="AT722" s="234"/>
      <c r="AV722" s="231"/>
      <c r="AY722" s="234"/>
      <c r="BA722" s="234"/>
      <c r="BC722" s="231"/>
    </row>
    <row r="723" spans="41:55" x14ac:dyDescent="0.25">
      <c r="AO723" s="230"/>
      <c r="AR723" s="234"/>
      <c r="AT723" s="234"/>
      <c r="AV723" s="231"/>
      <c r="AY723" s="234"/>
      <c r="BA723" s="234"/>
      <c r="BC723" s="231"/>
    </row>
    <row r="724" spans="41:55" x14ac:dyDescent="0.25">
      <c r="AO724" s="230"/>
      <c r="AR724" s="234"/>
      <c r="AT724" s="234"/>
      <c r="AV724" s="231"/>
      <c r="AY724" s="234"/>
      <c r="BA724" s="234"/>
      <c r="BC724" s="231"/>
    </row>
    <row r="725" spans="41:55" x14ac:dyDescent="0.25">
      <c r="AO725" s="230"/>
      <c r="AR725" s="234"/>
      <c r="AT725" s="234"/>
      <c r="AV725" s="231"/>
      <c r="AY725" s="234"/>
      <c r="BA725" s="234"/>
      <c r="BC725" s="231"/>
    </row>
    <row r="726" spans="41:55" x14ac:dyDescent="0.25">
      <c r="AO726" s="230"/>
      <c r="AR726" s="234"/>
      <c r="AT726" s="234"/>
      <c r="AV726" s="231"/>
      <c r="AY726" s="234"/>
      <c r="BA726" s="234"/>
      <c r="BC726" s="231"/>
    </row>
    <row r="727" spans="41:55" x14ac:dyDescent="0.25">
      <c r="AO727" s="230"/>
      <c r="AR727" s="234"/>
      <c r="AT727" s="234"/>
      <c r="AV727" s="231"/>
      <c r="AY727" s="234"/>
      <c r="BA727" s="234"/>
      <c r="BC727" s="231"/>
    </row>
    <row r="728" spans="41:55" x14ac:dyDescent="0.25">
      <c r="AO728" s="230"/>
      <c r="AR728" s="234"/>
      <c r="AT728" s="234"/>
      <c r="AV728" s="231"/>
      <c r="AY728" s="234"/>
      <c r="BA728" s="234"/>
      <c r="BC728" s="231"/>
    </row>
    <row r="729" spans="41:55" x14ac:dyDescent="0.25">
      <c r="AO729" s="230"/>
      <c r="AR729" s="234"/>
      <c r="AT729" s="234"/>
      <c r="AV729" s="231"/>
      <c r="AY729" s="234"/>
      <c r="BA729" s="234"/>
      <c r="BC729" s="231"/>
    </row>
    <row r="730" spans="41:55" x14ac:dyDescent="0.25">
      <c r="AO730" s="230"/>
      <c r="AR730" s="234"/>
      <c r="AT730" s="234"/>
      <c r="AV730" s="231"/>
      <c r="AY730" s="234"/>
      <c r="BA730" s="234"/>
      <c r="BC730" s="231"/>
    </row>
    <row r="731" spans="41:55" x14ac:dyDescent="0.25">
      <c r="AO731" s="230"/>
      <c r="AR731" s="234"/>
      <c r="AT731" s="234"/>
      <c r="AV731" s="231"/>
      <c r="AY731" s="234"/>
      <c r="BA731" s="234"/>
      <c r="BC731" s="231"/>
    </row>
    <row r="732" spans="41:55" x14ac:dyDescent="0.25">
      <c r="AO732" s="230"/>
      <c r="AR732" s="234"/>
      <c r="AT732" s="234"/>
      <c r="AV732" s="231"/>
      <c r="AY732" s="234"/>
      <c r="BA732" s="234"/>
      <c r="BC732" s="231"/>
    </row>
    <row r="733" spans="41:55" x14ac:dyDescent="0.25">
      <c r="AO733" s="230"/>
      <c r="AR733" s="234"/>
      <c r="AT733" s="234"/>
      <c r="AV733" s="231"/>
      <c r="AY733" s="234"/>
      <c r="BA733" s="234"/>
      <c r="BC733" s="231"/>
    </row>
    <row r="734" spans="41:55" x14ac:dyDescent="0.25">
      <c r="AO734" s="230"/>
      <c r="AR734" s="234"/>
      <c r="AT734" s="234"/>
      <c r="AV734" s="231"/>
      <c r="AY734" s="234"/>
      <c r="BA734" s="234"/>
      <c r="BC734" s="231"/>
    </row>
    <row r="735" spans="41:55" x14ac:dyDescent="0.25">
      <c r="AO735" s="230"/>
      <c r="AR735" s="234"/>
      <c r="AT735" s="234"/>
      <c r="AV735" s="231"/>
      <c r="AY735" s="234"/>
      <c r="BA735" s="234"/>
      <c r="BC735" s="231"/>
    </row>
    <row r="736" spans="41:55" x14ac:dyDescent="0.25">
      <c r="AO736" s="230"/>
      <c r="AR736" s="234"/>
      <c r="AT736" s="234"/>
      <c r="AV736" s="231"/>
      <c r="AY736" s="234"/>
      <c r="BA736" s="234"/>
      <c r="BC736" s="231"/>
    </row>
    <row r="737" spans="41:55" x14ac:dyDescent="0.25">
      <c r="AO737" s="230"/>
      <c r="AR737" s="234"/>
      <c r="AT737" s="234"/>
      <c r="AV737" s="231"/>
      <c r="AY737" s="234"/>
      <c r="BA737" s="234"/>
      <c r="BC737" s="231"/>
    </row>
    <row r="738" spans="41:55" x14ac:dyDescent="0.25">
      <c r="AO738" s="230"/>
      <c r="AR738" s="234"/>
      <c r="AT738" s="234"/>
      <c r="AV738" s="231"/>
      <c r="AY738" s="234"/>
      <c r="BA738" s="234"/>
      <c r="BC738" s="231"/>
    </row>
    <row r="739" spans="41:55" x14ac:dyDescent="0.25">
      <c r="AO739" s="230"/>
      <c r="AR739" s="234"/>
      <c r="AT739" s="234"/>
      <c r="AV739" s="231"/>
      <c r="AY739" s="234"/>
      <c r="BA739" s="234"/>
      <c r="BC739" s="231"/>
    </row>
    <row r="740" spans="41:55" x14ac:dyDescent="0.25">
      <c r="AO740" s="230"/>
      <c r="AR740" s="234"/>
      <c r="AT740" s="234"/>
      <c r="AV740" s="231"/>
      <c r="AY740" s="234"/>
      <c r="BA740" s="234"/>
      <c r="BC740" s="231"/>
    </row>
    <row r="741" spans="41:55" x14ac:dyDescent="0.25">
      <c r="AO741" s="230"/>
      <c r="AR741" s="234"/>
      <c r="AT741" s="234"/>
      <c r="AV741" s="231"/>
      <c r="AY741" s="234"/>
      <c r="BA741" s="234"/>
      <c r="BC741" s="231"/>
    </row>
    <row r="742" spans="41:55" x14ac:dyDescent="0.25">
      <c r="AO742" s="230"/>
      <c r="AR742" s="234"/>
      <c r="AT742" s="234"/>
      <c r="AV742" s="231"/>
      <c r="AY742" s="234"/>
      <c r="BA742" s="234"/>
      <c r="BC742" s="231"/>
    </row>
    <row r="743" spans="41:55" x14ac:dyDescent="0.25">
      <c r="AO743" s="230"/>
      <c r="AR743" s="234"/>
      <c r="AT743" s="234"/>
      <c r="AV743" s="231"/>
      <c r="AY743" s="234"/>
      <c r="BA743" s="234"/>
      <c r="BC743" s="231"/>
    </row>
    <row r="744" spans="41:55" x14ac:dyDescent="0.25">
      <c r="AO744" s="230"/>
      <c r="AR744" s="234"/>
      <c r="AT744" s="234"/>
      <c r="AV744" s="231"/>
      <c r="AY744" s="234"/>
      <c r="BA744" s="234"/>
      <c r="BC744" s="231"/>
    </row>
    <row r="745" spans="41:55" x14ac:dyDescent="0.25">
      <c r="AO745" s="230"/>
      <c r="AR745" s="234"/>
      <c r="AT745" s="234"/>
      <c r="AV745" s="231"/>
      <c r="AY745" s="234"/>
      <c r="BA745" s="234"/>
      <c r="BC745" s="231"/>
    </row>
    <row r="746" spans="41:55" x14ac:dyDescent="0.25">
      <c r="AO746" s="230"/>
      <c r="AR746" s="234"/>
      <c r="AT746" s="234"/>
      <c r="AV746" s="231"/>
      <c r="AY746" s="234"/>
      <c r="BA746" s="234"/>
      <c r="BC746" s="231"/>
    </row>
    <row r="747" spans="41:55" x14ac:dyDescent="0.25">
      <c r="AO747" s="230"/>
      <c r="AR747" s="234"/>
      <c r="AT747" s="234"/>
      <c r="AV747" s="231"/>
      <c r="AY747" s="234"/>
      <c r="BA747" s="234"/>
      <c r="BC747" s="231"/>
    </row>
    <row r="748" spans="41:55" x14ac:dyDescent="0.25">
      <c r="AO748" s="230"/>
      <c r="AR748" s="234"/>
      <c r="AT748" s="234"/>
      <c r="AV748" s="231"/>
      <c r="AY748" s="234"/>
      <c r="BA748" s="234"/>
      <c r="BC748" s="231"/>
    </row>
    <row r="749" spans="41:55" x14ac:dyDescent="0.25">
      <c r="AO749" s="230"/>
      <c r="AR749" s="234"/>
      <c r="AT749" s="234"/>
      <c r="AV749" s="231"/>
      <c r="AY749" s="234"/>
      <c r="BA749" s="234"/>
      <c r="BC749" s="231"/>
    </row>
    <row r="750" spans="41:55" x14ac:dyDescent="0.25">
      <c r="AO750" s="230"/>
      <c r="AR750" s="234"/>
      <c r="AT750" s="234"/>
      <c r="AV750" s="231"/>
      <c r="AY750" s="234"/>
      <c r="BA750" s="234"/>
      <c r="BC750" s="231"/>
    </row>
    <row r="751" spans="41:55" x14ac:dyDescent="0.25">
      <c r="AO751" s="230"/>
      <c r="AR751" s="234"/>
      <c r="AT751" s="234"/>
      <c r="AV751" s="231"/>
      <c r="AY751" s="234"/>
      <c r="BA751" s="234"/>
      <c r="BC751" s="231"/>
    </row>
    <row r="752" spans="41:55" x14ac:dyDescent="0.25">
      <c r="AO752" s="230"/>
      <c r="AR752" s="234"/>
      <c r="AT752" s="234"/>
      <c r="AV752" s="231"/>
      <c r="AY752" s="234"/>
      <c r="BA752" s="234"/>
      <c r="BC752" s="231"/>
    </row>
    <row r="753" spans="41:55" x14ac:dyDescent="0.25">
      <c r="AO753" s="230"/>
      <c r="AR753" s="234"/>
      <c r="AT753" s="234"/>
      <c r="AV753" s="231"/>
      <c r="AY753" s="234"/>
      <c r="BA753" s="234"/>
      <c r="BC753" s="231"/>
    </row>
    <row r="754" spans="41:55" x14ac:dyDescent="0.25">
      <c r="AO754" s="230"/>
      <c r="AR754" s="234"/>
      <c r="AT754" s="234"/>
      <c r="AV754" s="231"/>
      <c r="AY754" s="234"/>
      <c r="BA754" s="234"/>
      <c r="BC754" s="231"/>
    </row>
    <row r="755" spans="41:55" x14ac:dyDescent="0.25">
      <c r="AO755" s="230"/>
      <c r="AR755" s="234"/>
      <c r="AT755" s="234"/>
      <c r="AV755" s="231"/>
      <c r="AY755" s="234"/>
      <c r="BA755" s="234"/>
      <c r="BC755" s="231"/>
    </row>
    <row r="756" spans="41:55" x14ac:dyDescent="0.25">
      <c r="AO756" s="230"/>
      <c r="AR756" s="234"/>
      <c r="AT756" s="234"/>
      <c r="AV756" s="231"/>
      <c r="AY756" s="234"/>
      <c r="BA756" s="234"/>
      <c r="BC756" s="231"/>
    </row>
    <row r="757" spans="41:55" x14ac:dyDescent="0.25">
      <c r="AO757" s="230"/>
      <c r="AR757" s="234"/>
      <c r="AT757" s="234"/>
      <c r="AV757" s="231"/>
      <c r="AY757" s="234"/>
      <c r="BA757" s="234"/>
      <c r="BC757" s="231"/>
    </row>
    <row r="758" spans="41:55" x14ac:dyDescent="0.25">
      <c r="AO758" s="230"/>
      <c r="AR758" s="234"/>
      <c r="AT758" s="234"/>
      <c r="AV758" s="231"/>
      <c r="AY758" s="234"/>
      <c r="BA758" s="234"/>
      <c r="BC758" s="231"/>
    </row>
    <row r="759" spans="41:55" x14ac:dyDescent="0.25">
      <c r="AO759" s="230"/>
      <c r="AR759" s="234"/>
      <c r="AT759" s="234"/>
      <c r="AV759" s="231"/>
      <c r="AY759" s="234"/>
      <c r="BA759" s="234"/>
      <c r="BC759" s="231"/>
    </row>
    <row r="760" spans="41:55" x14ac:dyDescent="0.25">
      <c r="AO760" s="230"/>
      <c r="AR760" s="234"/>
      <c r="AT760" s="234"/>
      <c r="AV760" s="231"/>
      <c r="AY760" s="234"/>
      <c r="BA760" s="234"/>
      <c r="BC760" s="231"/>
    </row>
    <row r="761" spans="41:55" x14ac:dyDescent="0.25">
      <c r="AO761" s="230"/>
      <c r="AR761" s="234"/>
      <c r="AT761" s="234"/>
      <c r="AV761" s="231"/>
      <c r="AY761" s="234"/>
      <c r="BA761" s="234"/>
      <c r="BC761" s="231"/>
    </row>
    <row r="762" spans="41:55" x14ac:dyDescent="0.25">
      <c r="AO762" s="230"/>
      <c r="AR762" s="234"/>
      <c r="AT762" s="234"/>
      <c r="AV762" s="231"/>
      <c r="AY762" s="234"/>
      <c r="BA762" s="234"/>
      <c r="BC762" s="231"/>
    </row>
    <row r="763" spans="41:55" x14ac:dyDescent="0.25">
      <c r="AO763" s="230"/>
      <c r="AR763" s="234"/>
      <c r="AT763" s="234"/>
      <c r="AV763" s="231"/>
      <c r="AY763" s="234"/>
      <c r="BA763" s="234"/>
      <c r="BC763" s="231"/>
    </row>
    <row r="764" spans="41:55" x14ac:dyDescent="0.25">
      <c r="AO764" s="230"/>
      <c r="AR764" s="234"/>
      <c r="AT764" s="234"/>
      <c r="AV764" s="231"/>
      <c r="AY764" s="234"/>
      <c r="BA764" s="234"/>
      <c r="BC764" s="231"/>
    </row>
    <row r="765" spans="41:55" x14ac:dyDescent="0.25">
      <c r="AO765" s="230"/>
      <c r="AR765" s="234"/>
      <c r="AT765" s="234"/>
      <c r="AV765" s="231"/>
      <c r="AY765" s="234"/>
      <c r="BA765" s="234"/>
      <c r="BC765" s="231"/>
    </row>
    <row r="766" spans="41:55" x14ac:dyDescent="0.25">
      <c r="AO766" s="230"/>
      <c r="AR766" s="234"/>
      <c r="AT766" s="234"/>
      <c r="AV766" s="231"/>
      <c r="AY766" s="234"/>
      <c r="BA766" s="234"/>
      <c r="BC766" s="231"/>
    </row>
    <row r="767" spans="41:55" x14ac:dyDescent="0.25">
      <c r="AO767" s="230"/>
      <c r="AR767" s="234"/>
      <c r="AT767" s="234"/>
      <c r="AV767" s="231"/>
      <c r="AY767" s="234"/>
      <c r="BA767" s="234"/>
      <c r="BC767" s="231"/>
    </row>
    <row r="768" spans="41:55" x14ac:dyDescent="0.25">
      <c r="AO768" s="230"/>
      <c r="AR768" s="234"/>
      <c r="AT768" s="234"/>
      <c r="AV768" s="231"/>
      <c r="AY768" s="234"/>
      <c r="BA768" s="234"/>
      <c r="BC768" s="231"/>
    </row>
    <row r="769" spans="41:55" x14ac:dyDescent="0.25">
      <c r="AO769" s="230"/>
      <c r="AR769" s="234"/>
      <c r="AT769" s="234"/>
      <c r="AV769" s="231"/>
      <c r="AY769" s="234"/>
      <c r="BA769" s="234"/>
      <c r="BC769" s="231"/>
    </row>
    <row r="770" spans="41:55" x14ac:dyDescent="0.25">
      <c r="AO770" s="230"/>
      <c r="AR770" s="234"/>
      <c r="AT770" s="234"/>
      <c r="AV770" s="231"/>
      <c r="AY770" s="234"/>
      <c r="BA770" s="234"/>
      <c r="BC770" s="231"/>
    </row>
    <row r="771" spans="41:55" x14ac:dyDescent="0.25">
      <c r="AO771" s="230"/>
      <c r="AR771" s="234"/>
      <c r="AT771" s="234"/>
      <c r="AV771" s="231"/>
      <c r="AY771" s="234"/>
      <c r="BA771" s="234"/>
      <c r="BC771" s="231"/>
    </row>
    <row r="772" spans="41:55" x14ac:dyDescent="0.25">
      <c r="AO772" s="230"/>
      <c r="AR772" s="234"/>
      <c r="AT772" s="234"/>
      <c r="AV772" s="231"/>
      <c r="AY772" s="234"/>
      <c r="BA772" s="234"/>
      <c r="BC772" s="231"/>
    </row>
    <row r="773" spans="41:55" x14ac:dyDescent="0.25">
      <c r="AO773" s="230"/>
      <c r="AR773" s="234"/>
      <c r="AT773" s="234"/>
      <c r="AV773" s="231"/>
      <c r="AY773" s="234"/>
      <c r="BA773" s="234"/>
      <c r="BC773" s="231"/>
    </row>
    <row r="774" spans="41:55" x14ac:dyDescent="0.25">
      <c r="AO774" s="230"/>
      <c r="AR774" s="234"/>
      <c r="AT774" s="234"/>
      <c r="AV774" s="231"/>
      <c r="AY774" s="234"/>
      <c r="BA774" s="234"/>
      <c r="BC774" s="231"/>
    </row>
    <row r="775" spans="41:55" x14ac:dyDescent="0.25">
      <c r="AO775" s="230"/>
      <c r="AR775" s="234"/>
      <c r="AT775" s="234"/>
      <c r="AV775" s="231"/>
      <c r="AY775" s="234"/>
      <c r="BA775" s="234"/>
      <c r="BC775" s="231"/>
    </row>
    <row r="776" spans="41:55" x14ac:dyDescent="0.25">
      <c r="AO776" s="230"/>
      <c r="AR776" s="234"/>
      <c r="AT776" s="234"/>
      <c r="AV776" s="231"/>
      <c r="AY776" s="234"/>
      <c r="BA776" s="234"/>
      <c r="BC776" s="231"/>
    </row>
    <row r="777" spans="41:55" x14ac:dyDescent="0.25">
      <c r="AO777" s="230"/>
      <c r="AR777" s="234"/>
      <c r="AT777" s="234"/>
      <c r="AV777" s="231"/>
      <c r="AY777" s="234"/>
      <c r="BA777" s="234"/>
      <c r="BC777" s="231"/>
    </row>
    <row r="778" spans="41:55" x14ac:dyDescent="0.25">
      <c r="AO778" s="230"/>
      <c r="AR778" s="234"/>
      <c r="AT778" s="234"/>
      <c r="AV778" s="231"/>
      <c r="AY778" s="234"/>
      <c r="BA778" s="234"/>
      <c r="BC778" s="231"/>
    </row>
    <row r="779" spans="41:55" x14ac:dyDescent="0.25">
      <c r="AO779" s="230"/>
      <c r="AR779" s="234"/>
      <c r="AT779" s="234"/>
      <c r="AV779" s="231"/>
      <c r="AY779" s="234"/>
      <c r="BA779" s="234"/>
      <c r="BC779" s="231"/>
    </row>
    <row r="780" spans="41:55" x14ac:dyDescent="0.25">
      <c r="AO780" s="230"/>
      <c r="AR780" s="234"/>
      <c r="AT780" s="234"/>
      <c r="AV780" s="231"/>
      <c r="AY780" s="234"/>
      <c r="BA780" s="234"/>
      <c r="BC780" s="231"/>
    </row>
    <row r="781" spans="41:55" x14ac:dyDescent="0.25">
      <c r="AO781" s="230"/>
      <c r="AR781" s="234"/>
      <c r="AT781" s="234"/>
      <c r="AV781" s="231"/>
      <c r="AY781" s="234"/>
      <c r="BA781" s="234"/>
      <c r="BC781" s="231"/>
    </row>
    <row r="782" spans="41:55" x14ac:dyDescent="0.25">
      <c r="AO782" s="230"/>
      <c r="AR782" s="234"/>
      <c r="AT782" s="234"/>
      <c r="AV782" s="231"/>
      <c r="AY782" s="234"/>
      <c r="BA782" s="234"/>
      <c r="BC782" s="231"/>
    </row>
    <row r="783" spans="41:55" x14ac:dyDescent="0.25">
      <c r="AO783" s="230"/>
      <c r="AR783" s="234"/>
      <c r="AT783" s="234"/>
      <c r="AV783" s="231"/>
      <c r="AY783" s="234"/>
      <c r="BA783" s="234"/>
      <c r="BC783" s="231"/>
    </row>
    <row r="784" spans="41:55" x14ac:dyDescent="0.25">
      <c r="AO784" s="230"/>
      <c r="AR784" s="234"/>
      <c r="AT784" s="234"/>
      <c r="AV784" s="231"/>
      <c r="AY784" s="234"/>
      <c r="BA784" s="234"/>
      <c r="BC784" s="231"/>
    </row>
    <row r="785" spans="41:55" x14ac:dyDescent="0.25">
      <c r="AO785" s="230"/>
      <c r="AR785" s="234"/>
      <c r="AT785" s="234"/>
      <c r="AV785" s="231"/>
      <c r="AY785" s="234"/>
      <c r="BA785" s="234"/>
      <c r="BC785" s="231"/>
    </row>
    <row r="786" spans="41:55" x14ac:dyDescent="0.25">
      <c r="AO786" s="230"/>
      <c r="AR786" s="234"/>
      <c r="AT786" s="234"/>
      <c r="AV786" s="231"/>
      <c r="AY786" s="234"/>
      <c r="BA786" s="234"/>
      <c r="BC786" s="231"/>
    </row>
    <row r="787" spans="41:55" x14ac:dyDescent="0.25">
      <c r="AO787" s="230"/>
      <c r="AR787" s="234"/>
      <c r="AT787" s="234"/>
      <c r="AV787" s="231"/>
      <c r="AY787" s="234"/>
      <c r="BA787" s="234"/>
      <c r="BC787" s="231"/>
    </row>
    <row r="788" spans="41:55" x14ac:dyDescent="0.25">
      <c r="AO788" s="230"/>
      <c r="AR788" s="234"/>
      <c r="AT788" s="234"/>
      <c r="AV788" s="231"/>
      <c r="AY788" s="234"/>
      <c r="BA788" s="234"/>
      <c r="BC788" s="231"/>
    </row>
    <row r="789" spans="41:55" x14ac:dyDescent="0.25">
      <c r="AO789" s="230"/>
      <c r="AR789" s="234"/>
      <c r="AT789" s="234"/>
      <c r="AV789" s="231"/>
      <c r="AY789" s="234"/>
      <c r="BA789" s="234"/>
      <c r="BC789" s="231"/>
    </row>
    <row r="790" spans="41:55" x14ac:dyDescent="0.25">
      <c r="AO790" s="230"/>
      <c r="AR790" s="234"/>
      <c r="AT790" s="234"/>
      <c r="AV790" s="231"/>
      <c r="AY790" s="234"/>
      <c r="BA790" s="234"/>
      <c r="BC790" s="231"/>
    </row>
    <row r="791" spans="41:55" x14ac:dyDescent="0.25">
      <c r="AO791" s="230"/>
      <c r="AR791" s="234"/>
      <c r="AT791" s="234"/>
      <c r="AV791" s="231"/>
      <c r="AY791" s="234"/>
      <c r="BA791" s="234"/>
      <c r="BC791" s="231"/>
    </row>
    <row r="792" spans="41:55" x14ac:dyDescent="0.25">
      <c r="AO792" s="230"/>
      <c r="AR792" s="234"/>
      <c r="AT792" s="234"/>
      <c r="AV792" s="231"/>
      <c r="AY792" s="234"/>
      <c r="BA792" s="234"/>
      <c r="BC792" s="231"/>
    </row>
    <row r="793" spans="41:55" x14ac:dyDescent="0.25">
      <c r="AO793" s="230"/>
      <c r="AR793" s="234"/>
      <c r="AT793" s="234"/>
      <c r="AV793" s="231"/>
      <c r="AY793" s="234"/>
      <c r="BA793" s="234"/>
      <c r="BC793" s="231"/>
    </row>
    <row r="794" spans="41:55" x14ac:dyDescent="0.25">
      <c r="AO794" s="230"/>
      <c r="AR794" s="234"/>
      <c r="AT794" s="234"/>
      <c r="AV794" s="231"/>
      <c r="AY794" s="234"/>
      <c r="BA794" s="234"/>
      <c r="BC794" s="231"/>
    </row>
    <row r="795" spans="41:55" x14ac:dyDescent="0.25">
      <c r="AO795" s="230"/>
      <c r="AR795" s="234"/>
      <c r="AT795" s="234"/>
      <c r="AV795" s="231"/>
      <c r="AY795" s="234"/>
      <c r="BA795" s="234"/>
      <c r="BC795" s="231"/>
    </row>
    <row r="796" spans="41:55" x14ac:dyDescent="0.25">
      <c r="AO796" s="230"/>
      <c r="AR796" s="234"/>
      <c r="AT796" s="234"/>
      <c r="AV796" s="231"/>
      <c r="AY796" s="234"/>
      <c r="BA796" s="234"/>
      <c r="BC796" s="231"/>
    </row>
    <row r="797" spans="41:55" x14ac:dyDescent="0.25">
      <c r="AO797" s="230"/>
      <c r="AR797" s="234"/>
      <c r="AT797" s="234"/>
      <c r="AV797" s="231"/>
      <c r="AY797" s="234"/>
      <c r="BA797" s="234"/>
      <c r="BC797" s="231"/>
    </row>
    <row r="798" spans="41:55" x14ac:dyDescent="0.25">
      <c r="AO798" s="230"/>
      <c r="AR798" s="234"/>
      <c r="AT798" s="234"/>
      <c r="AV798" s="231"/>
      <c r="AY798" s="234"/>
      <c r="BA798" s="234"/>
      <c r="BC798" s="231"/>
    </row>
    <row r="799" spans="41:55" x14ac:dyDescent="0.25">
      <c r="AO799" s="230"/>
      <c r="AR799" s="234"/>
      <c r="AT799" s="234"/>
      <c r="AV799" s="231"/>
      <c r="AY799" s="234"/>
      <c r="BA799" s="234"/>
      <c r="BC799" s="231"/>
    </row>
    <row r="800" spans="41:55" x14ac:dyDescent="0.25">
      <c r="AO800" s="230"/>
      <c r="AR800" s="234"/>
      <c r="AT800" s="234"/>
      <c r="AV800" s="231"/>
      <c r="AY800" s="234"/>
      <c r="BA800" s="234"/>
      <c r="BC800" s="231"/>
    </row>
    <row r="801" spans="41:55" x14ac:dyDescent="0.25">
      <c r="AO801" s="230"/>
      <c r="AR801" s="234"/>
      <c r="AT801" s="234"/>
      <c r="AV801" s="231"/>
      <c r="AY801" s="234"/>
      <c r="BA801" s="234"/>
      <c r="BC801" s="231"/>
    </row>
    <row r="802" spans="41:55" x14ac:dyDescent="0.25">
      <c r="AO802" s="230"/>
      <c r="AR802" s="234"/>
      <c r="AT802" s="234"/>
      <c r="AV802" s="231"/>
      <c r="AY802" s="234"/>
      <c r="BA802" s="234"/>
      <c r="BC802" s="231"/>
    </row>
    <row r="803" spans="41:55" x14ac:dyDescent="0.25">
      <c r="AO803" s="230"/>
      <c r="AR803" s="234"/>
      <c r="AT803" s="234"/>
      <c r="AV803" s="231"/>
      <c r="AY803" s="234"/>
      <c r="BA803" s="234"/>
      <c r="BC803" s="231"/>
    </row>
    <row r="804" spans="41:55" x14ac:dyDescent="0.25">
      <c r="AO804" s="230"/>
      <c r="AR804" s="234"/>
      <c r="AT804" s="234"/>
      <c r="AV804" s="231"/>
      <c r="AY804" s="234"/>
      <c r="BA804" s="234"/>
      <c r="BC804" s="231"/>
    </row>
    <row r="805" spans="41:55" x14ac:dyDescent="0.25">
      <c r="AO805" s="230"/>
      <c r="AR805" s="234"/>
      <c r="AT805" s="234"/>
      <c r="AV805" s="231"/>
      <c r="AY805" s="234"/>
      <c r="BA805" s="234"/>
      <c r="BC805" s="231"/>
    </row>
    <row r="806" spans="41:55" x14ac:dyDescent="0.25">
      <c r="AO806" s="230"/>
      <c r="AR806" s="234"/>
      <c r="AT806" s="234"/>
      <c r="AV806" s="231"/>
      <c r="AY806" s="234"/>
      <c r="BA806" s="234"/>
      <c r="BC806" s="231"/>
    </row>
    <row r="807" spans="41:55" x14ac:dyDescent="0.25">
      <c r="AO807" s="230"/>
      <c r="AR807" s="234"/>
      <c r="AT807" s="234"/>
      <c r="AV807" s="231"/>
      <c r="AY807" s="234"/>
      <c r="BA807" s="234"/>
      <c r="BC807" s="231"/>
    </row>
    <row r="808" spans="41:55" x14ac:dyDescent="0.25">
      <c r="AO808" s="230"/>
      <c r="AR808" s="234"/>
      <c r="AT808" s="234"/>
      <c r="AV808" s="231"/>
      <c r="AY808" s="234"/>
      <c r="BA808" s="234"/>
      <c r="BC808" s="231"/>
    </row>
    <row r="809" spans="41:55" x14ac:dyDescent="0.25">
      <c r="AO809" s="230"/>
      <c r="AR809" s="234"/>
      <c r="AT809" s="234"/>
      <c r="AV809" s="231"/>
      <c r="AY809" s="234"/>
      <c r="BA809" s="234"/>
      <c r="BC809" s="231"/>
    </row>
    <row r="810" spans="41:55" x14ac:dyDescent="0.25">
      <c r="AO810" s="230"/>
      <c r="AR810" s="234"/>
      <c r="AT810" s="234"/>
      <c r="AV810" s="231"/>
      <c r="AY810" s="234"/>
      <c r="BA810" s="234"/>
      <c r="BC810" s="231"/>
    </row>
    <row r="811" spans="41:55" x14ac:dyDescent="0.25">
      <c r="AO811" s="230"/>
      <c r="AR811" s="234"/>
      <c r="AT811" s="234"/>
      <c r="AV811" s="231"/>
      <c r="AY811" s="234"/>
      <c r="BA811" s="234"/>
      <c r="BC811" s="231"/>
    </row>
    <row r="812" spans="41:55" x14ac:dyDescent="0.25">
      <c r="AO812" s="230"/>
      <c r="AR812" s="234"/>
      <c r="AT812" s="234"/>
      <c r="AV812" s="231"/>
      <c r="AY812" s="234"/>
      <c r="BA812" s="234"/>
      <c r="BC812" s="231"/>
    </row>
    <row r="813" spans="41:55" x14ac:dyDescent="0.25">
      <c r="AO813" s="230"/>
      <c r="AR813" s="234"/>
      <c r="AT813" s="234"/>
      <c r="AV813" s="231"/>
      <c r="AY813" s="234"/>
      <c r="BA813" s="234"/>
      <c r="BC813" s="231"/>
    </row>
    <row r="814" spans="41:55" x14ac:dyDescent="0.25">
      <c r="AO814" s="230"/>
      <c r="AR814" s="234"/>
      <c r="AT814" s="234"/>
      <c r="AV814" s="231"/>
      <c r="AY814" s="234"/>
      <c r="BA814" s="234"/>
      <c r="BC814" s="231"/>
    </row>
    <row r="815" spans="41:55" x14ac:dyDescent="0.25">
      <c r="AO815" s="230"/>
      <c r="AR815" s="234"/>
      <c r="AT815" s="234"/>
      <c r="AV815" s="231"/>
      <c r="AY815" s="234"/>
      <c r="BA815" s="234"/>
      <c r="BC815" s="231"/>
    </row>
    <row r="816" spans="41:55" x14ac:dyDescent="0.25">
      <c r="AO816" s="230"/>
      <c r="AR816" s="234"/>
      <c r="AT816" s="234"/>
      <c r="AV816" s="231"/>
      <c r="AY816" s="234"/>
      <c r="BA816" s="234"/>
      <c r="BC816" s="231"/>
    </row>
    <row r="817" spans="41:55" x14ac:dyDescent="0.25">
      <c r="AO817" s="230"/>
      <c r="AR817" s="234"/>
      <c r="AT817" s="234"/>
      <c r="AV817" s="231"/>
      <c r="AY817" s="234"/>
      <c r="BA817" s="234"/>
      <c r="BC817" s="231"/>
    </row>
    <row r="818" spans="41:55" x14ac:dyDescent="0.25">
      <c r="AO818" s="230"/>
      <c r="AR818" s="234"/>
      <c r="AT818" s="234"/>
      <c r="AV818" s="231"/>
      <c r="AY818" s="234"/>
      <c r="BA818" s="234"/>
      <c r="BC818" s="231"/>
    </row>
    <row r="819" spans="41:55" x14ac:dyDescent="0.25">
      <c r="AO819" s="230"/>
      <c r="AR819" s="234"/>
      <c r="AT819" s="234"/>
      <c r="AV819" s="231"/>
      <c r="AY819" s="234"/>
      <c r="BA819" s="234"/>
      <c r="BC819" s="231"/>
    </row>
    <row r="820" spans="41:55" x14ac:dyDescent="0.25">
      <c r="AO820" s="230"/>
      <c r="AR820" s="234"/>
      <c r="AT820" s="234"/>
      <c r="AV820" s="231"/>
      <c r="AY820" s="234"/>
      <c r="BA820" s="234"/>
      <c r="BC820" s="231"/>
    </row>
    <row r="821" spans="41:55" x14ac:dyDescent="0.25">
      <c r="AO821" s="230"/>
      <c r="AR821" s="234"/>
      <c r="AT821" s="234"/>
      <c r="AV821" s="231"/>
      <c r="AY821" s="234"/>
      <c r="BA821" s="234"/>
      <c r="BC821" s="231"/>
    </row>
    <row r="822" spans="41:55" x14ac:dyDescent="0.25">
      <c r="AO822" s="230"/>
      <c r="AR822" s="234"/>
      <c r="AT822" s="234"/>
      <c r="AV822" s="231"/>
      <c r="AY822" s="234"/>
      <c r="BA822" s="234"/>
      <c r="BC822" s="231"/>
    </row>
    <row r="823" spans="41:55" x14ac:dyDescent="0.25">
      <c r="AO823" s="230"/>
      <c r="AR823" s="234"/>
      <c r="AT823" s="234"/>
      <c r="AV823" s="231"/>
      <c r="AY823" s="234"/>
      <c r="BA823" s="234"/>
      <c r="BC823" s="231"/>
    </row>
    <row r="824" spans="41:55" x14ac:dyDescent="0.25">
      <c r="AO824" s="230"/>
      <c r="AR824" s="234"/>
      <c r="AT824" s="234"/>
      <c r="AV824" s="231"/>
      <c r="AY824" s="234"/>
      <c r="BA824" s="234"/>
      <c r="BC824" s="231"/>
    </row>
    <row r="825" spans="41:55" x14ac:dyDescent="0.25">
      <c r="AO825" s="230"/>
      <c r="AR825" s="234"/>
      <c r="AT825" s="234"/>
      <c r="AV825" s="231"/>
      <c r="AY825" s="234"/>
      <c r="BA825" s="234"/>
      <c r="BC825" s="231"/>
    </row>
    <row r="826" spans="41:55" x14ac:dyDescent="0.25">
      <c r="AO826" s="230"/>
      <c r="AR826" s="234"/>
      <c r="AT826" s="234"/>
      <c r="AV826" s="231"/>
      <c r="AY826" s="234"/>
      <c r="BA826" s="234"/>
      <c r="BC826" s="231"/>
    </row>
    <row r="827" spans="41:55" x14ac:dyDescent="0.25">
      <c r="AO827" s="230"/>
      <c r="AR827" s="234"/>
      <c r="AT827" s="234"/>
      <c r="AV827" s="231"/>
      <c r="AY827" s="234"/>
      <c r="BA827" s="234"/>
      <c r="BC827" s="231"/>
    </row>
    <row r="828" spans="41:55" x14ac:dyDescent="0.25">
      <c r="AO828" s="230"/>
      <c r="AR828" s="234"/>
      <c r="AT828" s="234"/>
      <c r="AV828" s="231"/>
      <c r="AY828" s="234"/>
      <c r="BA828" s="234"/>
      <c r="BC828" s="231"/>
    </row>
    <row r="829" spans="41:55" x14ac:dyDescent="0.25">
      <c r="AO829" s="230"/>
      <c r="AR829" s="234"/>
      <c r="AT829" s="234"/>
      <c r="AV829" s="231"/>
      <c r="AY829" s="234"/>
      <c r="BA829" s="234"/>
      <c r="BC829" s="231"/>
    </row>
    <row r="830" spans="41:55" x14ac:dyDescent="0.25">
      <c r="AO830" s="230"/>
      <c r="AR830" s="234"/>
      <c r="AT830" s="234"/>
      <c r="AV830" s="231"/>
      <c r="AY830" s="234"/>
      <c r="BA830" s="234"/>
      <c r="BC830" s="231"/>
    </row>
    <row r="831" spans="41:55" x14ac:dyDescent="0.25">
      <c r="AO831" s="230"/>
      <c r="AR831" s="234"/>
      <c r="AT831" s="234"/>
      <c r="AV831" s="231"/>
      <c r="AY831" s="234"/>
      <c r="BA831" s="234"/>
      <c r="BC831" s="231"/>
    </row>
    <row r="832" spans="41:55" x14ac:dyDescent="0.25">
      <c r="AO832" s="230"/>
      <c r="AR832" s="234"/>
      <c r="AT832" s="234"/>
      <c r="AV832" s="231"/>
      <c r="AY832" s="234"/>
      <c r="BA832" s="234"/>
      <c r="BC832" s="231"/>
    </row>
    <row r="833" spans="41:55" x14ac:dyDescent="0.25">
      <c r="AO833" s="230"/>
      <c r="AR833" s="234"/>
      <c r="AT833" s="234"/>
      <c r="AV833" s="231"/>
      <c r="AY833" s="234"/>
      <c r="BA833" s="234"/>
      <c r="BC833" s="231"/>
    </row>
    <row r="834" spans="41:55" x14ac:dyDescent="0.25">
      <c r="AO834" s="230"/>
      <c r="AR834" s="234"/>
      <c r="AT834" s="234"/>
      <c r="AV834" s="231"/>
      <c r="AY834" s="234"/>
      <c r="BA834" s="234"/>
      <c r="BC834" s="231"/>
    </row>
    <row r="835" spans="41:55" x14ac:dyDescent="0.25">
      <c r="AO835" s="230"/>
      <c r="AR835" s="234"/>
      <c r="AT835" s="234"/>
      <c r="AV835" s="231"/>
      <c r="AY835" s="234"/>
      <c r="BA835" s="234"/>
      <c r="BC835" s="231"/>
    </row>
    <row r="836" spans="41:55" x14ac:dyDescent="0.25">
      <c r="AO836" s="230"/>
      <c r="AR836" s="234"/>
      <c r="AT836" s="234"/>
      <c r="AV836" s="231"/>
      <c r="AY836" s="234"/>
      <c r="BA836" s="234"/>
      <c r="BC836" s="231"/>
    </row>
    <row r="837" spans="41:55" x14ac:dyDescent="0.25">
      <c r="AO837" s="230"/>
      <c r="AR837" s="234"/>
      <c r="AT837" s="234"/>
      <c r="AV837" s="231"/>
      <c r="AY837" s="234"/>
      <c r="BA837" s="234"/>
      <c r="BC837" s="231"/>
    </row>
    <row r="838" spans="41:55" x14ac:dyDescent="0.25">
      <c r="AO838" s="230"/>
      <c r="AR838" s="234"/>
      <c r="AT838" s="234"/>
      <c r="AV838" s="231"/>
      <c r="AY838" s="234"/>
      <c r="BA838" s="234"/>
      <c r="BC838" s="231"/>
    </row>
    <row r="839" spans="41:55" x14ac:dyDescent="0.25">
      <c r="AO839" s="230"/>
      <c r="AR839" s="234"/>
      <c r="AT839" s="234"/>
      <c r="AV839" s="231"/>
      <c r="AY839" s="234"/>
      <c r="BA839" s="234"/>
      <c r="BC839" s="231"/>
    </row>
    <row r="840" spans="41:55" x14ac:dyDescent="0.25">
      <c r="AO840" s="230"/>
      <c r="AR840" s="234"/>
      <c r="AT840" s="234"/>
      <c r="AV840" s="231"/>
      <c r="AY840" s="234"/>
      <c r="BA840" s="234"/>
      <c r="BC840" s="231"/>
    </row>
    <row r="841" spans="41:55" x14ac:dyDescent="0.25">
      <c r="AO841" s="230"/>
      <c r="AR841" s="234"/>
      <c r="AT841" s="234"/>
      <c r="AV841" s="231"/>
      <c r="AY841" s="234"/>
      <c r="BA841" s="234"/>
      <c r="BC841" s="231"/>
    </row>
    <row r="842" spans="41:55" x14ac:dyDescent="0.25">
      <c r="AO842" s="230"/>
      <c r="AR842" s="234"/>
      <c r="AT842" s="234"/>
      <c r="AV842" s="231"/>
      <c r="AY842" s="234"/>
      <c r="BA842" s="234"/>
      <c r="BC842" s="231"/>
    </row>
    <row r="843" spans="41:55" x14ac:dyDescent="0.25">
      <c r="AO843" s="230"/>
      <c r="AR843" s="234"/>
      <c r="AT843" s="234"/>
      <c r="AV843" s="231"/>
      <c r="AY843" s="234"/>
      <c r="BA843" s="234"/>
      <c r="BC843" s="231"/>
    </row>
    <row r="844" spans="41:55" x14ac:dyDescent="0.25">
      <c r="AO844" s="230"/>
      <c r="AR844" s="234"/>
      <c r="AT844" s="234"/>
      <c r="AV844" s="231"/>
      <c r="AY844" s="234"/>
      <c r="BA844" s="234"/>
      <c r="BC844" s="231"/>
    </row>
    <row r="845" spans="41:55" x14ac:dyDescent="0.25">
      <c r="AO845" s="230"/>
      <c r="AR845" s="234"/>
      <c r="AT845" s="234"/>
      <c r="AV845" s="231"/>
      <c r="AY845" s="234"/>
      <c r="BA845" s="234"/>
      <c r="BC845" s="231"/>
    </row>
    <row r="846" spans="41:55" x14ac:dyDescent="0.25">
      <c r="AO846" s="230"/>
      <c r="AR846" s="234"/>
      <c r="AT846" s="234"/>
      <c r="AV846" s="231"/>
      <c r="AY846" s="234"/>
      <c r="BA846" s="234"/>
      <c r="BC846" s="231"/>
    </row>
    <row r="847" spans="41:55" x14ac:dyDescent="0.25">
      <c r="AO847" s="230"/>
      <c r="AR847" s="234"/>
      <c r="AT847" s="234"/>
      <c r="AV847" s="231"/>
      <c r="AY847" s="234"/>
      <c r="BA847" s="234"/>
      <c r="BC847" s="231"/>
    </row>
    <row r="848" spans="41:55" x14ac:dyDescent="0.25">
      <c r="AO848" s="230"/>
      <c r="AR848" s="234"/>
      <c r="AT848" s="234"/>
      <c r="AV848" s="231"/>
      <c r="AY848" s="234"/>
      <c r="BA848" s="234"/>
      <c r="BC848" s="231"/>
    </row>
    <row r="849" spans="41:55" x14ac:dyDescent="0.25">
      <c r="AO849" s="230"/>
      <c r="AR849" s="234"/>
      <c r="AT849" s="234"/>
      <c r="AV849" s="231"/>
      <c r="AY849" s="234"/>
      <c r="BA849" s="234"/>
      <c r="BC849" s="231"/>
    </row>
    <row r="850" spans="41:55" x14ac:dyDescent="0.25">
      <c r="AO850" s="230"/>
      <c r="AR850" s="234"/>
      <c r="AT850" s="234"/>
      <c r="AV850" s="231"/>
      <c r="AY850" s="234"/>
      <c r="BA850" s="234"/>
      <c r="BC850" s="231"/>
    </row>
    <row r="851" spans="41:55" x14ac:dyDescent="0.25">
      <c r="AO851" s="230"/>
      <c r="AR851" s="234"/>
      <c r="AT851" s="234"/>
      <c r="AV851" s="231"/>
      <c r="AY851" s="234"/>
      <c r="BA851" s="234"/>
      <c r="BC851" s="231"/>
    </row>
    <row r="852" spans="41:55" x14ac:dyDescent="0.25">
      <c r="AO852" s="230"/>
      <c r="AR852" s="234"/>
      <c r="AT852" s="234"/>
      <c r="AV852" s="231"/>
      <c r="AY852" s="234"/>
      <c r="BA852" s="234"/>
      <c r="BC852" s="231"/>
    </row>
    <row r="853" spans="41:55" x14ac:dyDescent="0.25">
      <c r="AO853" s="230"/>
      <c r="AR853" s="234"/>
      <c r="AT853" s="234"/>
      <c r="AV853" s="231"/>
      <c r="AY853" s="234"/>
      <c r="BA853" s="234"/>
      <c r="BC853" s="231"/>
    </row>
    <row r="854" spans="41:55" x14ac:dyDescent="0.25">
      <c r="AO854" s="230"/>
      <c r="AR854" s="234"/>
      <c r="AT854" s="234"/>
      <c r="AV854" s="231"/>
      <c r="AY854" s="234"/>
      <c r="BA854" s="234"/>
      <c r="BC854" s="231"/>
    </row>
    <row r="855" spans="41:55" x14ac:dyDescent="0.25">
      <c r="AO855" s="230"/>
      <c r="AR855" s="234"/>
      <c r="AT855" s="234"/>
      <c r="AV855" s="231"/>
      <c r="AY855" s="234"/>
      <c r="BA855" s="234"/>
      <c r="BC855" s="231"/>
    </row>
    <row r="856" spans="41:55" x14ac:dyDescent="0.25">
      <c r="AO856" s="230"/>
      <c r="AR856" s="234"/>
      <c r="AT856" s="234"/>
      <c r="AV856" s="231"/>
      <c r="AY856" s="234"/>
      <c r="BA856" s="234"/>
      <c r="BC856" s="231"/>
    </row>
    <row r="857" spans="41:55" x14ac:dyDescent="0.25">
      <c r="AO857" s="230"/>
      <c r="AR857" s="234"/>
      <c r="AT857" s="234"/>
      <c r="AV857" s="231"/>
      <c r="AY857" s="234"/>
      <c r="BA857" s="234"/>
      <c r="BC857" s="231"/>
    </row>
    <row r="858" spans="41:55" x14ac:dyDescent="0.25">
      <c r="AO858" s="230"/>
      <c r="AR858" s="234"/>
      <c r="AT858" s="234"/>
      <c r="AV858" s="231"/>
      <c r="AY858" s="234"/>
      <c r="BA858" s="234"/>
      <c r="BC858" s="231"/>
    </row>
    <row r="859" spans="41:55" x14ac:dyDescent="0.25">
      <c r="AO859" s="230"/>
      <c r="AR859" s="234"/>
      <c r="AT859" s="234"/>
      <c r="AV859" s="231"/>
      <c r="AY859" s="234"/>
      <c r="BA859" s="234"/>
      <c r="BC859" s="231"/>
    </row>
    <row r="860" spans="41:55" x14ac:dyDescent="0.25">
      <c r="AO860" s="230"/>
      <c r="AR860" s="234"/>
      <c r="AT860" s="234"/>
      <c r="AV860" s="231"/>
      <c r="AY860" s="234"/>
      <c r="BA860" s="234"/>
      <c r="BC860" s="231"/>
    </row>
    <row r="861" spans="41:55" x14ac:dyDescent="0.25">
      <c r="AO861" s="230"/>
      <c r="AR861" s="234"/>
      <c r="AT861" s="234"/>
      <c r="AV861" s="231"/>
      <c r="AY861" s="234"/>
      <c r="BA861" s="234"/>
      <c r="BC861" s="231"/>
    </row>
    <row r="862" spans="41:55" x14ac:dyDescent="0.25">
      <c r="AO862" s="230"/>
      <c r="AR862" s="234"/>
      <c r="AT862" s="234"/>
      <c r="AV862" s="231"/>
      <c r="AY862" s="234"/>
      <c r="BA862" s="234"/>
      <c r="BC862" s="231"/>
    </row>
    <row r="863" spans="41:55" x14ac:dyDescent="0.25">
      <c r="AO863" s="230"/>
      <c r="AR863" s="234"/>
      <c r="AT863" s="234"/>
      <c r="AV863" s="231"/>
      <c r="AY863" s="234"/>
      <c r="BA863" s="234"/>
      <c r="BC863" s="231"/>
    </row>
    <row r="864" spans="41:55" x14ac:dyDescent="0.25">
      <c r="AO864" s="230"/>
      <c r="AR864" s="234"/>
      <c r="AT864" s="234"/>
      <c r="AV864" s="231"/>
      <c r="AY864" s="234"/>
      <c r="BA864" s="234"/>
      <c r="BC864" s="231"/>
    </row>
    <row r="865" spans="41:55" x14ac:dyDescent="0.25">
      <c r="AO865" s="230"/>
      <c r="AR865" s="234"/>
      <c r="AT865" s="234"/>
      <c r="AV865" s="231"/>
      <c r="AY865" s="234"/>
      <c r="BA865" s="234"/>
      <c r="BC865" s="231"/>
    </row>
    <row r="866" spans="41:55" x14ac:dyDescent="0.25">
      <c r="AO866" s="230"/>
      <c r="AR866" s="234"/>
      <c r="AT866" s="234"/>
      <c r="AV866" s="231"/>
      <c r="AY866" s="234"/>
      <c r="BA866" s="234"/>
      <c r="BC866" s="231"/>
    </row>
    <row r="867" spans="41:55" x14ac:dyDescent="0.25">
      <c r="AO867" s="230"/>
      <c r="AR867" s="234"/>
      <c r="AT867" s="234"/>
      <c r="AV867" s="231"/>
      <c r="AY867" s="234"/>
      <c r="BA867" s="234"/>
      <c r="BC867" s="231"/>
    </row>
    <row r="868" spans="41:55" x14ac:dyDescent="0.25">
      <c r="AO868" s="230"/>
      <c r="AR868" s="234"/>
      <c r="AT868" s="234"/>
      <c r="AV868" s="231"/>
      <c r="AY868" s="234"/>
      <c r="BA868" s="234"/>
      <c r="BC868" s="231"/>
    </row>
    <row r="869" spans="41:55" x14ac:dyDescent="0.25">
      <c r="AO869" s="230"/>
      <c r="AR869" s="234"/>
      <c r="AT869" s="234"/>
      <c r="AV869" s="231"/>
      <c r="AY869" s="234"/>
      <c r="BA869" s="234"/>
      <c r="BC869" s="231"/>
    </row>
    <row r="870" spans="41:55" x14ac:dyDescent="0.25">
      <c r="AO870" s="230"/>
      <c r="AR870" s="234"/>
      <c r="AT870" s="234"/>
      <c r="AV870" s="231"/>
      <c r="AY870" s="234"/>
      <c r="BA870" s="234"/>
      <c r="BC870" s="231"/>
    </row>
    <row r="871" spans="41:55" x14ac:dyDescent="0.25">
      <c r="AO871" s="230"/>
      <c r="AR871" s="234"/>
      <c r="AT871" s="234"/>
      <c r="AV871" s="231"/>
      <c r="AY871" s="234"/>
      <c r="BA871" s="234"/>
      <c r="BC871" s="231"/>
    </row>
    <row r="872" spans="41:55" x14ac:dyDescent="0.25">
      <c r="AO872" s="230"/>
      <c r="AR872" s="234"/>
      <c r="AT872" s="234"/>
      <c r="AV872" s="231"/>
      <c r="AY872" s="234"/>
      <c r="BA872" s="234"/>
      <c r="BC872" s="231"/>
    </row>
    <row r="873" spans="41:55" x14ac:dyDescent="0.25">
      <c r="AO873" s="230"/>
      <c r="AR873" s="234"/>
      <c r="AT873" s="234"/>
      <c r="AV873" s="231"/>
      <c r="AY873" s="234"/>
      <c r="BA873" s="234"/>
      <c r="BC873" s="231"/>
    </row>
    <row r="874" spans="41:55" x14ac:dyDescent="0.25">
      <c r="AO874" s="230"/>
      <c r="AR874" s="234"/>
      <c r="AT874" s="234"/>
      <c r="AV874" s="231"/>
      <c r="AY874" s="234"/>
      <c r="BA874" s="234"/>
      <c r="BC874" s="231"/>
    </row>
    <row r="875" spans="41:55" x14ac:dyDescent="0.25">
      <c r="AO875" s="230"/>
      <c r="AR875" s="234"/>
      <c r="AT875" s="234"/>
      <c r="AV875" s="231"/>
      <c r="AY875" s="234"/>
      <c r="BA875" s="234"/>
      <c r="BC875" s="231"/>
    </row>
    <row r="876" spans="41:55" x14ac:dyDescent="0.25">
      <c r="AO876" s="230"/>
      <c r="AR876" s="234"/>
      <c r="AT876" s="234"/>
      <c r="AV876" s="231"/>
      <c r="AY876" s="234"/>
      <c r="BA876" s="234"/>
      <c r="BC876" s="231"/>
    </row>
    <row r="877" spans="41:55" x14ac:dyDescent="0.25">
      <c r="AO877" s="230"/>
      <c r="AR877" s="234"/>
      <c r="AT877" s="234"/>
      <c r="AV877" s="231"/>
      <c r="AY877" s="234"/>
      <c r="BA877" s="234"/>
      <c r="BC877" s="231"/>
    </row>
    <row r="878" spans="41:55" x14ac:dyDescent="0.25">
      <c r="AO878" s="230"/>
      <c r="AR878" s="234"/>
      <c r="AT878" s="234"/>
      <c r="AV878" s="231"/>
      <c r="AY878" s="234"/>
      <c r="BA878" s="234"/>
      <c r="BC878" s="231"/>
    </row>
    <row r="879" spans="41:55" x14ac:dyDescent="0.25">
      <c r="AO879" s="230"/>
      <c r="AR879" s="234"/>
      <c r="AT879" s="234"/>
      <c r="AV879" s="231"/>
      <c r="AY879" s="234"/>
      <c r="BA879" s="234"/>
      <c r="BC879" s="231"/>
    </row>
    <row r="880" spans="41:55" x14ac:dyDescent="0.25">
      <c r="AO880" s="230"/>
      <c r="AR880" s="234"/>
      <c r="AT880" s="234"/>
      <c r="AV880" s="231"/>
      <c r="AY880" s="234"/>
      <c r="BA880" s="234"/>
      <c r="BC880" s="231"/>
    </row>
    <row r="881" spans="41:55" x14ac:dyDescent="0.25">
      <c r="AO881" s="230"/>
      <c r="AR881" s="234"/>
      <c r="AT881" s="234"/>
      <c r="AV881" s="231"/>
      <c r="AY881" s="234"/>
      <c r="BA881" s="234"/>
      <c r="BC881" s="231"/>
    </row>
    <row r="882" spans="41:55" x14ac:dyDescent="0.25">
      <c r="AO882" s="230"/>
      <c r="AR882" s="234"/>
      <c r="AT882" s="234"/>
      <c r="AV882" s="231"/>
      <c r="AY882" s="234"/>
      <c r="BA882" s="234"/>
      <c r="BC882" s="231"/>
    </row>
    <row r="883" spans="41:55" x14ac:dyDescent="0.25">
      <c r="AO883" s="230"/>
      <c r="AR883" s="234"/>
      <c r="AT883" s="234"/>
      <c r="AV883" s="231"/>
      <c r="AY883" s="234"/>
      <c r="BA883" s="234"/>
      <c r="BC883" s="231"/>
    </row>
    <row r="884" spans="41:55" x14ac:dyDescent="0.25">
      <c r="AO884" s="230"/>
      <c r="AR884" s="234"/>
      <c r="AT884" s="234"/>
      <c r="AV884" s="231"/>
      <c r="AY884" s="234"/>
      <c r="BA884" s="234"/>
      <c r="BC884" s="231"/>
    </row>
    <row r="885" spans="41:55" x14ac:dyDescent="0.25">
      <c r="AO885" s="230"/>
      <c r="AR885" s="234"/>
      <c r="AT885" s="234"/>
      <c r="AV885" s="231"/>
      <c r="AY885" s="234"/>
      <c r="BA885" s="234"/>
      <c r="BC885" s="231"/>
    </row>
    <row r="886" spans="41:55" x14ac:dyDescent="0.25">
      <c r="AO886" s="230"/>
      <c r="AR886" s="234"/>
      <c r="AT886" s="234"/>
      <c r="AV886" s="231"/>
      <c r="AY886" s="234"/>
      <c r="BA886" s="234"/>
      <c r="BC886" s="231"/>
    </row>
    <row r="887" spans="41:55" x14ac:dyDescent="0.25">
      <c r="AO887" s="230"/>
      <c r="AR887" s="234"/>
      <c r="AT887" s="234"/>
      <c r="AV887" s="231"/>
      <c r="AY887" s="234"/>
      <c r="BA887" s="234"/>
      <c r="BC887" s="231"/>
    </row>
    <row r="888" spans="41:55" x14ac:dyDescent="0.25">
      <c r="AO888" s="230"/>
      <c r="AR888" s="234"/>
      <c r="AT888" s="234"/>
      <c r="AV888" s="231"/>
      <c r="AY888" s="234"/>
      <c r="BA888" s="234"/>
      <c r="BC888" s="231"/>
    </row>
    <row r="889" spans="41:55" x14ac:dyDescent="0.25">
      <c r="AO889" s="230"/>
      <c r="AR889" s="234"/>
      <c r="AT889" s="234"/>
      <c r="AV889" s="231"/>
      <c r="AY889" s="234"/>
      <c r="BA889" s="234"/>
      <c r="BC889" s="231"/>
    </row>
    <row r="890" spans="41:55" x14ac:dyDescent="0.25">
      <c r="AO890" s="230"/>
      <c r="AR890" s="234"/>
      <c r="AT890" s="234"/>
      <c r="AV890" s="231"/>
      <c r="AY890" s="234"/>
      <c r="BA890" s="234"/>
      <c r="BC890" s="231"/>
    </row>
    <row r="891" spans="41:55" x14ac:dyDescent="0.25">
      <c r="AO891" s="230"/>
      <c r="AR891" s="234"/>
      <c r="AT891" s="234"/>
      <c r="AV891" s="231"/>
      <c r="AY891" s="234"/>
      <c r="BA891" s="234"/>
      <c r="BC891" s="231"/>
    </row>
    <row r="892" spans="41:55" x14ac:dyDescent="0.25">
      <c r="AO892" s="230"/>
      <c r="AR892" s="234"/>
      <c r="AT892" s="234"/>
      <c r="AV892" s="231"/>
      <c r="AY892" s="234"/>
      <c r="BA892" s="234"/>
      <c r="BC892" s="231"/>
    </row>
    <row r="893" spans="41:55" x14ac:dyDescent="0.25">
      <c r="AO893" s="230"/>
      <c r="AR893" s="234"/>
      <c r="AT893" s="234"/>
      <c r="AV893" s="231"/>
      <c r="AY893" s="234"/>
      <c r="BA893" s="234"/>
      <c r="BC893" s="231"/>
    </row>
    <row r="894" spans="41:55" x14ac:dyDescent="0.25">
      <c r="AO894" s="230"/>
      <c r="AR894" s="234"/>
      <c r="AT894" s="234"/>
      <c r="AV894" s="231"/>
      <c r="AY894" s="234"/>
      <c r="BA894" s="234"/>
      <c r="BC894" s="231"/>
    </row>
    <row r="895" spans="41:55" x14ac:dyDescent="0.25">
      <c r="AO895" s="230"/>
      <c r="AR895" s="234"/>
      <c r="AT895" s="234"/>
      <c r="AV895" s="231"/>
      <c r="AY895" s="234"/>
      <c r="BA895" s="234"/>
      <c r="BC895" s="231"/>
    </row>
    <row r="896" spans="41:55" x14ac:dyDescent="0.25">
      <c r="AO896" s="230"/>
      <c r="AR896" s="234"/>
      <c r="AT896" s="234"/>
      <c r="AV896" s="231"/>
      <c r="AY896" s="234"/>
      <c r="BA896" s="234"/>
      <c r="BC896" s="231"/>
    </row>
    <row r="897" spans="41:55" x14ac:dyDescent="0.25">
      <c r="AO897" s="230"/>
      <c r="AR897" s="234"/>
      <c r="AT897" s="234"/>
      <c r="AV897" s="231"/>
      <c r="AY897" s="234"/>
      <c r="BA897" s="234"/>
      <c r="BC897" s="231"/>
    </row>
    <row r="898" spans="41:55" x14ac:dyDescent="0.25">
      <c r="AO898" s="230"/>
      <c r="AR898" s="234"/>
      <c r="AT898" s="234"/>
      <c r="AV898" s="231"/>
      <c r="AY898" s="234"/>
      <c r="BA898" s="234"/>
      <c r="BC898" s="231"/>
    </row>
    <row r="899" spans="41:55" x14ac:dyDescent="0.25">
      <c r="AO899" s="230"/>
      <c r="AR899" s="234"/>
      <c r="AT899" s="234"/>
      <c r="AV899" s="231"/>
      <c r="AY899" s="234"/>
      <c r="BA899" s="234"/>
      <c r="BC899" s="231"/>
    </row>
    <row r="900" spans="41:55" x14ac:dyDescent="0.25">
      <c r="AO900" s="230"/>
      <c r="AR900" s="234"/>
      <c r="AT900" s="234"/>
      <c r="AV900" s="231"/>
      <c r="AY900" s="234"/>
      <c r="BA900" s="234"/>
      <c r="BC900" s="231"/>
    </row>
    <row r="901" spans="41:55" x14ac:dyDescent="0.25">
      <c r="AO901" s="230"/>
      <c r="AR901" s="234"/>
      <c r="AT901" s="234"/>
      <c r="AV901" s="231"/>
      <c r="AY901" s="234"/>
      <c r="BA901" s="234"/>
      <c r="BC901" s="231"/>
    </row>
    <row r="902" spans="41:55" x14ac:dyDescent="0.25">
      <c r="AO902" s="230"/>
      <c r="AR902" s="234"/>
      <c r="AT902" s="234"/>
      <c r="AV902" s="231"/>
      <c r="AY902" s="234"/>
      <c r="BA902" s="234"/>
      <c r="BC902" s="231"/>
    </row>
    <row r="903" spans="41:55" x14ac:dyDescent="0.25">
      <c r="AO903" s="230"/>
      <c r="AR903" s="234"/>
      <c r="AT903" s="234"/>
      <c r="AV903" s="231"/>
      <c r="AY903" s="234"/>
      <c r="BA903" s="234"/>
      <c r="BC903" s="231"/>
    </row>
    <row r="904" spans="41:55" x14ac:dyDescent="0.25">
      <c r="AO904" s="230"/>
      <c r="AR904" s="234"/>
      <c r="AT904" s="234"/>
      <c r="AV904" s="231"/>
      <c r="AY904" s="234"/>
      <c r="BA904" s="234"/>
      <c r="BC904" s="231"/>
    </row>
    <row r="905" spans="41:55" x14ac:dyDescent="0.25">
      <c r="AO905" s="230"/>
      <c r="AR905" s="234"/>
      <c r="AT905" s="234"/>
      <c r="AV905" s="231"/>
      <c r="AY905" s="234"/>
      <c r="BA905" s="234"/>
      <c r="BC905" s="231"/>
    </row>
    <row r="906" spans="41:55" x14ac:dyDescent="0.25">
      <c r="AO906" s="230"/>
      <c r="AR906" s="234"/>
      <c r="AT906" s="234"/>
      <c r="AV906" s="231"/>
      <c r="AY906" s="234"/>
      <c r="BA906" s="234"/>
      <c r="BC906" s="231"/>
    </row>
    <row r="907" spans="41:55" x14ac:dyDescent="0.25">
      <c r="AO907" s="230"/>
      <c r="AR907" s="234"/>
      <c r="AT907" s="234"/>
      <c r="AV907" s="231"/>
      <c r="AY907" s="234"/>
      <c r="BA907" s="234"/>
      <c r="BC907" s="231"/>
    </row>
    <row r="908" spans="41:55" x14ac:dyDescent="0.25">
      <c r="AO908" s="230"/>
      <c r="AR908" s="234"/>
      <c r="AT908" s="234"/>
      <c r="AV908" s="231"/>
      <c r="AY908" s="234"/>
      <c r="BA908" s="234"/>
      <c r="BC908" s="231"/>
    </row>
    <row r="909" spans="41:55" x14ac:dyDescent="0.25">
      <c r="AO909" s="230"/>
      <c r="AR909" s="234"/>
      <c r="AT909" s="234"/>
      <c r="AV909" s="231"/>
      <c r="AY909" s="234"/>
      <c r="BA909" s="234"/>
      <c r="BC909" s="231"/>
    </row>
    <row r="910" spans="41:55" x14ac:dyDescent="0.25">
      <c r="AO910" s="230"/>
      <c r="AR910" s="234"/>
      <c r="AT910" s="234"/>
      <c r="AV910" s="231"/>
      <c r="AY910" s="234"/>
      <c r="BA910" s="234"/>
      <c r="BC910" s="231"/>
    </row>
    <row r="911" spans="41:55" x14ac:dyDescent="0.25">
      <c r="AO911" s="230"/>
      <c r="AR911" s="234"/>
      <c r="AT911" s="234"/>
      <c r="AV911" s="231"/>
      <c r="AY911" s="234"/>
      <c r="BA911" s="234"/>
      <c r="BC911" s="231"/>
    </row>
    <row r="912" spans="41:55" x14ac:dyDescent="0.25">
      <c r="AO912" s="230"/>
      <c r="AR912" s="234"/>
      <c r="AT912" s="234"/>
      <c r="AV912" s="231"/>
      <c r="AY912" s="234"/>
      <c r="BA912" s="234"/>
      <c r="BC912" s="231"/>
    </row>
    <row r="913" spans="41:55" x14ac:dyDescent="0.25">
      <c r="AO913" s="230"/>
      <c r="AR913" s="234"/>
      <c r="AT913" s="234"/>
      <c r="AV913" s="231"/>
      <c r="AY913" s="234"/>
      <c r="BA913" s="234"/>
      <c r="BC913" s="231"/>
    </row>
    <row r="914" spans="41:55" x14ac:dyDescent="0.25">
      <c r="AO914" s="230"/>
      <c r="AR914" s="234"/>
      <c r="AT914" s="234"/>
      <c r="AV914" s="231"/>
      <c r="AY914" s="234"/>
      <c r="BA914" s="234"/>
      <c r="BC914" s="231"/>
    </row>
    <row r="915" spans="41:55" x14ac:dyDescent="0.25">
      <c r="AO915" s="230"/>
      <c r="AR915" s="234"/>
      <c r="AT915" s="234"/>
      <c r="AV915" s="231"/>
      <c r="AY915" s="234"/>
      <c r="BA915" s="234"/>
      <c r="BC915" s="231"/>
    </row>
    <row r="916" spans="41:55" x14ac:dyDescent="0.25">
      <c r="AO916" s="230"/>
      <c r="AR916" s="234"/>
      <c r="AT916" s="234"/>
      <c r="AV916" s="231"/>
      <c r="AY916" s="234"/>
      <c r="BA916" s="234"/>
      <c r="BC916" s="231"/>
    </row>
    <row r="917" spans="41:55" x14ac:dyDescent="0.25">
      <c r="AO917" s="230"/>
      <c r="AR917" s="234"/>
      <c r="AT917" s="234"/>
      <c r="AV917" s="231"/>
      <c r="AY917" s="234"/>
      <c r="BA917" s="234"/>
      <c r="BC917" s="231"/>
    </row>
    <row r="918" spans="41:55" x14ac:dyDescent="0.25">
      <c r="AO918" s="230"/>
      <c r="AR918" s="234"/>
      <c r="AT918" s="234"/>
      <c r="AV918" s="231"/>
      <c r="AY918" s="234"/>
      <c r="BA918" s="234"/>
      <c r="BC918" s="231"/>
    </row>
    <row r="919" spans="41:55" x14ac:dyDescent="0.25">
      <c r="AO919" s="230"/>
      <c r="AR919" s="234"/>
      <c r="AT919" s="234"/>
      <c r="AV919" s="231"/>
      <c r="AY919" s="234"/>
      <c r="BA919" s="234"/>
      <c r="BC919" s="231"/>
    </row>
    <row r="920" spans="41:55" x14ac:dyDescent="0.25">
      <c r="AO920" s="230"/>
      <c r="AR920" s="234"/>
      <c r="AT920" s="234"/>
      <c r="AV920" s="231"/>
      <c r="AY920" s="234"/>
      <c r="BA920" s="234"/>
      <c r="BC920" s="231"/>
    </row>
    <row r="921" spans="41:55" x14ac:dyDescent="0.25">
      <c r="AO921" s="230"/>
      <c r="AR921" s="234"/>
      <c r="AT921" s="234"/>
      <c r="AV921" s="231"/>
      <c r="AY921" s="234"/>
      <c r="BA921" s="234"/>
      <c r="BC921" s="231"/>
    </row>
    <row r="922" spans="41:55" x14ac:dyDescent="0.25">
      <c r="AO922" s="230"/>
      <c r="AR922" s="234"/>
      <c r="AT922" s="234"/>
      <c r="AV922" s="231"/>
      <c r="AY922" s="234"/>
      <c r="BA922" s="234"/>
      <c r="BC922" s="231"/>
    </row>
    <row r="923" spans="41:55" x14ac:dyDescent="0.25">
      <c r="AO923" s="230"/>
      <c r="AR923" s="234"/>
      <c r="AT923" s="234"/>
      <c r="AV923" s="231"/>
      <c r="AY923" s="234"/>
      <c r="BA923" s="234"/>
      <c r="BC923" s="231"/>
    </row>
    <row r="924" spans="41:55" x14ac:dyDescent="0.25">
      <c r="AO924" s="230"/>
      <c r="AR924" s="234"/>
      <c r="AT924" s="234"/>
      <c r="AV924" s="231"/>
      <c r="AY924" s="234"/>
      <c r="BA924" s="234"/>
      <c r="BC924" s="231"/>
    </row>
    <row r="925" spans="41:55" x14ac:dyDescent="0.25">
      <c r="AO925" s="230"/>
      <c r="AR925" s="234"/>
      <c r="AT925" s="234"/>
      <c r="AV925" s="231"/>
      <c r="AY925" s="234"/>
      <c r="BA925" s="234"/>
      <c r="BC925" s="231"/>
    </row>
    <row r="926" spans="41:55" x14ac:dyDescent="0.25">
      <c r="AO926" s="230"/>
      <c r="AR926" s="234"/>
      <c r="AT926" s="234"/>
      <c r="AV926" s="231"/>
      <c r="AY926" s="234"/>
      <c r="BA926" s="234"/>
      <c r="BC926" s="231"/>
    </row>
    <row r="927" spans="41:55" x14ac:dyDescent="0.25">
      <c r="AO927" s="230"/>
      <c r="AR927" s="234"/>
      <c r="AT927" s="234"/>
      <c r="AV927" s="231"/>
      <c r="AY927" s="234"/>
      <c r="BA927" s="234"/>
      <c r="BC927" s="231"/>
    </row>
    <row r="928" spans="41:55" x14ac:dyDescent="0.25">
      <c r="AO928" s="230"/>
      <c r="AR928" s="234"/>
      <c r="AT928" s="234"/>
      <c r="AV928" s="231"/>
      <c r="AY928" s="234"/>
      <c r="BA928" s="234"/>
      <c r="BC928" s="231"/>
    </row>
    <row r="929" spans="41:55" x14ac:dyDescent="0.25">
      <c r="AO929" s="230"/>
      <c r="AR929" s="234"/>
      <c r="AT929" s="234"/>
      <c r="AV929" s="231"/>
      <c r="AY929" s="234"/>
      <c r="BA929" s="234"/>
      <c r="BC929" s="231"/>
    </row>
    <row r="930" spans="41:55" x14ac:dyDescent="0.25">
      <c r="AO930" s="230"/>
      <c r="AR930" s="234"/>
      <c r="AT930" s="234"/>
      <c r="AV930" s="231"/>
      <c r="AY930" s="234"/>
      <c r="BA930" s="234"/>
      <c r="BC930" s="231"/>
    </row>
    <row r="931" spans="41:55" x14ac:dyDescent="0.25">
      <c r="AO931" s="230"/>
      <c r="AR931" s="234"/>
      <c r="AT931" s="234"/>
      <c r="AV931" s="231"/>
      <c r="AY931" s="234"/>
      <c r="BA931" s="234"/>
      <c r="BC931" s="231"/>
    </row>
    <row r="932" spans="41:55" x14ac:dyDescent="0.25">
      <c r="AO932" s="230"/>
      <c r="AR932" s="234"/>
      <c r="AT932" s="234"/>
      <c r="AV932" s="231"/>
      <c r="AY932" s="234"/>
      <c r="BA932" s="234"/>
      <c r="BC932" s="231"/>
    </row>
    <row r="933" spans="41:55" x14ac:dyDescent="0.25">
      <c r="AO933" s="230"/>
      <c r="AR933" s="234"/>
      <c r="AT933" s="234"/>
      <c r="AV933" s="231"/>
      <c r="AY933" s="234"/>
      <c r="BA933" s="234"/>
      <c r="BC933" s="231"/>
    </row>
    <row r="934" spans="41:55" x14ac:dyDescent="0.25">
      <c r="AO934" s="230"/>
      <c r="AR934" s="234"/>
      <c r="AT934" s="234"/>
      <c r="AV934" s="231"/>
      <c r="AY934" s="234"/>
      <c r="BA934" s="234"/>
      <c r="BC934" s="231"/>
    </row>
    <row r="935" spans="41:55" x14ac:dyDescent="0.25">
      <c r="AO935" s="230"/>
      <c r="AR935" s="234"/>
      <c r="AT935" s="234"/>
      <c r="AV935" s="231"/>
      <c r="AY935" s="234"/>
      <c r="BA935" s="234"/>
      <c r="BC935" s="231"/>
    </row>
    <row r="936" spans="41:55" x14ac:dyDescent="0.25">
      <c r="AO936" s="230"/>
      <c r="AR936" s="234"/>
      <c r="AT936" s="234"/>
      <c r="AV936" s="231"/>
      <c r="AY936" s="234"/>
      <c r="BA936" s="234"/>
      <c r="BC936" s="231"/>
    </row>
    <row r="937" spans="41:55" x14ac:dyDescent="0.25">
      <c r="AO937" s="230"/>
      <c r="AR937" s="234"/>
      <c r="AT937" s="234"/>
      <c r="AV937" s="231"/>
      <c r="AY937" s="234"/>
      <c r="BA937" s="234"/>
      <c r="BC937" s="231"/>
    </row>
    <row r="938" spans="41:55" x14ac:dyDescent="0.25">
      <c r="AO938" s="230"/>
      <c r="AR938" s="234"/>
      <c r="AT938" s="234"/>
      <c r="AV938" s="231"/>
      <c r="AY938" s="234"/>
      <c r="BA938" s="234"/>
      <c r="BC938" s="231"/>
    </row>
    <row r="939" spans="41:55" x14ac:dyDescent="0.25">
      <c r="AO939" s="230"/>
      <c r="AR939" s="234"/>
      <c r="AT939" s="234"/>
      <c r="AV939" s="231"/>
      <c r="AY939" s="234"/>
      <c r="BA939" s="234"/>
      <c r="BC939" s="231"/>
    </row>
    <row r="940" spans="41:55" x14ac:dyDescent="0.25">
      <c r="AO940" s="230"/>
      <c r="AR940" s="234"/>
      <c r="AT940" s="234"/>
      <c r="AV940" s="231"/>
      <c r="AY940" s="234"/>
      <c r="BA940" s="234"/>
      <c r="BC940" s="231"/>
    </row>
    <row r="941" spans="41:55" x14ac:dyDescent="0.25">
      <c r="AO941" s="230"/>
      <c r="AR941" s="234"/>
      <c r="AT941" s="234"/>
      <c r="AV941" s="231"/>
      <c r="AY941" s="234"/>
      <c r="BA941" s="234"/>
      <c r="BC941" s="231"/>
    </row>
    <row r="942" spans="41:55" x14ac:dyDescent="0.25">
      <c r="AO942" s="230"/>
      <c r="AR942" s="234"/>
      <c r="AT942" s="234"/>
      <c r="AV942" s="231"/>
      <c r="AY942" s="234"/>
      <c r="BA942" s="234"/>
      <c r="BC942" s="231"/>
    </row>
    <row r="943" spans="41:55" x14ac:dyDescent="0.25">
      <c r="AO943" s="230"/>
      <c r="AR943" s="234"/>
      <c r="AT943" s="234"/>
      <c r="AV943" s="231"/>
      <c r="AY943" s="234"/>
      <c r="BA943" s="234"/>
      <c r="BC943" s="231"/>
    </row>
    <row r="944" spans="41:55" x14ac:dyDescent="0.25">
      <c r="AO944" s="230"/>
      <c r="AR944" s="234"/>
      <c r="AT944" s="234"/>
      <c r="AV944" s="231"/>
      <c r="AY944" s="234"/>
      <c r="BA944" s="234"/>
      <c r="BC944" s="231"/>
    </row>
    <row r="945" spans="41:55" x14ac:dyDescent="0.25">
      <c r="AO945" s="230"/>
      <c r="AR945" s="234"/>
      <c r="AT945" s="234"/>
      <c r="AV945" s="231"/>
      <c r="AY945" s="234"/>
      <c r="BA945" s="234"/>
      <c r="BC945" s="231"/>
    </row>
    <row r="946" spans="41:55" x14ac:dyDescent="0.25">
      <c r="AO946" s="230"/>
      <c r="AR946" s="234"/>
      <c r="AT946" s="234"/>
      <c r="AV946" s="231"/>
      <c r="AY946" s="234"/>
      <c r="BA946" s="234"/>
      <c r="BC946" s="231"/>
    </row>
    <row r="947" spans="41:55" x14ac:dyDescent="0.25">
      <c r="AO947" s="230"/>
      <c r="AR947" s="234"/>
      <c r="AT947" s="234"/>
      <c r="AV947" s="231"/>
      <c r="AY947" s="234"/>
      <c r="BA947" s="234"/>
      <c r="BC947" s="231"/>
    </row>
    <row r="948" spans="41:55" x14ac:dyDescent="0.25">
      <c r="AO948" s="230"/>
      <c r="AR948" s="234"/>
      <c r="AT948" s="234"/>
      <c r="AV948" s="231"/>
      <c r="AY948" s="234"/>
      <c r="BA948" s="234"/>
      <c r="BC948" s="231"/>
    </row>
    <row r="949" spans="41:55" x14ac:dyDescent="0.25">
      <c r="AO949" s="230"/>
      <c r="AR949" s="234"/>
      <c r="AT949" s="234"/>
      <c r="AV949" s="231"/>
      <c r="AY949" s="234"/>
      <c r="BA949" s="234"/>
      <c r="BC949" s="231"/>
    </row>
    <row r="950" spans="41:55" x14ac:dyDescent="0.25">
      <c r="AO950" s="230"/>
      <c r="AR950" s="234"/>
      <c r="AT950" s="234"/>
      <c r="AV950" s="231"/>
      <c r="AY950" s="234"/>
      <c r="BA950" s="234"/>
      <c r="BC950" s="231"/>
    </row>
    <row r="951" spans="41:55" x14ac:dyDescent="0.25">
      <c r="AO951" s="230"/>
      <c r="AR951" s="234"/>
      <c r="AT951" s="234"/>
      <c r="AV951" s="231"/>
      <c r="AY951" s="234"/>
      <c r="BA951" s="234"/>
      <c r="BC951" s="231"/>
    </row>
    <row r="952" spans="41:55" x14ac:dyDescent="0.25">
      <c r="AO952" s="230"/>
      <c r="AR952" s="234"/>
      <c r="AT952" s="234"/>
      <c r="AV952" s="231"/>
      <c r="AY952" s="234"/>
      <c r="BA952" s="234"/>
      <c r="BC952" s="231"/>
    </row>
    <row r="953" spans="41:55" x14ac:dyDescent="0.25">
      <c r="AO953" s="230"/>
      <c r="AR953" s="234"/>
      <c r="AT953" s="234"/>
      <c r="AV953" s="231"/>
      <c r="AY953" s="234"/>
      <c r="BA953" s="234"/>
      <c r="BC953" s="231"/>
    </row>
    <row r="954" spans="41:55" x14ac:dyDescent="0.25">
      <c r="AO954" s="230"/>
      <c r="AR954" s="234"/>
      <c r="AT954" s="234"/>
      <c r="AV954" s="231"/>
      <c r="AY954" s="234"/>
      <c r="BA954" s="234"/>
      <c r="BC954" s="231"/>
    </row>
    <row r="955" spans="41:55" x14ac:dyDescent="0.25">
      <c r="AO955" s="230"/>
      <c r="AR955" s="234"/>
      <c r="AT955" s="234"/>
      <c r="AV955" s="231"/>
      <c r="AY955" s="234"/>
      <c r="BA955" s="234"/>
      <c r="BC955" s="231"/>
    </row>
    <row r="956" spans="41:55" x14ac:dyDescent="0.25">
      <c r="AO956" s="230"/>
      <c r="AR956" s="234"/>
      <c r="AT956" s="234"/>
      <c r="AV956" s="231"/>
      <c r="AY956" s="234"/>
      <c r="BA956" s="234"/>
      <c r="BC956" s="231"/>
    </row>
    <row r="957" spans="41:55" x14ac:dyDescent="0.25">
      <c r="AO957" s="230"/>
      <c r="AR957" s="234"/>
      <c r="AT957" s="234"/>
      <c r="AV957" s="231"/>
      <c r="AY957" s="234"/>
      <c r="BA957" s="234"/>
      <c r="BC957" s="231"/>
    </row>
    <row r="958" spans="41:55" x14ac:dyDescent="0.25">
      <c r="AO958" s="230"/>
      <c r="AR958" s="234"/>
      <c r="AT958" s="234"/>
      <c r="AV958" s="231"/>
      <c r="AY958" s="234"/>
      <c r="BA958" s="234"/>
      <c r="BC958" s="231"/>
    </row>
    <row r="959" spans="41:55" x14ac:dyDescent="0.25">
      <c r="AO959" s="230"/>
      <c r="AR959" s="234"/>
      <c r="AT959" s="234"/>
      <c r="AV959" s="231"/>
      <c r="AY959" s="234"/>
      <c r="BA959" s="234"/>
      <c r="BC959" s="231"/>
    </row>
    <row r="960" spans="41:55" x14ac:dyDescent="0.25">
      <c r="AO960" s="230"/>
      <c r="AR960" s="234"/>
      <c r="AT960" s="234"/>
      <c r="AV960" s="231"/>
      <c r="AY960" s="234"/>
      <c r="BA960" s="234"/>
      <c r="BC960" s="231"/>
    </row>
    <row r="961" spans="41:55" x14ac:dyDescent="0.25">
      <c r="AO961" s="230"/>
      <c r="AR961" s="234"/>
      <c r="AT961" s="234"/>
      <c r="AV961" s="231"/>
      <c r="AY961" s="234"/>
      <c r="BA961" s="234"/>
      <c r="BC961" s="231"/>
    </row>
    <row r="962" spans="41:55" x14ac:dyDescent="0.25">
      <c r="AO962" s="230"/>
      <c r="AR962" s="234"/>
      <c r="AT962" s="234"/>
      <c r="AV962" s="231"/>
      <c r="AY962" s="234"/>
      <c r="BA962" s="234"/>
      <c r="BC962" s="231"/>
    </row>
    <row r="963" spans="41:55" x14ac:dyDescent="0.25">
      <c r="AO963" s="230"/>
      <c r="AR963" s="234"/>
      <c r="AT963" s="234"/>
      <c r="AV963" s="231"/>
      <c r="AY963" s="234"/>
      <c r="BA963" s="234"/>
      <c r="BC963" s="231"/>
    </row>
    <row r="964" spans="41:55" x14ac:dyDescent="0.25">
      <c r="AO964" s="230"/>
      <c r="AR964" s="234"/>
      <c r="AT964" s="234"/>
      <c r="AV964" s="231"/>
      <c r="AY964" s="234"/>
      <c r="BA964" s="234"/>
      <c r="BC964" s="231"/>
    </row>
    <row r="965" spans="41:55" x14ac:dyDescent="0.25">
      <c r="AO965" s="230"/>
      <c r="AR965" s="234"/>
      <c r="AT965" s="234"/>
      <c r="AV965" s="231"/>
      <c r="AY965" s="234"/>
      <c r="BA965" s="234"/>
      <c r="BC965" s="231"/>
    </row>
    <row r="966" spans="41:55" x14ac:dyDescent="0.25">
      <c r="AO966" s="230"/>
      <c r="AR966" s="234"/>
      <c r="AT966" s="234"/>
      <c r="AV966" s="231"/>
      <c r="AY966" s="234"/>
      <c r="BA966" s="234"/>
      <c r="BC966" s="231"/>
    </row>
    <row r="967" spans="41:55" x14ac:dyDescent="0.25">
      <c r="AO967" s="230"/>
      <c r="AR967" s="234"/>
      <c r="AT967" s="234"/>
      <c r="AV967" s="231"/>
      <c r="AY967" s="234"/>
      <c r="BA967" s="234"/>
      <c r="BC967" s="231"/>
    </row>
    <row r="968" spans="41:55" x14ac:dyDescent="0.25">
      <c r="AO968" s="230"/>
      <c r="AR968" s="234"/>
      <c r="AT968" s="234"/>
      <c r="AV968" s="231"/>
      <c r="AY968" s="234"/>
      <c r="BA968" s="234"/>
      <c r="BC968" s="231"/>
    </row>
    <row r="969" spans="41:55" x14ac:dyDescent="0.25">
      <c r="AO969" s="230"/>
      <c r="AR969" s="234"/>
      <c r="AT969" s="234"/>
      <c r="AV969" s="231"/>
      <c r="AY969" s="234"/>
      <c r="BA969" s="234"/>
      <c r="BC969" s="231"/>
    </row>
    <row r="970" spans="41:55" x14ac:dyDescent="0.25">
      <c r="AO970" s="230"/>
      <c r="AR970" s="234"/>
      <c r="AT970" s="234"/>
      <c r="AV970" s="231"/>
      <c r="AY970" s="234"/>
      <c r="BA970" s="234"/>
      <c r="BC970" s="231"/>
    </row>
    <row r="971" spans="41:55" x14ac:dyDescent="0.25">
      <c r="AO971" s="230"/>
      <c r="AR971" s="234"/>
      <c r="AT971" s="234"/>
      <c r="AV971" s="231"/>
      <c r="AY971" s="234"/>
      <c r="BA971" s="234"/>
      <c r="BC971" s="231"/>
    </row>
    <row r="972" spans="41:55" x14ac:dyDescent="0.25">
      <c r="AO972" s="230"/>
      <c r="AR972" s="234"/>
      <c r="AT972" s="234"/>
      <c r="AV972" s="231"/>
      <c r="AY972" s="234"/>
      <c r="BA972" s="234"/>
      <c r="BC972" s="231"/>
    </row>
    <row r="973" spans="41:55" x14ac:dyDescent="0.25">
      <c r="AO973" s="230"/>
      <c r="AR973" s="234"/>
      <c r="AT973" s="234"/>
      <c r="AV973" s="231"/>
      <c r="AY973" s="234"/>
      <c r="BA973" s="234"/>
      <c r="BC973" s="231"/>
    </row>
    <row r="974" spans="41:55" x14ac:dyDescent="0.25">
      <c r="AO974" s="230"/>
      <c r="AR974" s="234"/>
      <c r="AT974" s="234"/>
      <c r="AV974" s="231"/>
      <c r="AY974" s="234"/>
      <c r="BA974" s="234"/>
      <c r="BC974" s="231"/>
    </row>
    <row r="975" spans="41:55" x14ac:dyDescent="0.25">
      <c r="AO975" s="230"/>
      <c r="AR975" s="234"/>
      <c r="AT975" s="234"/>
      <c r="AV975" s="231"/>
      <c r="AY975" s="234"/>
      <c r="BA975" s="234"/>
      <c r="BC975" s="231"/>
    </row>
    <row r="976" spans="41:55" x14ac:dyDescent="0.25">
      <c r="AO976" s="230"/>
      <c r="AR976" s="234"/>
      <c r="AT976" s="234"/>
      <c r="AV976" s="231"/>
      <c r="AY976" s="234"/>
      <c r="BA976" s="234"/>
      <c r="BC976" s="231"/>
    </row>
    <row r="977" spans="41:55" x14ac:dyDescent="0.25">
      <c r="AO977" s="230"/>
      <c r="AR977" s="234"/>
      <c r="AT977" s="234"/>
      <c r="AV977" s="231"/>
      <c r="AY977" s="234"/>
      <c r="BA977" s="234"/>
      <c r="BC977" s="231"/>
    </row>
    <row r="978" spans="41:55" x14ac:dyDescent="0.25">
      <c r="AO978" s="230"/>
      <c r="AR978" s="234"/>
      <c r="AT978" s="234"/>
      <c r="AV978" s="231"/>
      <c r="AY978" s="234"/>
      <c r="BA978" s="234"/>
      <c r="BC978" s="231"/>
    </row>
    <row r="979" spans="41:55" x14ac:dyDescent="0.25">
      <c r="AO979" s="230"/>
      <c r="AR979" s="234"/>
      <c r="AT979" s="234"/>
      <c r="AV979" s="231"/>
      <c r="AY979" s="234"/>
      <c r="BA979" s="234"/>
      <c r="BC979" s="231"/>
    </row>
    <row r="980" spans="41:55" x14ac:dyDescent="0.25">
      <c r="AO980" s="230"/>
      <c r="AR980" s="234"/>
      <c r="AT980" s="234"/>
      <c r="AV980" s="231"/>
      <c r="AY980" s="234"/>
      <c r="BA980" s="234"/>
      <c r="BC980" s="231"/>
    </row>
    <row r="981" spans="41:55" x14ac:dyDescent="0.25">
      <c r="AO981" s="230"/>
      <c r="AR981" s="234"/>
      <c r="AT981" s="234"/>
      <c r="AV981" s="231"/>
      <c r="AY981" s="234"/>
      <c r="BA981" s="234"/>
      <c r="BC981" s="231"/>
    </row>
    <row r="982" spans="41:55" x14ac:dyDescent="0.25">
      <c r="AO982" s="230"/>
      <c r="AR982" s="234"/>
      <c r="AT982" s="234"/>
      <c r="AV982" s="231"/>
      <c r="AY982" s="234"/>
      <c r="BA982" s="234"/>
      <c r="BC982" s="231"/>
    </row>
    <row r="983" spans="41:55" x14ac:dyDescent="0.25">
      <c r="AO983" s="230"/>
      <c r="AR983" s="234"/>
      <c r="AT983" s="234"/>
      <c r="AV983" s="231"/>
      <c r="AY983" s="234"/>
      <c r="BA983" s="234"/>
      <c r="BC983" s="231"/>
    </row>
    <row r="984" spans="41:55" x14ac:dyDescent="0.25">
      <c r="AO984" s="230"/>
      <c r="AR984" s="234"/>
      <c r="AT984" s="234"/>
      <c r="AV984" s="231"/>
      <c r="AY984" s="234"/>
      <c r="BA984" s="234"/>
      <c r="BC984" s="231"/>
    </row>
    <row r="985" spans="41:55" x14ac:dyDescent="0.25">
      <c r="AO985" s="230"/>
      <c r="AR985" s="234"/>
      <c r="AT985" s="234"/>
      <c r="AV985" s="231"/>
      <c r="AY985" s="234"/>
      <c r="BA985" s="234"/>
      <c r="BC985" s="231"/>
    </row>
    <row r="986" spans="41:55" x14ac:dyDescent="0.25">
      <c r="AO986" s="230"/>
      <c r="AR986" s="234"/>
      <c r="AT986" s="234"/>
      <c r="AV986" s="231"/>
      <c r="AY986" s="234"/>
      <c r="BA986" s="234"/>
      <c r="BC986" s="231"/>
    </row>
    <row r="987" spans="41:55" x14ac:dyDescent="0.25">
      <c r="AO987" s="230"/>
      <c r="AR987" s="234"/>
      <c r="AT987" s="234"/>
      <c r="AV987" s="231"/>
      <c r="AY987" s="234"/>
      <c r="BA987" s="234"/>
      <c r="BC987" s="231"/>
    </row>
    <row r="988" spans="41:55" x14ac:dyDescent="0.25">
      <c r="AO988" s="230"/>
      <c r="AR988" s="234"/>
      <c r="AT988" s="234"/>
      <c r="AV988" s="231"/>
      <c r="AY988" s="234"/>
      <c r="BA988" s="234"/>
      <c r="BC988" s="231"/>
    </row>
    <row r="989" spans="41:55" x14ac:dyDescent="0.25">
      <c r="AO989" s="230"/>
      <c r="AR989" s="234"/>
      <c r="AT989" s="234"/>
      <c r="AV989" s="231"/>
      <c r="AY989" s="234"/>
      <c r="BA989" s="234"/>
      <c r="BC989" s="231"/>
    </row>
    <row r="990" spans="41:55" x14ac:dyDescent="0.25">
      <c r="AO990" s="230"/>
      <c r="AR990" s="234"/>
      <c r="AT990" s="234"/>
      <c r="AV990" s="231"/>
      <c r="AY990" s="234"/>
      <c r="BA990" s="234"/>
      <c r="BC990" s="231"/>
    </row>
    <row r="991" spans="41:55" x14ac:dyDescent="0.25">
      <c r="AO991" s="230"/>
      <c r="AR991" s="234"/>
      <c r="AT991" s="234"/>
      <c r="AV991" s="231"/>
      <c r="AY991" s="234"/>
      <c r="BA991" s="234"/>
      <c r="BC991" s="231"/>
    </row>
    <row r="992" spans="41:55" x14ac:dyDescent="0.25">
      <c r="AO992" s="230"/>
      <c r="AR992" s="234"/>
      <c r="AT992" s="234"/>
      <c r="AV992" s="231"/>
      <c r="AY992" s="234"/>
      <c r="BA992" s="234"/>
      <c r="BC992" s="231"/>
    </row>
    <row r="993" spans="41:55" x14ac:dyDescent="0.25">
      <c r="AO993" s="230"/>
      <c r="AR993" s="234"/>
      <c r="AT993" s="234"/>
      <c r="AV993" s="231"/>
      <c r="AY993" s="234"/>
      <c r="BA993" s="234"/>
      <c r="BC993" s="231"/>
    </row>
    <row r="994" spans="41:55" x14ac:dyDescent="0.25">
      <c r="AO994" s="230"/>
      <c r="AR994" s="234"/>
      <c r="AT994" s="234"/>
      <c r="AV994" s="231"/>
      <c r="AY994" s="234"/>
      <c r="BA994" s="234"/>
      <c r="BC994" s="231"/>
    </row>
    <row r="995" spans="41:55" x14ac:dyDescent="0.25">
      <c r="AO995" s="230"/>
      <c r="AR995" s="234"/>
      <c r="AT995" s="234"/>
      <c r="AV995" s="231"/>
      <c r="AY995" s="234"/>
      <c r="BA995" s="234"/>
      <c r="BC995" s="231"/>
    </row>
    <row r="996" spans="41:55" x14ac:dyDescent="0.25">
      <c r="AO996" s="230"/>
      <c r="AR996" s="234"/>
      <c r="AT996" s="234"/>
      <c r="AV996" s="231"/>
      <c r="AY996" s="234"/>
      <c r="BA996" s="234"/>
      <c r="BC996" s="231"/>
    </row>
    <row r="997" spans="41:55" x14ac:dyDescent="0.25">
      <c r="AO997" s="230"/>
      <c r="AR997" s="234"/>
      <c r="AT997" s="234"/>
      <c r="AV997" s="231"/>
      <c r="AY997" s="234"/>
      <c r="BA997" s="234"/>
      <c r="BC997" s="231"/>
    </row>
    <row r="998" spans="41:55" x14ac:dyDescent="0.25">
      <c r="AO998" s="230"/>
      <c r="AR998" s="234"/>
      <c r="AT998" s="234"/>
      <c r="AV998" s="231"/>
      <c r="AY998" s="234"/>
      <c r="BA998" s="234"/>
      <c r="BC998" s="231"/>
    </row>
    <row r="999" spans="41:55" x14ac:dyDescent="0.25">
      <c r="AO999" s="230"/>
      <c r="AR999" s="234"/>
      <c r="AT999" s="234"/>
      <c r="AV999" s="231"/>
      <c r="AY999" s="234"/>
      <c r="BA999" s="234"/>
      <c r="BC999" s="231"/>
    </row>
    <row r="1000" spans="41:55" x14ac:dyDescent="0.25">
      <c r="AO1000" s="230"/>
      <c r="AR1000" s="234"/>
      <c r="AT1000" s="234"/>
      <c r="AV1000" s="231"/>
      <c r="AY1000" s="234"/>
      <c r="BA1000" s="234"/>
      <c r="BC1000" s="231"/>
    </row>
  </sheetData>
  <autoFilter ref="A5:BC5" xr:uid="{00000000-0009-0000-0000-000002000000}"/>
  <mergeCells count="12">
    <mergeCell ref="AK4:AM4"/>
    <mergeCell ref="E1:H1"/>
    <mergeCell ref="J1:S1"/>
    <mergeCell ref="V1:AC1"/>
    <mergeCell ref="AP1:BC1"/>
    <mergeCell ref="AP2:AV2"/>
    <mergeCell ref="AW2:BC2"/>
    <mergeCell ref="L4:N4"/>
    <mergeCell ref="Q4:S4"/>
    <mergeCell ref="V4:X4"/>
    <mergeCell ref="AA4:AC4"/>
    <mergeCell ref="AF4:AH4"/>
  </mergeCells>
  <conditionalFormatting sqref="L6:M31">
    <cfRule type="cellIs" dxfId="17" priority="276" operator="equal">
      <formula>0</formula>
    </cfRule>
  </conditionalFormatting>
  <conditionalFormatting sqref="J6:J31">
    <cfRule type="dataBar" priority="27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{707A8B25-30FE-459F-BEA6-9972953E9C99}</x14:id>
        </ext>
      </extLst>
    </cfRule>
  </conditionalFormatting>
  <conditionalFormatting sqref="N6:N31">
    <cfRule type="cellIs" dxfId="16" priority="275" stopIfTrue="1" operator="equal">
      <formula>0</formula>
    </cfRule>
  </conditionalFormatting>
  <conditionalFormatting sqref="V6:W31">
    <cfRule type="cellIs" dxfId="15" priority="274" operator="equal">
      <formula>0</formula>
    </cfRule>
  </conditionalFormatting>
  <conditionalFormatting sqref="X6:X31">
    <cfRule type="cellIs" dxfId="14" priority="273" stopIfTrue="1" operator="equal">
      <formula>0</formula>
    </cfRule>
  </conditionalFormatting>
  <conditionalFormatting sqref="AB6:AB31">
    <cfRule type="cellIs" dxfId="13" priority="272" operator="equal">
      <formula>0</formula>
    </cfRule>
  </conditionalFormatting>
  <conditionalFormatting sqref="AC6:AC31">
    <cfRule type="cellIs" dxfId="12" priority="271" stopIfTrue="1" operator="equal">
      <formula>0</formula>
    </cfRule>
  </conditionalFormatting>
  <conditionalFormatting sqref="R6:R31">
    <cfRule type="cellIs" dxfId="11" priority="270" operator="equal">
      <formula>0</formula>
    </cfRule>
  </conditionalFormatting>
  <conditionalFormatting sqref="Q6:Q31">
    <cfRule type="cellIs" dxfId="10" priority="269" operator="equal">
      <formula>0</formula>
    </cfRule>
  </conditionalFormatting>
  <conditionalFormatting sqref="S6:S31">
    <cfRule type="cellIs" dxfId="9" priority="268" stopIfTrue="1" operator="equal">
      <formula>0</formula>
    </cfRule>
  </conditionalFormatting>
  <conditionalFormatting sqref="AA6:AA31">
    <cfRule type="cellIs" dxfId="8" priority="267" operator="equal">
      <formula>0</formula>
    </cfRule>
  </conditionalFormatting>
  <conditionalFormatting sqref="AH6:AH31">
    <cfRule type="cellIs" dxfId="7" priority="265" stopIfTrue="1" operator="equal">
      <formula>0</formula>
    </cfRule>
  </conditionalFormatting>
  <conditionalFormatting sqref="AM6:AM31">
    <cfRule type="cellIs" dxfId="6" priority="263" stopIfTrue="1" operator="equal">
      <formula>0</formula>
    </cfRule>
  </conditionalFormatting>
  <conditionalFormatting sqref="AO6:AO31">
    <cfRule type="cellIs" dxfId="5" priority="261" operator="lessThanOrEqual">
      <formula>0.01</formula>
    </cfRule>
    <cfRule type="colorScale" priority="262">
      <colorScale>
        <cfvo type="num" val="0.01"/>
        <cfvo type="percentile" val="0.1"/>
        <cfvo type="num" val="0.2"/>
        <color rgb="FF92D050"/>
        <color rgb="FFFFEB84"/>
        <color theme="5"/>
      </colorScale>
    </cfRule>
  </conditionalFormatting>
  <conditionalFormatting sqref="B6:G31">
    <cfRule type="expression" dxfId="4" priority="2">
      <formula>IF($A6=1,TRUE,FALSE)</formula>
    </cfRule>
  </conditionalFormatting>
  <conditionalFormatting sqref="N6:N31">
    <cfRule type="colorScale" priority="287">
      <colorScale>
        <cfvo type="min"/>
        <cfvo type="max"/>
        <color theme="7" tint="0.39997558519241921"/>
        <color theme="5"/>
      </colorScale>
    </cfRule>
  </conditionalFormatting>
  <conditionalFormatting sqref="X6:X31">
    <cfRule type="colorScale" priority="288">
      <colorScale>
        <cfvo type="min"/>
        <cfvo type="max"/>
        <color theme="7" tint="0.39997558519241921"/>
        <color theme="5"/>
      </colorScale>
    </cfRule>
  </conditionalFormatting>
  <conditionalFormatting sqref="AC6:AC31">
    <cfRule type="colorScale" priority="289">
      <colorScale>
        <cfvo type="min"/>
        <cfvo type="max"/>
        <color theme="7" tint="0.39997558519241921"/>
        <color theme="5"/>
      </colorScale>
    </cfRule>
  </conditionalFormatting>
  <conditionalFormatting sqref="S6:S31">
    <cfRule type="colorScale" priority="290">
      <colorScale>
        <cfvo type="min"/>
        <cfvo type="max"/>
        <color theme="7" tint="0.39997558519241921"/>
        <color theme="5"/>
      </colorScale>
    </cfRule>
  </conditionalFormatting>
  <conditionalFormatting sqref="AH6:AH31">
    <cfRule type="colorScale" priority="291">
      <colorScale>
        <cfvo type="min"/>
        <cfvo type="max"/>
        <color theme="7" tint="0.39997558519241921"/>
        <color theme="5"/>
      </colorScale>
    </cfRule>
  </conditionalFormatting>
  <conditionalFormatting sqref="AM6:AM31">
    <cfRule type="colorScale" priority="292">
      <colorScale>
        <cfvo type="min"/>
        <cfvo type="max"/>
        <color theme="7" tint="0.39997558519241921"/>
        <color theme="5"/>
      </colorScale>
    </cfRule>
  </conditionalFormatting>
  <conditionalFormatting sqref="H6:H31">
    <cfRule type="expression" dxfId="1" priority="1">
      <formula>IF($A6=1,TRUE,FALSE)</formula>
    </cfRule>
  </conditionalFormatting>
  <hyperlinks>
    <hyperlink ref="E1" r:id="rId1" xr:uid="{00000000-0004-0000-0200-000000000000}"/>
    <hyperlink ref="J1" r:id="rId2" display="Siehe Anleitung" xr:uid="{00000000-0004-0000-0200-000001000000}"/>
    <hyperlink ref="J1:L1" r:id="rId3" display="Anleitung" xr:uid="{00000000-0004-0000-0200-000002000000}"/>
  </hyperlinks>
  <pageMargins left="0.7" right="0.7" top="0.75" bottom="0.75" header="0.3" footer="0.3"/>
  <pageSetup paperSize="9" orientation="portrait"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07A8B25-30FE-459F-BEA6-9972953E9C9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J6:J31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tabColor theme="4" tint="0.59999389629810485"/>
  </sheetPr>
  <dimension ref="A1:T6"/>
  <sheetViews>
    <sheetView workbookViewId="0">
      <pane ySplit="5" topLeftCell="A6" activePane="bottomLeft" state="frozen"/>
      <selection pane="bottomLeft"/>
    </sheetView>
  </sheetViews>
  <sheetFormatPr baseColWidth="10" defaultColWidth="11.5" defaultRowHeight="15" x14ac:dyDescent="0.25"/>
  <cols>
    <col min="1" max="1" width="4.625" style="137" customWidth="1"/>
    <col min="2" max="2" width="8.125" style="137" customWidth="1"/>
    <col min="3" max="3" width="16.375" style="137" customWidth="1"/>
    <col min="4" max="4" width="9.375" style="137" customWidth="1"/>
    <col min="5" max="5" width="6.625" style="137" bestFit="1" customWidth="1"/>
    <col min="6" max="6" width="7.5" style="137" bestFit="1" customWidth="1"/>
    <col min="7" max="7" width="8.25" style="137" bestFit="1" customWidth="1"/>
    <col min="8" max="8" width="8.25" style="137" customWidth="1"/>
    <col min="9" max="9" width="9.625" style="137" bestFit="1" customWidth="1"/>
    <col min="10" max="10" width="8.5" style="137" bestFit="1" customWidth="1"/>
    <col min="11" max="11" width="25.625" style="137" bestFit="1" customWidth="1"/>
    <col min="12" max="12" width="8" style="137" bestFit="1" customWidth="1"/>
    <col min="13" max="14" width="6.625" style="137" bestFit="1" customWidth="1"/>
    <col min="15" max="15" width="23.125" style="137" bestFit="1" customWidth="1"/>
    <col min="16" max="16" width="36.875" style="137" bestFit="1" customWidth="1"/>
    <col min="17" max="17" width="8.625" style="137" bestFit="1" customWidth="1"/>
    <col min="18" max="18" width="11.875" style="137" bestFit="1" customWidth="1"/>
    <col min="19" max="19" width="6.625" style="137" bestFit="1" customWidth="1"/>
    <col min="20" max="20" width="14.125" style="137" bestFit="1" customWidth="1"/>
    <col min="21" max="16384" width="11.5" style="137"/>
  </cols>
  <sheetData>
    <row r="1" spans="1:20" s="159" customFormat="1" x14ac:dyDescent="0.25">
      <c r="A1" s="158" t="s">
        <v>4</v>
      </c>
      <c r="G1" s="257" t="s">
        <v>166</v>
      </c>
      <c r="H1" s="257"/>
      <c r="I1" s="257"/>
      <c r="J1" s="257"/>
      <c r="K1" s="257"/>
      <c r="L1" s="178"/>
      <c r="M1" s="178"/>
      <c r="N1" s="178"/>
      <c r="O1" s="178"/>
      <c r="P1" s="178"/>
    </row>
    <row r="2" spans="1:20" x14ac:dyDescent="0.25">
      <c r="A2" s="27"/>
    </row>
    <row r="3" spans="1:20" x14ac:dyDescent="0.25">
      <c r="A3" s="160" t="s">
        <v>4631</v>
      </c>
    </row>
    <row r="5" spans="1:20" s="29" customFormat="1" x14ac:dyDescent="0.25">
      <c r="A5" s="161" t="s">
        <v>22</v>
      </c>
      <c r="B5" s="161" t="s">
        <v>24</v>
      </c>
      <c r="C5" s="161" t="s">
        <v>26</v>
      </c>
      <c r="D5" s="161" t="s">
        <v>28</v>
      </c>
      <c r="E5" s="161" t="s">
        <v>30</v>
      </c>
      <c r="F5" s="161" t="s">
        <v>32</v>
      </c>
      <c r="G5" s="161" t="s">
        <v>33</v>
      </c>
      <c r="H5" s="161" t="s">
        <v>35</v>
      </c>
      <c r="I5" s="161" t="s">
        <v>37</v>
      </c>
      <c r="J5" s="161" t="s">
        <v>41</v>
      </c>
      <c r="K5" s="161" t="s">
        <v>43</v>
      </c>
      <c r="L5" s="161" t="s">
        <v>45</v>
      </c>
      <c r="M5" s="161" t="s">
        <v>47</v>
      </c>
      <c r="N5" s="161" t="s">
        <v>49</v>
      </c>
      <c r="O5" s="161" t="s">
        <v>51</v>
      </c>
      <c r="P5" s="161" t="s">
        <v>60</v>
      </c>
      <c r="Q5" s="161" t="s">
        <v>68</v>
      </c>
      <c r="R5" s="161" t="s">
        <v>70</v>
      </c>
      <c r="S5" s="161" t="s">
        <v>72</v>
      </c>
      <c r="T5" s="161" t="s">
        <v>74</v>
      </c>
    </row>
    <row r="6" spans="1:20" x14ac:dyDescent="0.25">
      <c r="A6" s="137" t="s">
        <v>143</v>
      </c>
      <c r="B6" s="137">
        <v>2939</v>
      </c>
      <c r="C6" s="137" t="s">
        <v>142</v>
      </c>
      <c r="D6" s="137">
        <v>192051038</v>
      </c>
      <c r="E6" s="137">
        <v>0</v>
      </c>
      <c r="F6" s="137">
        <v>1060</v>
      </c>
      <c r="G6" s="137">
        <v>1242</v>
      </c>
      <c r="H6" s="137">
        <v>2023</v>
      </c>
      <c r="I6" s="137">
        <v>115</v>
      </c>
      <c r="J6" s="137">
        <v>1085817</v>
      </c>
      <c r="K6" s="137" t="s">
        <v>2923</v>
      </c>
      <c r="L6" s="137" t="s">
        <v>4621</v>
      </c>
      <c r="M6" s="137">
        <v>8207</v>
      </c>
      <c r="N6" s="137">
        <v>0</v>
      </c>
      <c r="O6" s="137" t="s">
        <v>142</v>
      </c>
      <c r="P6" s="137" t="s">
        <v>351</v>
      </c>
      <c r="Q6" s="137" t="s">
        <v>4622</v>
      </c>
      <c r="R6" s="137" t="s">
        <v>4623</v>
      </c>
      <c r="S6" s="137">
        <v>2939</v>
      </c>
      <c r="T6" s="137" t="s">
        <v>4624</v>
      </c>
    </row>
  </sheetData>
  <autoFilter ref="A5:T5" xr:uid="{00000000-0009-0000-0000-000003000000}"/>
  <mergeCells count="1">
    <mergeCell ref="G1:K1"/>
  </mergeCells>
  <hyperlinks>
    <hyperlink ref="G1" r:id="rId1" display="Siehe Anleitung" xr:uid="{00000000-0004-0000-0300-000000000000}"/>
    <hyperlink ref="G1:I1" r:id="rId2" display="Anleitung" xr:uid="{00000000-0004-0000-0300-000001000000}"/>
  </hyperlinks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>
    <tabColor theme="5" tint="0.59999389629810485"/>
  </sheetPr>
  <dimension ref="A1:Q6"/>
  <sheetViews>
    <sheetView workbookViewId="0">
      <pane ySplit="6" topLeftCell="A7" activePane="bottomLeft" state="frozen"/>
      <selection pane="bottomLeft" activeCell="G1" sqref="G1:P1"/>
    </sheetView>
  </sheetViews>
  <sheetFormatPr baseColWidth="10" defaultColWidth="8.125" defaultRowHeight="15" x14ac:dyDescent="0.25"/>
  <cols>
    <col min="1" max="1" width="4.625" style="137" customWidth="1"/>
    <col min="2" max="2" width="8.125" style="137" customWidth="1"/>
    <col min="3" max="3" width="16.375" style="137" customWidth="1"/>
    <col min="4" max="4" width="9.375" style="137" customWidth="1"/>
    <col min="5" max="5" width="26.25" style="137" customWidth="1"/>
    <col min="6" max="6" width="8.25" style="137" bestFit="1" customWidth="1"/>
    <col min="7" max="7" width="8.5" style="137" bestFit="1" customWidth="1"/>
    <col min="8" max="8" width="7.5" style="137" bestFit="1" customWidth="1"/>
    <col min="9" max="9" width="8.25" style="137" bestFit="1" customWidth="1"/>
    <col min="10" max="11" width="11" style="137" bestFit="1" customWidth="1"/>
    <col min="12" max="12" width="8.25" style="137" bestFit="1" customWidth="1"/>
    <col min="13" max="14" width="8.25" style="137" customWidth="1"/>
    <col min="15" max="15" width="5.375" style="137" customWidth="1"/>
    <col min="16" max="16" width="8.5" style="137" customWidth="1"/>
    <col min="17" max="17" width="18.5" style="137" customWidth="1"/>
    <col min="18" max="16384" width="8.125" style="137"/>
  </cols>
  <sheetData>
    <row r="1" spans="1:17" s="163" customFormat="1" x14ac:dyDescent="0.25">
      <c r="A1" s="162" t="s">
        <v>7</v>
      </c>
      <c r="G1" s="257" t="s">
        <v>166</v>
      </c>
      <c r="H1" s="257"/>
      <c r="I1" s="257"/>
      <c r="J1" s="257"/>
      <c r="K1" s="257"/>
      <c r="L1" s="178"/>
      <c r="M1" s="178"/>
      <c r="N1" s="178"/>
      <c r="O1" s="178"/>
      <c r="P1" s="178"/>
    </row>
    <row r="3" spans="1:17" x14ac:dyDescent="0.25">
      <c r="A3" s="160" t="s">
        <v>4631</v>
      </c>
    </row>
    <row r="5" spans="1:17" s="161" customFormat="1" x14ac:dyDescent="0.25">
      <c r="A5" s="258" t="s">
        <v>224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164"/>
      <c r="N5" s="164"/>
      <c r="O5" s="260" t="s">
        <v>225</v>
      </c>
      <c r="P5" s="261"/>
      <c r="Q5" s="261"/>
    </row>
    <row r="6" spans="1:17" x14ac:dyDescent="0.25">
      <c r="A6" s="161" t="s">
        <v>22</v>
      </c>
      <c r="B6" s="161" t="s">
        <v>24</v>
      </c>
      <c r="C6" s="161" t="s">
        <v>26</v>
      </c>
      <c r="D6" s="161" t="s">
        <v>28</v>
      </c>
      <c r="E6" s="161" t="s">
        <v>211</v>
      </c>
      <c r="F6" s="161" t="s">
        <v>39</v>
      </c>
      <c r="G6" s="161" t="s">
        <v>35</v>
      </c>
      <c r="H6" s="161" t="s">
        <v>32</v>
      </c>
      <c r="I6" s="161" t="s">
        <v>33</v>
      </c>
      <c r="J6" s="161" t="s">
        <v>62</v>
      </c>
      <c r="K6" s="161" t="s">
        <v>64</v>
      </c>
      <c r="L6" s="161" t="s">
        <v>66</v>
      </c>
      <c r="M6" s="161" t="s">
        <v>70</v>
      </c>
      <c r="N6" s="161" t="s">
        <v>68</v>
      </c>
      <c r="O6" s="165" t="s">
        <v>22</v>
      </c>
      <c r="P6" s="165" t="s">
        <v>24</v>
      </c>
      <c r="Q6" s="165" t="s">
        <v>26</v>
      </c>
    </row>
  </sheetData>
  <autoFilter ref="A6:Q6" xr:uid="{00000000-0009-0000-0000-000004000000}"/>
  <mergeCells count="3">
    <mergeCell ref="A5:L5"/>
    <mergeCell ref="O5:Q5"/>
    <mergeCell ref="G1:K1"/>
  </mergeCells>
  <hyperlinks>
    <hyperlink ref="G1" r:id="rId1" display="Siehe Anleitung" xr:uid="{00000000-0004-0000-0400-000000000000}"/>
    <hyperlink ref="G1:I1" r:id="rId2" display="Anleitung" xr:uid="{00000000-0004-0000-0400-000001000000}"/>
  </hyperlinks>
  <pageMargins left="0.7" right="0.7" top="0.75" bottom="0.75" header="0.3" footer="0.3"/>
  <pageSetup paperSize="9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>
    <tabColor theme="7" tint="0.59999389629810485"/>
  </sheetPr>
  <dimension ref="A1:Y7"/>
  <sheetViews>
    <sheetView workbookViewId="0">
      <pane ySplit="5" topLeftCell="A6" activePane="bottomLeft" state="frozen"/>
      <selection pane="bottomLeft"/>
    </sheetView>
  </sheetViews>
  <sheetFormatPr baseColWidth="10" defaultColWidth="8.125" defaultRowHeight="15" x14ac:dyDescent="0.25"/>
  <cols>
    <col min="1" max="1" width="4.625" style="29" customWidth="1"/>
    <col min="2" max="2" width="8.125" style="29" customWidth="1"/>
    <col min="3" max="3" width="16.375" style="29" customWidth="1"/>
    <col min="4" max="4" width="9.375" style="29" customWidth="1"/>
    <col min="5" max="5" width="6.625" style="29" bestFit="1" customWidth="1"/>
    <col min="6" max="6" width="17.875" style="29" customWidth="1"/>
    <col min="7" max="7" width="7.625" style="29" bestFit="1" customWidth="1"/>
    <col min="8" max="8" width="6.375" style="29" bestFit="1" customWidth="1"/>
    <col min="9" max="9" width="15.5" style="29" customWidth="1"/>
    <col min="10" max="10" width="6.375" style="29" bestFit="1" customWidth="1"/>
    <col min="11" max="11" width="9.5" style="29" bestFit="1" customWidth="1"/>
    <col min="12" max="12" width="18.625" style="29" customWidth="1"/>
    <col min="13" max="13" width="9.5" style="29" bestFit="1" customWidth="1"/>
    <col min="14" max="14" width="8.125" style="137" bestFit="1" customWidth="1"/>
    <col min="15" max="15" width="8" style="137" bestFit="1" customWidth="1"/>
    <col min="16" max="16" width="7.75" style="29" bestFit="1" customWidth="1"/>
    <col min="17" max="17" width="7" style="29" bestFit="1" customWidth="1"/>
    <col min="18" max="18" width="7.625" style="29" bestFit="1" customWidth="1"/>
    <col min="19" max="19" width="7.875" style="29" bestFit="1" customWidth="1"/>
    <col min="20" max="21" width="11" style="29" bestFit="1" customWidth="1"/>
    <col min="22" max="22" width="7.75" style="29" bestFit="1" customWidth="1"/>
    <col min="23" max="24" width="11" style="29" bestFit="1" customWidth="1"/>
    <col min="25" max="25" width="10.375" style="29" bestFit="1" customWidth="1"/>
    <col min="26" max="16384" width="8.125" style="29"/>
  </cols>
  <sheetData>
    <row r="1" spans="1:25" s="167" customFormat="1" x14ac:dyDescent="0.25">
      <c r="A1" s="166" t="s">
        <v>10</v>
      </c>
      <c r="G1" s="257" t="s">
        <v>166</v>
      </c>
      <c r="H1" s="257"/>
      <c r="I1" s="257"/>
      <c r="J1" s="257"/>
      <c r="K1" s="257"/>
      <c r="L1" s="178"/>
      <c r="M1" s="178"/>
      <c r="N1" s="178"/>
      <c r="O1" s="178"/>
      <c r="P1" s="178"/>
    </row>
    <row r="3" spans="1:25" x14ac:dyDescent="0.25">
      <c r="A3" s="168" t="s">
        <v>4631</v>
      </c>
      <c r="G3" s="179" t="s">
        <v>223</v>
      </c>
    </row>
    <row r="4" spans="1:25" x14ac:dyDescent="0.25">
      <c r="K4" s="262" t="s">
        <v>226</v>
      </c>
      <c r="L4" s="262"/>
      <c r="M4" s="262"/>
    </row>
    <row r="5" spans="1:25" s="161" customFormat="1" x14ac:dyDescent="0.25">
      <c r="A5" s="169" t="s">
        <v>22</v>
      </c>
      <c r="B5" s="169" t="s">
        <v>24</v>
      </c>
      <c r="C5" s="169" t="s">
        <v>26</v>
      </c>
      <c r="D5" s="169" t="s">
        <v>28</v>
      </c>
      <c r="E5" s="169" t="s">
        <v>30</v>
      </c>
      <c r="F5" s="169" t="s">
        <v>43</v>
      </c>
      <c r="G5" s="170" t="s">
        <v>45</v>
      </c>
      <c r="H5" s="169" t="s">
        <v>47</v>
      </c>
      <c r="I5" s="169" t="s">
        <v>51</v>
      </c>
      <c r="J5" s="169" t="s">
        <v>53</v>
      </c>
      <c r="K5" s="171" t="s">
        <v>76</v>
      </c>
      <c r="L5" s="171" t="s">
        <v>78</v>
      </c>
      <c r="M5" s="171" t="s">
        <v>80</v>
      </c>
      <c r="N5" s="169" t="s">
        <v>68</v>
      </c>
      <c r="O5" s="169" t="s">
        <v>70</v>
      </c>
      <c r="P5" s="169" t="s">
        <v>39</v>
      </c>
      <c r="Q5" s="169" t="s">
        <v>32</v>
      </c>
      <c r="R5" s="169" t="s">
        <v>33</v>
      </c>
      <c r="S5" s="169" t="s">
        <v>35</v>
      </c>
      <c r="T5" s="169" t="s">
        <v>62</v>
      </c>
      <c r="U5" s="169" t="s">
        <v>64</v>
      </c>
      <c r="V5" s="169" t="s">
        <v>66</v>
      </c>
      <c r="W5" s="169" t="s">
        <v>55</v>
      </c>
      <c r="X5" s="169" t="s">
        <v>57</v>
      </c>
      <c r="Y5" s="161" t="s">
        <v>82</v>
      </c>
    </row>
    <row r="6" spans="1:25" x14ac:dyDescent="0.25">
      <c r="A6" s="29" t="s">
        <v>143</v>
      </c>
      <c r="B6" s="29">
        <v>2932</v>
      </c>
      <c r="C6" s="29" t="s">
        <v>192</v>
      </c>
      <c r="D6" s="29">
        <v>192041069</v>
      </c>
      <c r="E6" s="29">
        <v>0</v>
      </c>
      <c r="F6" s="29" t="s">
        <v>4513</v>
      </c>
      <c r="G6" s="29" t="s">
        <v>1565</v>
      </c>
      <c r="H6" s="29">
        <v>8222</v>
      </c>
      <c r="I6" s="29" t="s">
        <v>192</v>
      </c>
      <c r="J6" s="29">
        <v>822200</v>
      </c>
      <c r="K6" s="29">
        <v>8223</v>
      </c>
      <c r="L6" s="29" t="s">
        <v>4514</v>
      </c>
      <c r="M6" s="29">
        <v>822300</v>
      </c>
      <c r="N6" s="137" t="s">
        <v>4515</v>
      </c>
      <c r="O6" s="137" t="s">
        <v>2588</v>
      </c>
      <c r="P6" s="29">
        <v>1004</v>
      </c>
      <c r="Q6" s="29">
        <v>1060</v>
      </c>
      <c r="R6" s="29">
        <v>1242</v>
      </c>
      <c r="S6" s="29">
        <v>2023</v>
      </c>
      <c r="T6" s="29">
        <v>2683717.8840000001</v>
      </c>
      <c r="U6" s="29">
        <v>1282622.95</v>
      </c>
      <c r="V6" s="29">
        <v>904</v>
      </c>
    </row>
    <row r="7" spans="1:25" x14ac:dyDescent="0.25">
      <c r="A7" s="29" t="s">
        <v>143</v>
      </c>
      <c r="B7" s="29">
        <v>2932</v>
      </c>
      <c r="C7" s="29" t="s">
        <v>192</v>
      </c>
      <c r="D7" s="29">
        <v>192041072</v>
      </c>
      <c r="E7" s="29">
        <v>0</v>
      </c>
      <c r="F7" s="29" t="s">
        <v>4513</v>
      </c>
      <c r="G7" s="29" t="s">
        <v>4516</v>
      </c>
      <c r="H7" s="29">
        <v>8222</v>
      </c>
      <c r="I7" s="29" t="s">
        <v>192</v>
      </c>
      <c r="J7" s="29">
        <v>822200</v>
      </c>
      <c r="K7" s="29">
        <v>8223</v>
      </c>
      <c r="L7" s="29" t="s">
        <v>4514</v>
      </c>
      <c r="M7" s="29">
        <v>822300</v>
      </c>
      <c r="N7" s="137" t="s">
        <v>4515</v>
      </c>
      <c r="O7" s="137" t="s">
        <v>2588</v>
      </c>
      <c r="P7" s="29">
        <v>1004</v>
      </c>
      <c r="Q7" s="29">
        <v>1060</v>
      </c>
      <c r="R7" s="29">
        <v>1242</v>
      </c>
      <c r="T7" s="29">
        <v>2683704.165</v>
      </c>
      <c r="U7" s="29">
        <v>1282620.2509999999</v>
      </c>
      <c r="V7" s="29">
        <v>905</v>
      </c>
    </row>
  </sheetData>
  <autoFilter ref="A5:Y5" xr:uid="{00000000-0009-0000-0000-000005000000}"/>
  <mergeCells count="2">
    <mergeCell ref="K4:M4"/>
    <mergeCell ref="G1:K1"/>
  </mergeCells>
  <hyperlinks>
    <hyperlink ref="G1" r:id="rId1" display="Siehe Anleitung" xr:uid="{00000000-0004-0000-0500-000000000000}"/>
    <hyperlink ref="G1:I1" r:id="rId2" display="Anleitung" xr:uid="{00000000-0004-0000-0500-000001000000}"/>
    <hyperlink ref="G3" r:id="rId3" xr:uid="{00000000-0004-0000-0500-000002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>
    <tabColor theme="9" tint="0.59999389629810485"/>
  </sheetPr>
  <dimension ref="A1:X1405"/>
  <sheetViews>
    <sheetView workbookViewId="0">
      <pane ySplit="5" topLeftCell="A6" activePane="bottomLeft" state="frozen"/>
      <selection pane="bottomLeft"/>
    </sheetView>
  </sheetViews>
  <sheetFormatPr baseColWidth="10" defaultColWidth="10.5" defaultRowHeight="15" x14ac:dyDescent="0.25"/>
  <cols>
    <col min="1" max="1" width="4.625" style="29" customWidth="1"/>
    <col min="2" max="2" width="8.125" style="29" customWidth="1"/>
    <col min="3" max="3" width="16.375" style="29" customWidth="1"/>
    <col min="4" max="4" width="9.375" style="29" customWidth="1"/>
    <col min="5" max="5" width="6.625" style="29" bestFit="1" customWidth="1"/>
    <col min="6" max="6" width="7" style="29" bestFit="1" customWidth="1"/>
    <col min="7" max="8" width="10.875" style="29" bestFit="1" customWidth="1"/>
    <col min="9" max="9" width="7.75" style="29" bestFit="1" customWidth="1"/>
    <col min="10" max="10" width="8.125" style="29" bestFit="1" customWidth="1"/>
    <col min="11" max="11" width="18.75" style="29" customWidth="1"/>
    <col min="12" max="12" width="7.625" style="175" bestFit="1" customWidth="1"/>
    <col min="13" max="13" width="6.375" style="29" bestFit="1" customWidth="1"/>
    <col min="14" max="14" width="15.5" style="29" customWidth="1"/>
    <col min="15" max="15" width="6.625" style="29" bestFit="1" customWidth="1"/>
    <col min="16" max="17" width="11" style="29" bestFit="1" customWidth="1"/>
    <col min="18" max="18" width="19.625" style="29" customWidth="1"/>
    <col min="19" max="19" width="8.875" style="29" bestFit="1" customWidth="1"/>
    <col min="20" max="20" width="13.875" style="29" bestFit="1" customWidth="1"/>
    <col min="21" max="21" width="8.125" style="29" bestFit="1" customWidth="1"/>
    <col min="22" max="22" width="8" style="29" bestFit="1" customWidth="1"/>
    <col min="23" max="23" width="8.125" style="29" bestFit="1" customWidth="1"/>
    <col min="24" max="16384" width="10.5" style="29"/>
  </cols>
  <sheetData>
    <row r="1" spans="1:24" s="173" customFormat="1" x14ac:dyDescent="0.25">
      <c r="A1" s="172" t="s">
        <v>13</v>
      </c>
      <c r="G1" s="257" t="s">
        <v>166</v>
      </c>
      <c r="H1" s="257"/>
      <c r="I1" s="257"/>
      <c r="J1" s="257"/>
      <c r="K1" s="257"/>
      <c r="L1" s="178"/>
      <c r="M1" s="178"/>
      <c r="N1" s="178"/>
      <c r="O1" s="178"/>
      <c r="P1" s="178"/>
    </row>
    <row r="2" spans="1:24" x14ac:dyDescent="0.25">
      <c r="A2" s="174"/>
    </row>
    <row r="3" spans="1:24" x14ac:dyDescent="0.25">
      <c r="A3" s="160" t="s">
        <v>4631</v>
      </c>
    </row>
    <row r="5" spans="1:24" s="161" customFormat="1" x14ac:dyDescent="0.25">
      <c r="A5" s="161" t="s">
        <v>22</v>
      </c>
      <c r="B5" s="161" t="s">
        <v>24</v>
      </c>
      <c r="C5" s="161" t="s">
        <v>26</v>
      </c>
      <c r="D5" s="161" t="s">
        <v>28</v>
      </c>
      <c r="E5" s="161" t="s">
        <v>30</v>
      </c>
      <c r="F5" s="161" t="s">
        <v>32</v>
      </c>
      <c r="G5" s="161" t="s">
        <v>62</v>
      </c>
      <c r="H5" s="161" t="s">
        <v>64</v>
      </c>
      <c r="I5" s="161" t="s">
        <v>66</v>
      </c>
      <c r="J5" s="161" t="s">
        <v>41</v>
      </c>
      <c r="K5" s="161" t="s">
        <v>43</v>
      </c>
      <c r="L5" s="161" t="s">
        <v>45</v>
      </c>
      <c r="M5" s="161" t="s">
        <v>47</v>
      </c>
      <c r="N5" s="161" t="s">
        <v>51</v>
      </c>
      <c r="O5" s="161" t="s">
        <v>53</v>
      </c>
      <c r="P5" s="161" t="s">
        <v>55</v>
      </c>
      <c r="Q5" s="161" t="s">
        <v>57</v>
      </c>
      <c r="R5" s="161" t="s">
        <v>60</v>
      </c>
      <c r="S5" s="161" t="s">
        <v>59</v>
      </c>
      <c r="T5" s="161" t="s">
        <v>215</v>
      </c>
      <c r="U5" s="161" t="s">
        <v>72</v>
      </c>
      <c r="V5" s="161" t="s">
        <v>70</v>
      </c>
      <c r="W5" s="161" t="s">
        <v>68</v>
      </c>
      <c r="X5" s="161" t="s">
        <v>82</v>
      </c>
    </row>
    <row r="6" spans="1:24" x14ac:dyDescent="0.25">
      <c r="A6" s="29" t="s">
        <v>143</v>
      </c>
      <c r="B6" s="29">
        <v>2901</v>
      </c>
      <c r="C6" s="29" t="s">
        <v>183</v>
      </c>
      <c r="D6" s="29">
        <v>192026319</v>
      </c>
      <c r="E6" s="29">
        <v>0</v>
      </c>
      <c r="F6" s="29">
        <v>1060</v>
      </c>
      <c r="G6" s="29">
        <v>2678560.36</v>
      </c>
      <c r="H6" s="29">
        <v>1284074.46</v>
      </c>
      <c r="I6" s="29">
        <v>905</v>
      </c>
      <c r="J6" s="29">
        <v>1084480</v>
      </c>
      <c r="K6" s="29" t="s">
        <v>4429</v>
      </c>
      <c r="L6" s="175" t="s">
        <v>4430</v>
      </c>
      <c r="M6" s="29">
        <v>8214</v>
      </c>
      <c r="N6" s="29" t="s">
        <v>183</v>
      </c>
      <c r="O6" s="29">
        <v>821400</v>
      </c>
      <c r="R6" s="29" t="s">
        <v>4431</v>
      </c>
      <c r="S6" s="29">
        <v>115</v>
      </c>
      <c r="T6" s="29" t="s">
        <v>4432</v>
      </c>
      <c r="U6" s="29">
        <v>0</v>
      </c>
      <c r="V6" s="29" t="s">
        <v>4433</v>
      </c>
      <c r="X6" s="29" t="s">
        <v>212</v>
      </c>
    </row>
    <row r="7" spans="1:24" x14ac:dyDescent="0.25">
      <c r="A7" s="29" t="s">
        <v>143</v>
      </c>
      <c r="B7" s="29">
        <v>2901</v>
      </c>
      <c r="C7" s="29" t="s">
        <v>183</v>
      </c>
      <c r="D7" s="29">
        <v>502005847</v>
      </c>
      <c r="E7" s="29">
        <v>0</v>
      </c>
      <c r="F7" s="29">
        <v>1060</v>
      </c>
      <c r="G7" s="29">
        <v>2678550.1269999999</v>
      </c>
      <c r="H7" s="29">
        <v>1283995.0179999999</v>
      </c>
      <c r="I7" s="29">
        <v>901</v>
      </c>
      <c r="J7" s="29">
        <v>1084480</v>
      </c>
      <c r="K7" s="29" t="s">
        <v>4429</v>
      </c>
      <c r="L7" s="175" t="s">
        <v>4430</v>
      </c>
      <c r="M7" s="29">
        <v>8214</v>
      </c>
      <c r="N7" s="29" t="s">
        <v>183</v>
      </c>
      <c r="O7" s="29">
        <v>821400</v>
      </c>
      <c r="P7" s="29">
        <v>2678550.1549999998</v>
      </c>
      <c r="Q7" s="29">
        <v>1283995.0290000001</v>
      </c>
      <c r="S7" s="29">
        <v>115</v>
      </c>
      <c r="T7" s="29" t="s">
        <v>4434</v>
      </c>
      <c r="U7" s="29">
        <v>0</v>
      </c>
      <c r="V7" s="29" t="s">
        <v>4435</v>
      </c>
      <c r="X7" s="29" t="s">
        <v>212</v>
      </c>
    </row>
    <row r="8" spans="1:24" x14ac:dyDescent="0.25">
      <c r="A8" s="29" t="s">
        <v>143</v>
      </c>
      <c r="B8" s="29">
        <v>2901</v>
      </c>
      <c r="C8" s="29" t="s">
        <v>183</v>
      </c>
      <c r="D8" s="29">
        <v>192031713</v>
      </c>
      <c r="E8" s="29">
        <v>0</v>
      </c>
      <c r="F8" s="29">
        <v>1040</v>
      </c>
      <c r="G8" s="29">
        <v>2679601</v>
      </c>
      <c r="H8" s="29">
        <v>1284069</v>
      </c>
      <c r="I8" s="29">
        <v>905</v>
      </c>
      <c r="J8" s="29">
        <v>1084483</v>
      </c>
      <c r="K8" s="29" t="s">
        <v>4466</v>
      </c>
      <c r="L8" s="175" t="s">
        <v>4467</v>
      </c>
      <c r="M8" s="29">
        <v>8214</v>
      </c>
      <c r="N8" s="29" t="s">
        <v>183</v>
      </c>
      <c r="O8" s="29">
        <v>821400</v>
      </c>
      <c r="R8" s="29" t="s">
        <v>4468</v>
      </c>
      <c r="S8" s="29">
        <v>150</v>
      </c>
      <c r="T8" s="29" t="s">
        <v>4469</v>
      </c>
      <c r="U8" s="29">
        <v>0</v>
      </c>
      <c r="V8" s="29" t="s">
        <v>4470</v>
      </c>
      <c r="X8" s="29" t="s">
        <v>212</v>
      </c>
    </row>
    <row r="9" spans="1:24" x14ac:dyDescent="0.25">
      <c r="A9" s="29" t="s">
        <v>143</v>
      </c>
      <c r="B9" s="29">
        <v>2901</v>
      </c>
      <c r="C9" s="29" t="s">
        <v>183</v>
      </c>
      <c r="D9" s="29">
        <v>470174</v>
      </c>
      <c r="E9" s="29">
        <v>0</v>
      </c>
      <c r="F9" s="29">
        <v>1025</v>
      </c>
      <c r="G9" s="29">
        <v>2679604.9300000002</v>
      </c>
      <c r="H9" s="29">
        <v>1284072.683</v>
      </c>
      <c r="I9" s="29">
        <v>901</v>
      </c>
      <c r="J9" s="29">
        <v>1084483</v>
      </c>
      <c r="K9" s="29" t="s">
        <v>4466</v>
      </c>
      <c r="L9" s="175" t="s">
        <v>4467</v>
      </c>
      <c r="M9" s="29">
        <v>8214</v>
      </c>
      <c r="N9" s="29" t="s">
        <v>183</v>
      </c>
      <c r="O9" s="29">
        <v>821400</v>
      </c>
      <c r="P9" s="29">
        <v>2679606.8160000001</v>
      </c>
      <c r="Q9" s="29">
        <v>1284063.726</v>
      </c>
      <c r="S9" s="29">
        <v>115</v>
      </c>
      <c r="T9" s="29" t="s">
        <v>4469</v>
      </c>
      <c r="U9" s="29">
        <v>0</v>
      </c>
      <c r="V9" s="29" t="s">
        <v>4470</v>
      </c>
      <c r="X9" s="29" t="s">
        <v>212</v>
      </c>
    </row>
    <row r="10" spans="1:24" x14ac:dyDescent="0.25">
      <c r="A10" s="29" t="s">
        <v>143</v>
      </c>
      <c r="B10" s="29">
        <v>2919</v>
      </c>
      <c r="C10" s="29" t="s">
        <v>189</v>
      </c>
      <c r="D10" s="29">
        <v>191876591</v>
      </c>
      <c r="E10" s="29">
        <v>0</v>
      </c>
      <c r="F10" s="29">
        <v>1060</v>
      </c>
      <c r="G10" s="29">
        <v>2692170.8769999999</v>
      </c>
      <c r="H10" s="29">
        <v>1288586.524</v>
      </c>
      <c r="I10" s="29">
        <v>905</v>
      </c>
      <c r="J10" s="29">
        <v>1084889</v>
      </c>
      <c r="K10" s="29" t="s">
        <v>236</v>
      </c>
      <c r="L10" s="175" t="s">
        <v>237</v>
      </c>
      <c r="M10" s="29">
        <v>8234</v>
      </c>
      <c r="N10" s="29" t="s">
        <v>238</v>
      </c>
      <c r="O10" s="29">
        <v>823400</v>
      </c>
      <c r="R10" s="29" t="s">
        <v>239</v>
      </c>
      <c r="S10" s="29">
        <v>150</v>
      </c>
      <c r="T10" s="29" t="s">
        <v>240</v>
      </c>
      <c r="U10" s="29">
        <v>0</v>
      </c>
      <c r="V10" s="29" t="s">
        <v>241</v>
      </c>
      <c r="W10" s="29" t="s">
        <v>242</v>
      </c>
      <c r="X10" s="29" t="s">
        <v>212</v>
      </c>
    </row>
    <row r="11" spans="1:24" x14ac:dyDescent="0.25">
      <c r="A11" s="29" t="s">
        <v>143</v>
      </c>
      <c r="B11" s="29">
        <v>2919</v>
      </c>
      <c r="C11" s="29" t="s">
        <v>189</v>
      </c>
      <c r="D11" s="29">
        <v>502003699</v>
      </c>
      <c r="E11" s="29">
        <v>0</v>
      </c>
      <c r="F11" s="29">
        <v>1060</v>
      </c>
      <c r="G11" s="29">
        <v>2692172.591</v>
      </c>
      <c r="H11" s="29">
        <v>1288571.9240000001</v>
      </c>
      <c r="I11" s="29">
        <v>901</v>
      </c>
      <c r="J11" s="29">
        <v>1084889</v>
      </c>
      <c r="K11" s="29" t="s">
        <v>236</v>
      </c>
      <c r="L11" s="175" t="s">
        <v>237</v>
      </c>
      <c r="M11" s="29">
        <v>8234</v>
      </c>
      <c r="N11" s="29" t="s">
        <v>238</v>
      </c>
      <c r="O11" s="29">
        <v>823400</v>
      </c>
      <c r="S11" s="29">
        <v>115</v>
      </c>
      <c r="T11" s="29" t="s">
        <v>240</v>
      </c>
      <c r="U11" s="29">
        <v>0</v>
      </c>
      <c r="V11" s="29" t="s">
        <v>241</v>
      </c>
      <c r="W11" s="29" t="s">
        <v>243</v>
      </c>
      <c r="X11" s="29" t="s">
        <v>212</v>
      </c>
    </row>
    <row r="12" spans="1:24" x14ac:dyDescent="0.25">
      <c r="A12" s="29" t="s">
        <v>143</v>
      </c>
      <c r="B12" s="29">
        <v>2932</v>
      </c>
      <c r="C12" s="29" t="s">
        <v>192</v>
      </c>
      <c r="D12" s="29">
        <v>191874744</v>
      </c>
      <c r="E12" s="29">
        <v>0</v>
      </c>
      <c r="F12" s="29">
        <v>1060</v>
      </c>
      <c r="G12" s="29">
        <v>2685971.0269999998</v>
      </c>
      <c r="H12" s="29">
        <v>1283553.7749999999</v>
      </c>
      <c r="I12" s="29">
        <v>905</v>
      </c>
      <c r="J12" s="29">
        <v>1085091</v>
      </c>
      <c r="K12" s="29" t="s">
        <v>253</v>
      </c>
      <c r="L12" s="175" t="s">
        <v>254</v>
      </c>
      <c r="M12" s="29">
        <v>8222</v>
      </c>
      <c r="N12" s="29" t="s">
        <v>192</v>
      </c>
      <c r="O12" s="29">
        <v>822200</v>
      </c>
      <c r="R12" s="29" t="s">
        <v>235</v>
      </c>
      <c r="S12" s="29">
        <v>115</v>
      </c>
      <c r="T12" s="29" t="s">
        <v>255</v>
      </c>
      <c r="U12" s="29">
        <v>2932</v>
      </c>
      <c r="V12" s="29" t="s">
        <v>256</v>
      </c>
      <c r="X12" s="29" t="s">
        <v>212</v>
      </c>
    </row>
    <row r="13" spans="1:24" x14ac:dyDescent="0.25">
      <c r="A13" s="29" t="s">
        <v>143</v>
      </c>
      <c r="B13" s="29">
        <v>2932</v>
      </c>
      <c r="C13" s="29" t="s">
        <v>192</v>
      </c>
      <c r="D13" s="29">
        <v>502008600</v>
      </c>
      <c r="E13" s="29">
        <v>0</v>
      </c>
      <c r="F13" s="29">
        <v>1060</v>
      </c>
      <c r="G13" s="29">
        <v>2685984.3629999999</v>
      </c>
      <c r="H13" s="29">
        <v>1283566.0530000001</v>
      </c>
      <c r="I13" s="29">
        <v>901</v>
      </c>
      <c r="J13" s="29">
        <v>1085091</v>
      </c>
      <c r="K13" s="29" t="s">
        <v>253</v>
      </c>
      <c r="L13" s="175" t="s">
        <v>254</v>
      </c>
      <c r="M13" s="29">
        <v>8222</v>
      </c>
      <c r="N13" s="29" t="s">
        <v>192</v>
      </c>
      <c r="O13" s="29">
        <v>822200</v>
      </c>
      <c r="S13" s="29">
        <v>115</v>
      </c>
      <c r="T13" s="29" t="s">
        <v>255</v>
      </c>
      <c r="U13" s="29">
        <v>2932</v>
      </c>
      <c r="V13" s="29" t="s">
        <v>256</v>
      </c>
      <c r="W13" s="29" t="s">
        <v>257</v>
      </c>
      <c r="X13" s="29" t="s">
        <v>212</v>
      </c>
    </row>
    <row r="14" spans="1:24" x14ac:dyDescent="0.25">
      <c r="A14" s="29" t="s">
        <v>143</v>
      </c>
      <c r="B14" s="29">
        <v>2937</v>
      </c>
      <c r="C14" s="29" t="s">
        <v>195</v>
      </c>
      <c r="D14" s="29">
        <v>192006534</v>
      </c>
      <c r="E14" s="29">
        <v>0</v>
      </c>
      <c r="F14" s="29">
        <v>1080</v>
      </c>
      <c r="G14" s="29">
        <v>2688746.2409999999</v>
      </c>
      <c r="H14" s="29">
        <v>1281450.013</v>
      </c>
      <c r="I14" s="29">
        <v>905</v>
      </c>
      <c r="J14" s="29">
        <v>1085306</v>
      </c>
      <c r="K14" s="29" t="s">
        <v>264</v>
      </c>
      <c r="L14" s="175" t="s">
        <v>4229</v>
      </c>
      <c r="M14" s="29">
        <v>8212</v>
      </c>
      <c r="N14" s="29" t="s">
        <v>195</v>
      </c>
      <c r="O14" s="29">
        <v>821200</v>
      </c>
      <c r="R14" s="29" t="s">
        <v>4230</v>
      </c>
      <c r="S14" s="29">
        <v>101</v>
      </c>
      <c r="T14" s="29" t="s">
        <v>265</v>
      </c>
      <c r="U14" s="29">
        <v>0</v>
      </c>
      <c r="V14" s="29" t="s">
        <v>266</v>
      </c>
      <c r="W14" s="29" t="s">
        <v>4231</v>
      </c>
      <c r="X14" s="29" t="s">
        <v>212</v>
      </c>
    </row>
    <row r="15" spans="1:24" x14ac:dyDescent="0.25">
      <c r="A15" s="29" t="s">
        <v>143</v>
      </c>
      <c r="B15" s="29">
        <v>2937</v>
      </c>
      <c r="C15" s="29" t="s">
        <v>195</v>
      </c>
      <c r="D15" s="29">
        <v>502012041</v>
      </c>
      <c r="E15" s="29">
        <v>0</v>
      </c>
      <c r="F15" s="29">
        <v>1060</v>
      </c>
      <c r="G15" s="29">
        <v>2688739.4929999998</v>
      </c>
      <c r="H15" s="29">
        <v>1281460.2139999999</v>
      </c>
      <c r="I15" s="29">
        <v>901</v>
      </c>
      <c r="J15" s="29">
        <v>1085306</v>
      </c>
      <c r="K15" s="29" t="s">
        <v>264</v>
      </c>
      <c r="L15" s="175" t="s">
        <v>4229</v>
      </c>
      <c r="M15" s="29">
        <v>8212</v>
      </c>
      <c r="N15" s="29" t="s">
        <v>195</v>
      </c>
      <c r="O15" s="29">
        <v>821200</v>
      </c>
      <c r="P15" s="29">
        <v>2688739.483</v>
      </c>
      <c r="Q15" s="29">
        <v>1281460.2069999999</v>
      </c>
      <c r="S15" s="29">
        <v>115</v>
      </c>
      <c r="T15" s="29" t="s">
        <v>265</v>
      </c>
      <c r="U15" s="29">
        <v>0</v>
      </c>
      <c r="V15" s="29" t="s">
        <v>266</v>
      </c>
      <c r="X15" s="29" t="s">
        <v>212</v>
      </c>
    </row>
    <row r="16" spans="1:24" x14ac:dyDescent="0.25">
      <c r="A16" s="29" t="s">
        <v>143</v>
      </c>
      <c r="B16" s="29">
        <v>2937</v>
      </c>
      <c r="C16" s="29" t="s">
        <v>195</v>
      </c>
      <c r="D16" s="29">
        <v>192006538</v>
      </c>
      <c r="E16" s="29">
        <v>0</v>
      </c>
      <c r="F16" s="29">
        <v>1080</v>
      </c>
      <c r="G16" s="29">
        <v>2688763.017</v>
      </c>
      <c r="H16" s="29">
        <v>1281424.551</v>
      </c>
      <c r="I16" s="29">
        <v>905</v>
      </c>
      <c r="J16" s="29">
        <v>1085306</v>
      </c>
      <c r="K16" s="29" t="s">
        <v>264</v>
      </c>
      <c r="L16" s="175" t="s">
        <v>4232</v>
      </c>
      <c r="M16" s="29">
        <v>8212</v>
      </c>
      <c r="N16" s="29" t="s">
        <v>195</v>
      </c>
      <c r="O16" s="29">
        <v>821200</v>
      </c>
      <c r="R16" s="29" t="s">
        <v>4230</v>
      </c>
      <c r="S16" s="29">
        <v>101</v>
      </c>
      <c r="T16" s="29" t="s">
        <v>265</v>
      </c>
      <c r="U16" s="29">
        <v>0</v>
      </c>
      <c r="V16" s="29" t="s">
        <v>266</v>
      </c>
      <c r="W16" s="29" t="s">
        <v>4231</v>
      </c>
      <c r="X16" s="29" t="s">
        <v>212</v>
      </c>
    </row>
    <row r="17" spans="1:24" x14ac:dyDescent="0.25">
      <c r="A17" s="29" t="s">
        <v>143</v>
      </c>
      <c r="B17" s="29">
        <v>2937</v>
      </c>
      <c r="C17" s="29" t="s">
        <v>195</v>
      </c>
      <c r="D17" s="29">
        <v>502012040</v>
      </c>
      <c r="E17" s="29">
        <v>0</v>
      </c>
      <c r="F17" s="29">
        <v>1060</v>
      </c>
      <c r="G17" s="29">
        <v>2688737.2779999999</v>
      </c>
      <c r="H17" s="29">
        <v>1281463.5689999999</v>
      </c>
      <c r="I17" s="29">
        <v>901</v>
      </c>
      <c r="J17" s="29">
        <v>1085306</v>
      </c>
      <c r="K17" s="29" t="s">
        <v>264</v>
      </c>
      <c r="L17" s="175" t="s">
        <v>4232</v>
      </c>
      <c r="M17" s="29">
        <v>8212</v>
      </c>
      <c r="N17" s="29" t="s">
        <v>195</v>
      </c>
      <c r="O17" s="29">
        <v>821200</v>
      </c>
      <c r="P17" s="29">
        <v>2688737.2779999999</v>
      </c>
      <c r="Q17" s="29">
        <v>1281463.5689999999</v>
      </c>
      <c r="S17" s="29">
        <v>115</v>
      </c>
      <c r="T17" s="29" t="s">
        <v>265</v>
      </c>
      <c r="U17" s="29">
        <v>0</v>
      </c>
      <c r="V17" s="29" t="s">
        <v>266</v>
      </c>
      <c r="X17" s="29" t="s">
        <v>212</v>
      </c>
    </row>
    <row r="18" spans="1:24" x14ac:dyDescent="0.25">
      <c r="A18" s="29" t="s">
        <v>143</v>
      </c>
      <c r="B18" s="29">
        <v>2937</v>
      </c>
      <c r="C18" s="29" t="s">
        <v>195</v>
      </c>
      <c r="D18" s="29">
        <v>192006531</v>
      </c>
      <c r="E18" s="29">
        <v>0</v>
      </c>
      <c r="F18" s="29">
        <v>1080</v>
      </c>
      <c r="G18" s="29">
        <v>2688741.679</v>
      </c>
      <c r="H18" s="29">
        <v>1281456.9240000001</v>
      </c>
      <c r="I18" s="29">
        <v>905</v>
      </c>
      <c r="J18" s="29">
        <v>1085306</v>
      </c>
      <c r="K18" s="29" t="s">
        <v>264</v>
      </c>
      <c r="L18" s="175" t="s">
        <v>4233</v>
      </c>
      <c r="M18" s="29">
        <v>8212</v>
      </c>
      <c r="N18" s="29" t="s">
        <v>195</v>
      </c>
      <c r="O18" s="29">
        <v>821200</v>
      </c>
      <c r="R18" s="29" t="s">
        <v>4230</v>
      </c>
      <c r="S18" s="29">
        <v>101</v>
      </c>
      <c r="T18" s="29" t="s">
        <v>265</v>
      </c>
      <c r="U18" s="29">
        <v>0</v>
      </c>
      <c r="V18" s="29" t="s">
        <v>266</v>
      </c>
      <c r="W18" s="29" t="s">
        <v>4231</v>
      </c>
      <c r="X18" s="29" t="s">
        <v>212</v>
      </c>
    </row>
    <row r="19" spans="1:24" x14ac:dyDescent="0.25">
      <c r="A19" s="29" t="s">
        <v>143</v>
      </c>
      <c r="B19" s="29">
        <v>2937</v>
      </c>
      <c r="C19" s="29" t="s">
        <v>195</v>
      </c>
      <c r="D19" s="29">
        <v>502012037</v>
      </c>
      <c r="E19" s="29">
        <v>0</v>
      </c>
      <c r="F19" s="29">
        <v>1060</v>
      </c>
      <c r="G19" s="29">
        <v>2688760.8089999999</v>
      </c>
      <c r="H19" s="29">
        <v>1281427.9350000001</v>
      </c>
      <c r="I19" s="29">
        <v>901</v>
      </c>
      <c r="J19" s="29">
        <v>1085306</v>
      </c>
      <c r="K19" s="29" t="s">
        <v>264</v>
      </c>
      <c r="L19" s="175" t="s">
        <v>4233</v>
      </c>
      <c r="M19" s="29">
        <v>8212</v>
      </c>
      <c r="N19" s="29" t="s">
        <v>195</v>
      </c>
      <c r="O19" s="29">
        <v>821200</v>
      </c>
      <c r="P19" s="29">
        <v>2688760.8089999999</v>
      </c>
      <c r="Q19" s="29">
        <v>1281427.9350000001</v>
      </c>
      <c r="S19" s="29">
        <v>115</v>
      </c>
      <c r="T19" s="29" t="s">
        <v>265</v>
      </c>
      <c r="U19" s="29">
        <v>0</v>
      </c>
      <c r="V19" s="29" t="s">
        <v>266</v>
      </c>
      <c r="X19" s="29" t="s">
        <v>212</v>
      </c>
    </row>
    <row r="20" spans="1:24" x14ac:dyDescent="0.25">
      <c r="A20" s="29" t="s">
        <v>143</v>
      </c>
      <c r="B20" s="29">
        <v>2937</v>
      </c>
      <c r="C20" s="29" t="s">
        <v>195</v>
      </c>
      <c r="D20" s="29">
        <v>191806660</v>
      </c>
      <c r="E20" s="29">
        <v>0</v>
      </c>
      <c r="F20" s="29">
        <v>1080</v>
      </c>
      <c r="G20" s="29">
        <v>2686977</v>
      </c>
      <c r="H20" s="29">
        <v>1281616</v>
      </c>
      <c r="I20" s="29">
        <v>905</v>
      </c>
      <c r="J20" s="29">
        <v>1085351</v>
      </c>
      <c r="K20" s="29" t="s">
        <v>271</v>
      </c>
      <c r="L20" s="175" t="s">
        <v>272</v>
      </c>
      <c r="M20" s="29">
        <v>8212</v>
      </c>
      <c r="N20" s="29" t="s">
        <v>195</v>
      </c>
      <c r="O20" s="29">
        <v>821200</v>
      </c>
      <c r="R20" s="29" t="s">
        <v>273</v>
      </c>
      <c r="S20" s="29">
        <v>101</v>
      </c>
      <c r="T20" s="29" t="s">
        <v>274</v>
      </c>
      <c r="U20" s="29">
        <v>0</v>
      </c>
      <c r="V20" s="29" t="s">
        <v>275</v>
      </c>
      <c r="W20" s="29" t="s">
        <v>276</v>
      </c>
      <c r="X20" s="29" t="s">
        <v>212</v>
      </c>
    </row>
    <row r="21" spans="1:24" x14ac:dyDescent="0.25">
      <c r="A21" s="29" t="s">
        <v>143</v>
      </c>
      <c r="B21" s="29">
        <v>2937</v>
      </c>
      <c r="C21" s="29" t="s">
        <v>195</v>
      </c>
      <c r="D21" s="29">
        <v>191757473</v>
      </c>
      <c r="E21" s="29">
        <v>1</v>
      </c>
      <c r="F21" s="29">
        <v>1080</v>
      </c>
      <c r="G21" s="29">
        <v>2687057.6269999999</v>
      </c>
      <c r="H21" s="29">
        <v>1281564.216</v>
      </c>
      <c r="I21" s="29">
        <v>901</v>
      </c>
      <c r="J21" s="29">
        <v>1085351</v>
      </c>
      <c r="K21" s="29" t="s">
        <v>271</v>
      </c>
      <c r="L21" s="175" t="s">
        <v>272</v>
      </c>
      <c r="M21" s="29">
        <v>8212</v>
      </c>
      <c r="N21" s="29" t="s">
        <v>195</v>
      </c>
      <c r="O21" s="29">
        <v>821200</v>
      </c>
      <c r="P21" s="29">
        <v>2687058</v>
      </c>
      <c r="Q21" s="29">
        <v>1281564</v>
      </c>
      <c r="R21" s="29" t="s">
        <v>277</v>
      </c>
      <c r="S21" s="29">
        <v>101</v>
      </c>
      <c r="T21" s="29" t="s">
        <v>4246</v>
      </c>
      <c r="U21" s="29">
        <v>0</v>
      </c>
      <c r="V21" s="29" t="s">
        <v>278</v>
      </c>
      <c r="W21" s="29" t="s">
        <v>279</v>
      </c>
      <c r="X21" s="29" t="s">
        <v>212</v>
      </c>
    </row>
    <row r="22" spans="1:24" x14ac:dyDescent="0.25">
      <c r="A22" s="29" t="s">
        <v>143</v>
      </c>
      <c r="B22" s="29">
        <v>2938</v>
      </c>
      <c r="C22" s="29" t="s">
        <v>196</v>
      </c>
      <c r="D22" s="29">
        <v>191888113</v>
      </c>
      <c r="E22" s="29">
        <v>0</v>
      </c>
      <c r="F22" s="29">
        <v>1060</v>
      </c>
      <c r="G22" s="29">
        <v>2684602.057</v>
      </c>
      <c r="H22" s="29">
        <v>1270687.04</v>
      </c>
      <c r="I22" s="29">
        <v>905</v>
      </c>
      <c r="J22" s="29">
        <v>2353538</v>
      </c>
      <c r="K22" s="29" t="s">
        <v>286</v>
      </c>
      <c r="L22" s="175" t="s">
        <v>287</v>
      </c>
      <c r="M22" s="29">
        <v>8455</v>
      </c>
      <c r="N22" s="29" t="s">
        <v>196</v>
      </c>
      <c r="O22" s="29">
        <v>845500</v>
      </c>
      <c r="R22" s="29" t="s">
        <v>288</v>
      </c>
      <c r="S22" s="29">
        <v>150</v>
      </c>
      <c r="T22" s="29" t="s">
        <v>289</v>
      </c>
      <c r="U22" s="29">
        <v>0</v>
      </c>
      <c r="V22" s="29" t="s">
        <v>260</v>
      </c>
      <c r="W22" s="29" t="s">
        <v>290</v>
      </c>
      <c r="X22" s="29" t="s">
        <v>212</v>
      </c>
    </row>
    <row r="23" spans="1:24" x14ac:dyDescent="0.25">
      <c r="A23" s="29" t="s">
        <v>143</v>
      </c>
      <c r="B23" s="29">
        <v>2938</v>
      </c>
      <c r="C23" s="29" t="s">
        <v>196</v>
      </c>
      <c r="D23" s="29">
        <v>502001039</v>
      </c>
      <c r="E23" s="29">
        <v>0</v>
      </c>
      <c r="F23" s="29">
        <v>1060</v>
      </c>
      <c r="G23" s="29">
        <v>2684593.6919999998</v>
      </c>
      <c r="H23" s="29">
        <v>1270666.0020000001</v>
      </c>
      <c r="I23" s="29">
        <v>901</v>
      </c>
      <c r="J23" s="29">
        <v>2353538</v>
      </c>
      <c r="K23" s="29" t="s">
        <v>286</v>
      </c>
      <c r="L23" s="175" t="s">
        <v>287</v>
      </c>
      <c r="M23" s="29">
        <v>8455</v>
      </c>
      <c r="N23" s="29" t="s">
        <v>196</v>
      </c>
      <c r="O23" s="29">
        <v>845500</v>
      </c>
      <c r="S23" s="29">
        <v>115</v>
      </c>
      <c r="T23" s="29" t="s">
        <v>291</v>
      </c>
      <c r="U23" s="29">
        <v>0</v>
      </c>
      <c r="V23" s="29" t="s">
        <v>292</v>
      </c>
      <c r="W23" s="29" t="s">
        <v>293</v>
      </c>
      <c r="X23" s="29" t="s">
        <v>212</v>
      </c>
    </row>
    <row r="24" spans="1:24" x14ac:dyDescent="0.25">
      <c r="A24" s="29" t="s">
        <v>143</v>
      </c>
      <c r="B24" s="29">
        <v>2939</v>
      </c>
      <c r="C24" s="29" t="s">
        <v>142</v>
      </c>
      <c r="D24" s="29">
        <v>191736098</v>
      </c>
      <c r="E24" s="29">
        <v>0</v>
      </c>
      <c r="F24" s="29">
        <v>1060</v>
      </c>
      <c r="G24" s="29">
        <v>2690919.3119999999</v>
      </c>
      <c r="H24" s="29">
        <v>1283703.9380000001</v>
      </c>
      <c r="I24" s="29">
        <v>905</v>
      </c>
      <c r="J24" s="29">
        <v>1085424</v>
      </c>
      <c r="K24" s="29" t="s">
        <v>294</v>
      </c>
      <c r="M24" s="29">
        <v>8200</v>
      </c>
      <c r="N24" s="29" t="s">
        <v>142</v>
      </c>
      <c r="O24" s="29">
        <v>820000</v>
      </c>
      <c r="R24" s="29" t="s">
        <v>295</v>
      </c>
      <c r="S24" s="29">
        <v>115</v>
      </c>
      <c r="U24" s="29">
        <v>2939</v>
      </c>
      <c r="V24" s="29" t="s">
        <v>296</v>
      </c>
      <c r="W24" s="29" t="s">
        <v>297</v>
      </c>
      <c r="X24" s="29" t="s">
        <v>212</v>
      </c>
    </row>
    <row r="25" spans="1:24" x14ac:dyDescent="0.25">
      <c r="A25" s="29" t="s">
        <v>143</v>
      </c>
      <c r="B25" s="29">
        <v>2939</v>
      </c>
      <c r="C25" s="29" t="s">
        <v>142</v>
      </c>
      <c r="D25" s="29">
        <v>191736099</v>
      </c>
      <c r="E25" s="29">
        <v>0</v>
      </c>
      <c r="F25" s="29">
        <v>1080</v>
      </c>
      <c r="G25" s="29">
        <v>2690923.6949999998</v>
      </c>
      <c r="H25" s="29">
        <v>1283676.5179999999</v>
      </c>
      <c r="I25" s="29">
        <v>905</v>
      </c>
      <c r="J25" s="29">
        <v>1085424</v>
      </c>
      <c r="K25" s="29" t="s">
        <v>294</v>
      </c>
      <c r="M25" s="29">
        <v>8200</v>
      </c>
      <c r="N25" s="29" t="s">
        <v>142</v>
      </c>
      <c r="O25" s="29">
        <v>820000</v>
      </c>
      <c r="R25" s="29" t="s">
        <v>249</v>
      </c>
      <c r="S25" s="29">
        <v>101</v>
      </c>
      <c r="U25" s="29">
        <v>2939</v>
      </c>
      <c r="V25" s="29" t="s">
        <v>298</v>
      </c>
      <c r="W25" s="29" t="s">
        <v>299</v>
      </c>
      <c r="X25" s="29" t="s">
        <v>212</v>
      </c>
    </row>
    <row r="26" spans="1:24" x14ac:dyDescent="0.25">
      <c r="A26" s="29" t="s">
        <v>143</v>
      </c>
      <c r="B26" s="29">
        <v>2939</v>
      </c>
      <c r="C26" s="29" t="s">
        <v>142</v>
      </c>
      <c r="D26" s="29">
        <v>191746755</v>
      </c>
      <c r="E26" s="29">
        <v>0</v>
      </c>
      <c r="F26" s="29">
        <v>1060</v>
      </c>
      <c r="G26" s="29">
        <v>2689773.81</v>
      </c>
      <c r="H26" s="29">
        <v>1283919.517</v>
      </c>
      <c r="I26" s="29">
        <v>909</v>
      </c>
      <c r="J26" s="29">
        <v>2385453</v>
      </c>
      <c r="K26" s="29" t="s">
        <v>300</v>
      </c>
      <c r="M26" s="29">
        <v>8200</v>
      </c>
      <c r="N26" s="29" t="s">
        <v>142</v>
      </c>
      <c r="O26" s="29">
        <v>820000</v>
      </c>
      <c r="R26" s="29" t="s">
        <v>301</v>
      </c>
      <c r="S26" s="29">
        <v>115</v>
      </c>
      <c r="T26" s="29" t="s">
        <v>302</v>
      </c>
      <c r="U26" s="29">
        <v>2939</v>
      </c>
      <c r="V26" s="29" t="s">
        <v>303</v>
      </c>
      <c r="W26" s="29" t="s">
        <v>304</v>
      </c>
      <c r="X26" s="29" t="s">
        <v>212</v>
      </c>
    </row>
    <row r="27" spans="1:24" x14ac:dyDescent="0.25">
      <c r="A27" s="29" t="s">
        <v>143</v>
      </c>
      <c r="B27" s="29">
        <v>2939</v>
      </c>
      <c r="C27" s="29" t="s">
        <v>142</v>
      </c>
      <c r="D27" s="29">
        <v>191746756</v>
      </c>
      <c r="E27" s="29">
        <v>1</v>
      </c>
      <c r="F27" s="29">
        <v>1080</v>
      </c>
      <c r="G27" s="29">
        <v>2689832</v>
      </c>
      <c r="H27" s="29">
        <v>1283913</v>
      </c>
      <c r="I27" s="29">
        <v>904</v>
      </c>
      <c r="J27" s="29">
        <v>2385453</v>
      </c>
      <c r="K27" s="29" t="s">
        <v>300</v>
      </c>
      <c r="M27" s="29">
        <v>8200</v>
      </c>
      <c r="N27" s="29" t="s">
        <v>142</v>
      </c>
      <c r="O27" s="29">
        <v>820000</v>
      </c>
      <c r="R27" s="29" t="s">
        <v>305</v>
      </c>
      <c r="S27" s="29">
        <v>101</v>
      </c>
      <c r="T27" s="29" t="s">
        <v>306</v>
      </c>
      <c r="U27" s="29">
        <v>2939</v>
      </c>
      <c r="V27" s="29" t="s">
        <v>307</v>
      </c>
      <c r="W27" s="29" t="s">
        <v>308</v>
      </c>
      <c r="X27" s="29" t="s">
        <v>212</v>
      </c>
    </row>
    <row r="28" spans="1:24" x14ac:dyDescent="0.25">
      <c r="A28" s="29" t="s">
        <v>143</v>
      </c>
      <c r="B28" s="29">
        <v>2939</v>
      </c>
      <c r="C28" s="29" t="s">
        <v>142</v>
      </c>
      <c r="D28" s="29">
        <v>191746443</v>
      </c>
      <c r="E28" s="29">
        <v>0</v>
      </c>
      <c r="F28" s="29">
        <v>1060</v>
      </c>
      <c r="G28" s="29">
        <v>2691006.9950000001</v>
      </c>
      <c r="H28" s="29">
        <v>1284680.8389999999</v>
      </c>
      <c r="I28" s="29">
        <v>901</v>
      </c>
      <c r="J28" s="29">
        <v>1085430</v>
      </c>
      <c r="K28" s="29" t="s">
        <v>4476</v>
      </c>
      <c r="L28" s="175" t="s">
        <v>312</v>
      </c>
      <c r="M28" s="29">
        <v>8200</v>
      </c>
      <c r="N28" s="29" t="s">
        <v>142</v>
      </c>
      <c r="O28" s="29">
        <v>820000</v>
      </c>
      <c r="P28" s="29">
        <v>2691006.986</v>
      </c>
      <c r="Q28" s="29">
        <v>1284680.8430000001</v>
      </c>
      <c r="R28" s="29" t="s">
        <v>932</v>
      </c>
      <c r="S28" s="29">
        <v>150</v>
      </c>
      <c r="T28" s="29" t="s">
        <v>4477</v>
      </c>
      <c r="U28" s="29">
        <v>2939</v>
      </c>
      <c r="V28" s="29" t="s">
        <v>313</v>
      </c>
      <c r="W28" s="29" t="s">
        <v>4478</v>
      </c>
      <c r="X28" s="29" t="s">
        <v>212</v>
      </c>
    </row>
    <row r="29" spans="1:24" x14ac:dyDescent="0.25">
      <c r="A29" s="29" t="s">
        <v>143</v>
      </c>
      <c r="B29" s="29">
        <v>2939</v>
      </c>
      <c r="C29" s="29" t="s">
        <v>142</v>
      </c>
      <c r="D29" s="29">
        <v>502012845</v>
      </c>
      <c r="E29" s="29">
        <v>0</v>
      </c>
      <c r="F29" s="29">
        <v>1060</v>
      </c>
      <c r="G29" s="29">
        <v>2690937.6860000002</v>
      </c>
      <c r="H29" s="29">
        <v>1284727.689</v>
      </c>
      <c r="I29" s="29">
        <v>901</v>
      </c>
      <c r="J29" s="29">
        <v>1085430</v>
      </c>
      <c r="K29" s="29" t="s">
        <v>4476</v>
      </c>
      <c r="L29" s="175" t="s">
        <v>312</v>
      </c>
      <c r="M29" s="29">
        <v>8200</v>
      </c>
      <c r="N29" s="29" t="s">
        <v>142</v>
      </c>
      <c r="O29" s="29">
        <v>820000</v>
      </c>
      <c r="S29" s="29">
        <v>115</v>
      </c>
      <c r="T29" s="29" t="s">
        <v>4477</v>
      </c>
      <c r="U29" s="29">
        <v>2939</v>
      </c>
      <c r="V29" s="29" t="s">
        <v>313</v>
      </c>
      <c r="X29" s="29" t="s">
        <v>212</v>
      </c>
    </row>
    <row r="30" spans="1:24" x14ac:dyDescent="0.25">
      <c r="A30" s="29" t="s">
        <v>143</v>
      </c>
      <c r="B30" s="29">
        <v>2939</v>
      </c>
      <c r="C30" s="29" t="s">
        <v>142</v>
      </c>
      <c r="D30" s="29">
        <v>191771434</v>
      </c>
      <c r="E30" s="29">
        <v>0</v>
      </c>
      <c r="F30" s="29">
        <v>1080</v>
      </c>
      <c r="G30" s="29">
        <v>2691012.0079999999</v>
      </c>
      <c r="H30" s="29">
        <v>1283839.405</v>
      </c>
      <c r="I30" s="29">
        <v>905</v>
      </c>
      <c r="J30" s="29">
        <v>1085431</v>
      </c>
      <c r="K30" s="29" t="s">
        <v>314</v>
      </c>
      <c r="M30" s="29">
        <v>8200</v>
      </c>
      <c r="N30" s="29" t="s">
        <v>142</v>
      </c>
      <c r="O30" s="29">
        <v>820000</v>
      </c>
      <c r="R30" s="29" t="s">
        <v>315</v>
      </c>
      <c r="S30" s="29">
        <v>101</v>
      </c>
      <c r="U30" s="29">
        <v>2939</v>
      </c>
      <c r="V30" s="29" t="s">
        <v>316</v>
      </c>
      <c r="W30" s="29" t="s">
        <v>317</v>
      </c>
      <c r="X30" s="29" t="s">
        <v>212</v>
      </c>
    </row>
    <row r="31" spans="1:24" x14ac:dyDescent="0.25">
      <c r="A31" s="29" t="s">
        <v>143</v>
      </c>
      <c r="B31" s="29">
        <v>2939</v>
      </c>
      <c r="C31" s="29" t="s">
        <v>142</v>
      </c>
      <c r="D31" s="29">
        <v>9012719</v>
      </c>
      <c r="E31" s="29">
        <v>0</v>
      </c>
      <c r="F31" s="29">
        <v>1060</v>
      </c>
      <c r="G31" s="29">
        <v>2690444</v>
      </c>
      <c r="H31" s="29">
        <v>1283890</v>
      </c>
      <c r="I31" s="29">
        <v>905</v>
      </c>
      <c r="J31" s="29">
        <v>1085431</v>
      </c>
      <c r="K31" s="29" t="s">
        <v>314</v>
      </c>
      <c r="M31" s="29">
        <v>8200</v>
      </c>
      <c r="N31" s="29" t="s">
        <v>142</v>
      </c>
      <c r="O31" s="29">
        <v>820000</v>
      </c>
      <c r="R31" s="29" t="s">
        <v>318</v>
      </c>
      <c r="S31" s="29">
        <v>150</v>
      </c>
      <c r="U31" s="29">
        <v>2939</v>
      </c>
      <c r="V31" s="29" t="s">
        <v>319</v>
      </c>
      <c r="W31" s="29" t="s">
        <v>320</v>
      </c>
      <c r="X31" s="29" t="s">
        <v>212</v>
      </c>
    </row>
    <row r="32" spans="1:24" x14ac:dyDescent="0.25">
      <c r="A32" s="29" t="s">
        <v>143</v>
      </c>
      <c r="B32" s="29">
        <v>2939</v>
      </c>
      <c r="C32" s="29" t="s">
        <v>142</v>
      </c>
      <c r="D32" s="29">
        <v>191756611</v>
      </c>
      <c r="E32" s="29">
        <v>0</v>
      </c>
      <c r="F32" s="29">
        <v>1060</v>
      </c>
      <c r="G32" s="29">
        <v>2690844</v>
      </c>
      <c r="H32" s="29">
        <v>1283860</v>
      </c>
      <c r="I32" s="29">
        <v>909</v>
      </c>
      <c r="J32" s="29">
        <v>1085431</v>
      </c>
      <c r="K32" s="29" t="s">
        <v>314</v>
      </c>
      <c r="M32" s="29">
        <v>8200</v>
      </c>
      <c r="N32" s="29" t="s">
        <v>142</v>
      </c>
      <c r="O32" s="29">
        <v>820000</v>
      </c>
      <c r="R32" s="29" t="s">
        <v>262</v>
      </c>
      <c r="S32" s="29">
        <v>115</v>
      </c>
      <c r="U32" s="29">
        <v>2939</v>
      </c>
      <c r="V32" s="29" t="s">
        <v>323</v>
      </c>
      <c r="W32" s="29" t="s">
        <v>324</v>
      </c>
      <c r="X32" s="29" t="s">
        <v>212</v>
      </c>
    </row>
    <row r="33" spans="1:24" x14ac:dyDescent="0.25">
      <c r="A33" s="29" t="s">
        <v>143</v>
      </c>
      <c r="B33" s="29">
        <v>2939</v>
      </c>
      <c r="C33" s="29" t="s">
        <v>142</v>
      </c>
      <c r="D33" s="29">
        <v>191756672</v>
      </c>
      <c r="E33" s="29">
        <v>0</v>
      </c>
      <c r="F33" s="29">
        <v>1080</v>
      </c>
      <c r="G33" s="29">
        <v>2691605</v>
      </c>
      <c r="H33" s="29">
        <v>1283642</v>
      </c>
      <c r="I33" s="29">
        <v>905</v>
      </c>
      <c r="J33" s="29">
        <v>1085431</v>
      </c>
      <c r="K33" s="29" t="s">
        <v>314</v>
      </c>
      <c r="M33" s="29">
        <v>8203</v>
      </c>
      <c r="N33" s="29" t="s">
        <v>142</v>
      </c>
      <c r="O33" s="29">
        <v>820300</v>
      </c>
      <c r="R33" s="29" t="s">
        <v>262</v>
      </c>
      <c r="S33" s="29">
        <v>101</v>
      </c>
      <c r="U33" s="29">
        <v>2939</v>
      </c>
      <c r="V33" s="29" t="s">
        <v>321</v>
      </c>
      <c r="W33" s="29" t="s">
        <v>322</v>
      </c>
      <c r="X33" s="29" t="s">
        <v>212</v>
      </c>
    </row>
    <row r="34" spans="1:24" x14ac:dyDescent="0.25">
      <c r="A34" s="29" t="s">
        <v>143</v>
      </c>
      <c r="B34" s="29">
        <v>2939</v>
      </c>
      <c r="C34" s="29" t="s">
        <v>142</v>
      </c>
      <c r="D34" s="29">
        <v>191746757</v>
      </c>
      <c r="E34" s="29">
        <v>0</v>
      </c>
      <c r="F34" s="29">
        <v>1060</v>
      </c>
      <c r="G34" s="29">
        <v>2691695</v>
      </c>
      <c r="H34" s="29">
        <v>1283652</v>
      </c>
      <c r="I34" s="29">
        <v>909</v>
      </c>
      <c r="J34" s="29">
        <v>1085431</v>
      </c>
      <c r="K34" s="29" t="s">
        <v>314</v>
      </c>
      <c r="M34" s="29">
        <v>8203</v>
      </c>
      <c r="N34" s="29" t="s">
        <v>142</v>
      </c>
      <c r="O34" s="29">
        <v>820300</v>
      </c>
      <c r="R34" s="29" t="s">
        <v>310</v>
      </c>
      <c r="S34" s="29">
        <v>115</v>
      </c>
      <c r="U34" s="29">
        <v>2939</v>
      </c>
      <c r="V34" s="29" t="s">
        <v>325</v>
      </c>
      <c r="W34" s="29" t="s">
        <v>326</v>
      </c>
      <c r="X34" s="29" t="s">
        <v>212</v>
      </c>
    </row>
    <row r="35" spans="1:24" x14ac:dyDescent="0.25">
      <c r="A35" s="29" t="s">
        <v>143</v>
      </c>
      <c r="B35" s="29">
        <v>2939</v>
      </c>
      <c r="C35" s="29" t="s">
        <v>142</v>
      </c>
      <c r="D35" s="29">
        <v>191756633</v>
      </c>
      <c r="E35" s="29">
        <v>0</v>
      </c>
      <c r="F35" s="29">
        <v>1080</v>
      </c>
      <c r="G35" s="29">
        <v>2691752</v>
      </c>
      <c r="H35" s="29">
        <v>1283667</v>
      </c>
      <c r="I35" s="29">
        <v>909</v>
      </c>
      <c r="J35" s="29">
        <v>1085431</v>
      </c>
      <c r="K35" s="29" t="s">
        <v>314</v>
      </c>
      <c r="M35" s="29">
        <v>8203</v>
      </c>
      <c r="N35" s="29" t="s">
        <v>142</v>
      </c>
      <c r="O35" s="29">
        <v>820300</v>
      </c>
      <c r="R35" s="29" t="s">
        <v>327</v>
      </c>
      <c r="S35" s="29">
        <v>101</v>
      </c>
      <c r="U35" s="29">
        <v>2939</v>
      </c>
      <c r="V35" s="29" t="s">
        <v>328</v>
      </c>
      <c r="W35" s="29" t="s">
        <v>329</v>
      </c>
      <c r="X35" s="29" t="s">
        <v>212</v>
      </c>
    </row>
    <row r="36" spans="1:24" x14ac:dyDescent="0.25">
      <c r="A36" s="29" t="s">
        <v>143</v>
      </c>
      <c r="B36" s="29">
        <v>2939</v>
      </c>
      <c r="C36" s="29" t="s">
        <v>142</v>
      </c>
      <c r="D36" s="29">
        <v>191755643</v>
      </c>
      <c r="E36" s="29">
        <v>0</v>
      </c>
      <c r="F36" s="29">
        <v>1060</v>
      </c>
      <c r="G36" s="29">
        <v>2690922.7080000001</v>
      </c>
      <c r="H36" s="29">
        <v>1283861.023</v>
      </c>
      <c r="I36" s="29">
        <v>905</v>
      </c>
      <c r="J36" s="29">
        <v>1085431</v>
      </c>
      <c r="K36" s="29" t="s">
        <v>314</v>
      </c>
      <c r="M36" s="29">
        <v>8200</v>
      </c>
      <c r="N36" s="29" t="s">
        <v>142</v>
      </c>
      <c r="O36" s="29">
        <v>820000</v>
      </c>
      <c r="R36" s="29" t="s">
        <v>235</v>
      </c>
      <c r="S36" s="29">
        <v>115</v>
      </c>
      <c r="U36" s="29">
        <v>2939</v>
      </c>
      <c r="V36" s="29" t="s">
        <v>330</v>
      </c>
      <c r="W36" s="29" t="s">
        <v>331</v>
      </c>
      <c r="X36" s="29" t="s">
        <v>212</v>
      </c>
    </row>
    <row r="37" spans="1:24" x14ac:dyDescent="0.25">
      <c r="A37" s="29" t="s">
        <v>143</v>
      </c>
      <c r="B37" s="29">
        <v>2939</v>
      </c>
      <c r="C37" s="29" t="s">
        <v>142</v>
      </c>
      <c r="D37" s="29">
        <v>191774237</v>
      </c>
      <c r="E37" s="29">
        <v>0</v>
      </c>
      <c r="F37" s="29">
        <v>1060</v>
      </c>
      <c r="G37" s="29">
        <v>2691190.25</v>
      </c>
      <c r="H37" s="29">
        <v>1283884.301</v>
      </c>
      <c r="I37" s="29">
        <v>905</v>
      </c>
      <c r="J37" s="29">
        <v>1085431</v>
      </c>
      <c r="K37" s="29" t="s">
        <v>314</v>
      </c>
      <c r="M37" s="29">
        <v>8203</v>
      </c>
      <c r="N37" s="29" t="s">
        <v>142</v>
      </c>
      <c r="O37" s="29">
        <v>820300</v>
      </c>
      <c r="R37" s="29" t="s">
        <v>332</v>
      </c>
      <c r="S37" s="29">
        <v>115</v>
      </c>
      <c r="U37" s="29">
        <v>2939</v>
      </c>
      <c r="V37" s="29" t="s">
        <v>333</v>
      </c>
      <c r="W37" s="29" t="s">
        <v>334</v>
      </c>
      <c r="X37" s="29" t="s">
        <v>212</v>
      </c>
    </row>
    <row r="38" spans="1:24" x14ac:dyDescent="0.25">
      <c r="A38" s="29" t="s">
        <v>143</v>
      </c>
      <c r="B38" s="29">
        <v>2939</v>
      </c>
      <c r="C38" s="29" t="s">
        <v>142</v>
      </c>
      <c r="D38" s="29">
        <v>191747573</v>
      </c>
      <c r="E38" s="29">
        <v>0</v>
      </c>
      <c r="F38" s="29">
        <v>1060</v>
      </c>
      <c r="G38" s="29">
        <v>2691299</v>
      </c>
      <c r="H38" s="29">
        <v>1283898</v>
      </c>
      <c r="I38" s="29">
        <v>909</v>
      </c>
      <c r="J38" s="29">
        <v>1085431</v>
      </c>
      <c r="K38" s="29" t="s">
        <v>314</v>
      </c>
      <c r="M38" s="29">
        <v>8203</v>
      </c>
      <c r="N38" s="29" t="s">
        <v>142</v>
      </c>
      <c r="O38" s="29">
        <v>820300</v>
      </c>
      <c r="R38" s="29" t="s">
        <v>335</v>
      </c>
      <c r="S38" s="29">
        <v>115</v>
      </c>
      <c r="U38" s="29">
        <v>2939</v>
      </c>
      <c r="V38" s="29" t="s">
        <v>336</v>
      </c>
      <c r="W38" s="29" t="s">
        <v>337</v>
      </c>
      <c r="X38" s="29" t="s">
        <v>212</v>
      </c>
    </row>
    <row r="39" spans="1:24" x14ac:dyDescent="0.25">
      <c r="A39" s="29" t="s">
        <v>143</v>
      </c>
      <c r="B39" s="29">
        <v>2939</v>
      </c>
      <c r="C39" s="29" t="s">
        <v>142</v>
      </c>
      <c r="D39" s="29">
        <v>191746792</v>
      </c>
      <c r="E39" s="29">
        <v>0</v>
      </c>
      <c r="F39" s="29">
        <v>1060</v>
      </c>
      <c r="G39" s="29">
        <v>2691456</v>
      </c>
      <c r="H39" s="29">
        <v>1283833</v>
      </c>
      <c r="I39" s="29">
        <v>909</v>
      </c>
      <c r="J39" s="29">
        <v>1085431</v>
      </c>
      <c r="K39" s="29" t="s">
        <v>314</v>
      </c>
      <c r="M39" s="29">
        <v>8203</v>
      </c>
      <c r="N39" s="29" t="s">
        <v>142</v>
      </c>
      <c r="O39" s="29">
        <v>820300</v>
      </c>
      <c r="R39" s="29" t="s">
        <v>338</v>
      </c>
      <c r="S39" s="29">
        <v>115</v>
      </c>
      <c r="U39" s="29">
        <v>2939</v>
      </c>
      <c r="V39" s="29" t="s">
        <v>339</v>
      </c>
      <c r="W39" s="29" t="s">
        <v>340</v>
      </c>
      <c r="X39" s="29" t="s">
        <v>212</v>
      </c>
    </row>
    <row r="40" spans="1:24" x14ac:dyDescent="0.25">
      <c r="A40" s="29" t="s">
        <v>143</v>
      </c>
      <c r="B40" s="29">
        <v>2939</v>
      </c>
      <c r="C40" s="29" t="s">
        <v>142</v>
      </c>
      <c r="D40" s="29">
        <v>191756676</v>
      </c>
      <c r="E40" s="29">
        <v>0</v>
      </c>
      <c r="F40" s="29">
        <v>1060</v>
      </c>
      <c r="G40" s="29">
        <v>2690374</v>
      </c>
      <c r="H40" s="29">
        <v>1283860</v>
      </c>
      <c r="I40" s="29">
        <v>909</v>
      </c>
      <c r="J40" s="29">
        <v>1085431</v>
      </c>
      <c r="K40" s="29" t="s">
        <v>314</v>
      </c>
      <c r="M40" s="29">
        <v>8200</v>
      </c>
      <c r="N40" s="29" t="s">
        <v>142</v>
      </c>
      <c r="O40" s="29">
        <v>820000</v>
      </c>
      <c r="R40" s="29" t="s">
        <v>341</v>
      </c>
      <c r="S40" s="29">
        <v>115</v>
      </c>
      <c r="U40" s="29">
        <v>2939</v>
      </c>
      <c r="V40" s="29" t="s">
        <v>344</v>
      </c>
      <c r="W40" s="29" t="s">
        <v>345</v>
      </c>
      <c r="X40" s="29" t="s">
        <v>212</v>
      </c>
    </row>
    <row r="41" spans="1:24" x14ac:dyDescent="0.25">
      <c r="A41" s="29" t="s">
        <v>143</v>
      </c>
      <c r="B41" s="29">
        <v>2939</v>
      </c>
      <c r="C41" s="29" t="s">
        <v>142</v>
      </c>
      <c r="D41" s="29">
        <v>191748317</v>
      </c>
      <c r="E41" s="29">
        <v>0</v>
      </c>
      <c r="F41" s="29">
        <v>1060</v>
      </c>
      <c r="G41" s="29">
        <v>2691368</v>
      </c>
      <c r="H41" s="29">
        <v>1283793</v>
      </c>
      <c r="I41" s="29">
        <v>909</v>
      </c>
      <c r="J41" s="29">
        <v>1085431</v>
      </c>
      <c r="K41" s="29" t="s">
        <v>314</v>
      </c>
      <c r="M41" s="29">
        <v>8203</v>
      </c>
      <c r="N41" s="29" t="s">
        <v>142</v>
      </c>
      <c r="O41" s="29">
        <v>820300</v>
      </c>
      <c r="R41" s="29" t="s">
        <v>341</v>
      </c>
      <c r="S41" s="29">
        <v>115</v>
      </c>
      <c r="U41" s="29">
        <v>2939</v>
      </c>
      <c r="V41" s="29" t="s">
        <v>342</v>
      </c>
      <c r="W41" s="29" t="s">
        <v>343</v>
      </c>
      <c r="X41" s="29" t="s">
        <v>212</v>
      </c>
    </row>
    <row r="42" spans="1:24" x14ac:dyDescent="0.25">
      <c r="A42" s="29" t="s">
        <v>143</v>
      </c>
      <c r="B42" s="29">
        <v>2939</v>
      </c>
      <c r="C42" s="29" t="s">
        <v>142</v>
      </c>
      <c r="D42" s="29">
        <v>191735757</v>
      </c>
      <c r="E42" s="29">
        <v>0</v>
      </c>
      <c r="F42" s="29">
        <v>1060</v>
      </c>
      <c r="G42" s="29">
        <v>2691321</v>
      </c>
      <c r="H42" s="29">
        <v>1283889</v>
      </c>
      <c r="I42" s="29">
        <v>909</v>
      </c>
      <c r="J42" s="29">
        <v>1085431</v>
      </c>
      <c r="K42" s="29" t="s">
        <v>314</v>
      </c>
      <c r="M42" s="29">
        <v>8203</v>
      </c>
      <c r="N42" s="29" t="s">
        <v>142</v>
      </c>
      <c r="O42" s="29">
        <v>820300</v>
      </c>
      <c r="R42" s="29" t="s">
        <v>346</v>
      </c>
      <c r="S42" s="29">
        <v>115</v>
      </c>
      <c r="U42" s="29">
        <v>2939</v>
      </c>
      <c r="V42" s="29" t="s">
        <v>336</v>
      </c>
      <c r="W42" s="29" t="s">
        <v>347</v>
      </c>
      <c r="X42" s="29" t="s">
        <v>212</v>
      </c>
    </row>
    <row r="43" spans="1:24" x14ac:dyDescent="0.25">
      <c r="A43" s="29" t="s">
        <v>143</v>
      </c>
      <c r="B43" s="29">
        <v>2939</v>
      </c>
      <c r="C43" s="29" t="s">
        <v>142</v>
      </c>
      <c r="D43" s="29">
        <v>191756677</v>
      </c>
      <c r="E43" s="29">
        <v>0</v>
      </c>
      <c r="F43" s="29">
        <v>1060</v>
      </c>
      <c r="G43" s="29">
        <v>2690387</v>
      </c>
      <c r="H43" s="29">
        <v>1283877</v>
      </c>
      <c r="I43" s="29">
        <v>909</v>
      </c>
      <c r="J43" s="29">
        <v>1085431</v>
      </c>
      <c r="K43" s="29" t="s">
        <v>314</v>
      </c>
      <c r="M43" s="29">
        <v>8200</v>
      </c>
      <c r="N43" s="29" t="s">
        <v>142</v>
      </c>
      <c r="O43" s="29">
        <v>820000</v>
      </c>
      <c r="R43" s="29" t="s">
        <v>249</v>
      </c>
      <c r="S43" s="29">
        <v>115</v>
      </c>
      <c r="U43" s="29">
        <v>2939</v>
      </c>
      <c r="V43" s="29" t="s">
        <v>344</v>
      </c>
      <c r="W43" s="29" t="s">
        <v>348</v>
      </c>
      <c r="X43" s="29" t="s">
        <v>212</v>
      </c>
    </row>
    <row r="44" spans="1:24" x14ac:dyDescent="0.25">
      <c r="A44" s="29" t="s">
        <v>143</v>
      </c>
      <c r="B44" s="29">
        <v>2939</v>
      </c>
      <c r="C44" s="29" t="s">
        <v>142</v>
      </c>
      <c r="D44" s="29">
        <v>191746793</v>
      </c>
      <c r="E44" s="29">
        <v>0</v>
      </c>
      <c r="F44" s="29">
        <v>1060</v>
      </c>
      <c r="G44" s="29">
        <v>2691478</v>
      </c>
      <c r="H44" s="29">
        <v>1283823</v>
      </c>
      <c r="I44" s="29">
        <v>909</v>
      </c>
      <c r="J44" s="29">
        <v>1085431</v>
      </c>
      <c r="K44" s="29" t="s">
        <v>314</v>
      </c>
      <c r="M44" s="29">
        <v>8203</v>
      </c>
      <c r="N44" s="29" t="s">
        <v>142</v>
      </c>
      <c r="O44" s="29">
        <v>820300</v>
      </c>
      <c r="R44" s="29" t="s">
        <v>349</v>
      </c>
      <c r="S44" s="29">
        <v>115</v>
      </c>
      <c r="U44" s="29">
        <v>2939</v>
      </c>
      <c r="V44" s="29" t="s">
        <v>339</v>
      </c>
      <c r="W44" s="29" t="s">
        <v>350</v>
      </c>
      <c r="X44" s="29" t="s">
        <v>212</v>
      </c>
    </row>
    <row r="45" spans="1:24" x14ac:dyDescent="0.25">
      <c r="A45" s="29" t="s">
        <v>143</v>
      </c>
      <c r="B45" s="29">
        <v>2939</v>
      </c>
      <c r="C45" s="29" t="s">
        <v>142</v>
      </c>
      <c r="D45" s="29">
        <v>191746791</v>
      </c>
      <c r="E45" s="29">
        <v>0</v>
      </c>
      <c r="F45" s="29">
        <v>1080</v>
      </c>
      <c r="G45" s="29">
        <v>2691252.1239999998</v>
      </c>
      <c r="H45" s="29">
        <v>1283834.3959999999</v>
      </c>
      <c r="I45" s="29">
        <v>905</v>
      </c>
      <c r="J45" s="29">
        <v>1085431</v>
      </c>
      <c r="K45" s="29" t="s">
        <v>314</v>
      </c>
      <c r="M45" s="29">
        <v>8203</v>
      </c>
      <c r="N45" s="29" t="s">
        <v>142</v>
      </c>
      <c r="O45" s="29">
        <v>820300</v>
      </c>
      <c r="R45" s="29" t="s">
        <v>351</v>
      </c>
      <c r="S45" s="29">
        <v>101</v>
      </c>
      <c r="U45" s="29">
        <v>2939</v>
      </c>
      <c r="V45" s="29" t="s">
        <v>334</v>
      </c>
      <c r="W45" s="29" t="s">
        <v>352</v>
      </c>
      <c r="X45" s="29" t="s">
        <v>212</v>
      </c>
    </row>
    <row r="46" spans="1:24" x14ac:dyDescent="0.25">
      <c r="A46" s="29" t="s">
        <v>143</v>
      </c>
      <c r="B46" s="29">
        <v>2939</v>
      </c>
      <c r="C46" s="29" t="s">
        <v>142</v>
      </c>
      <c r="D46" s="29">
        <v>191775074</v>
      </c>
      <c r="E46" s="29">
        <v>0</v>
      </c>
      <c r="F46" s="29">
        <v>1080</v>
      </c>
      <c r="G46" s="29">
        <v>2691712</v>
      </c>
      <c r="H46" s="29">
        <v>1283714</v>
      </c>
      <c r="I46" s="29">
        <v>909</v>
      </c>
      <c r="J46" s="29">
        <v>1085431</v>
      </c>
      <c r="K46" s="29" t="s">
        <v>314</v>
      </c>
      <c r="M46" s="29">
        <v>8203</v>
      </c>
      <c r="N46" s="29" t="s">
        <v>142</v>
      </c>
      <c r="O46" s="29">
        <v>820300</v>
      </c>
      <c r="R46" s="29" t="s">
        <v>353</v>
      </c>
      <c r="S46" s="29">
        <v>101</v>
      </c>
      <c r="U46" s="29">
        <v>2939</v>
      </c>
      <c r="V46" s="29" t="s">
        <v>354</v>
      </c>
      <c r="W46" s="29" t="s">
        <v>355</v>
      </c>
      <c r="X46" s="29" t="s">
        <v>212</v>
      </c>
    </row>
    <row r="47" spans="1:24" x14ac:dyDescent="0.25">
      <c r="A47" s="29" t="s">
        <v>143</v>
      </c>
      <c r="B47" s="29">
        <v>2939</v>
      </c>
      <c r="C47" s="29" t="s">
        <v>142</v>
      </c>
      <c r="D47" s="29">
        <v>191746488</v>
      </c>
      <c r="E47" s="29">
        <v>0</v>
      </c>
      <c r="F47" s="29">
        <v>1080</v>
      </c>
      <c r="G47" s="29">
        <v>2691660</v>
      </c>
      <c r="H47" s="29">
        <v>1283742</v>
      </c>
      <c r="I47" s="29">
        <v>904</v>
      </c>
      <c r="J47" s="29">
        <v>1085431</v>
      </c>
      <c r="K47" s="29" t="s">
        <v>314</v>
      </c>
      <c r="M47" s="29">
        <v>8203</v>
      </c>
      <c r="N47" s="29" t="s">
        <v>142</v>
      </c>
      <c r="O47" s="29">
        <v>820300</v>
      </c>
      <c r="R47" s="29" t="s">
        <v>356</v>
      </c>
      <c r="S47" s="29">
        <v>101</v>
      </c>
      <c r="U47" s="29">
        <v>2939</v>
      </c>
      <c r="V47" s="29" t="s">
        <v>357</v>
      </c>
      <c r="W47" s="29" t="s">
        <v>358</v>
      </c>
      <c r="X47" s="29" t="s">
        <v>212</v>
      </c>
    </row>
    <row r="48" spans="1:24" x14ac:dyDescent="0.25">
      <c r="A48" s="29" t="s">
        <v>143</v>
      </c>
      <c r="B48" s="29">
        <v>2939</v>
      </c>
      <c r="C48" s="29" t="s">
        <v>142</v>
      </c>
      <c r="D48" s="29">
        <v>191746476</v>
      </c>
      <c r="E48" s="29">
        <v>0</v>
      </c>
      <c r="F48" s="29">
        <v>1080</v>
      </c>
      <c r="G48" s="29">
        <v>2691173</v>
      </c>
      <c r="H48" s="29">
        <v>1283788</v>
      </c>
      <c r="I48" s="29">
        <v>904</v>
      </c>
      <c r="J48" s="29">
        <v>1085431</v>
      </c>
      <c r="K48" s="29" t="s">
        <v>314</v>
      </c>
      <c r="M48" s="29">
        <v>8203</v>
      </c>
      <c r="N48" s="29" t="s">
        <v>142</v>
      </c>
      <c r="O48" s="29">
        <v>820300</v>
      </c>
      <c r="R48" s="29" t="s">
        <v>359</v>
      </c>
      <c r="S48" s="29">
        <v>101</v>
      </c>
      <c r="T48" s="29" t="s">
        <v>360</v>
      </c>
      <c r="U48" s="29">
        <v>2939</v>
      </c>
      <c r="V48" s="29" t="s">
        <v>361</v>
      </c>
      <c r="W48" s="29" t="s">
        <v>362</v>
      </c>
      <c r="X48" s="29" t="s">
        <v>212</v>
      </c>
    </row>
    <row r="49" spans="1:24" x14ac:dyDescent="0.25">
      <c r="A49" s="29" t="s">
        <v>143</v>
      </c>
      <c r="B49" s="29">
        <v>2939</v>
      </c>
      <c r="C49" s="29" t="s">
        <v>142</v>
      </c>
      <c r="D49" s="29">
        <v>191756674</v>
      </c>
      <c r="E49" s="29">
        <v>0</v>
      </c>
      <c r="F49" s="29">
        <v>1060</v>
      </c>
      <c r="G49" s="29">
        <v>2690883.7850000001</v>
      </c>
      <c r="H49" s="29">
        <v>1283848.8330000001</v>
      </c>
      <c r="I49" s="29">
        <v>905</v>
      </c>
      <c r="J49" s="29">
        <v>1085431</v>
      </c>
      <c r="K49" s="29" t="s">
        <v>314</v>
      </c>
      <c r="M49" s="29">
        <v>8200</v>
      </c>
      <c r="N49" s="29" t="s">
        <v>142</v>
      </c>
      <c r="O49" s="29">
        <v>820000</v>
      </c>
      <c r="S49" s="29">
        <v>115</v>
      </c>
      <c r="U49" s="29">
        <v>2939</v>
      </c>
      <c r="V49" s="29" t="s">
        <v>367</v>
      </c>
      <c r="W49" s="29" t="s">
        <v>368</v>
      </c>
      <c r="X49" s="29" t="s">
        <v>212</v>
      </c>
    </row>
    <row r="50" spans="1:24" x14ac:dyDescent="0.25">
      <c r="A50" s="29" t="s">
        <v>143</v>
      </c>
      <c r="B50" s="29">
        <v>2939</v>
      </c>
      <c r="C50" s="29" t="s">
        <v>142</v>
      </c>
      <c r="D50" s="29">
        <v>191756632</v>
      </c>
      <c r="E50" s="29">
        <v>0</v>
      </c>
      <c r="F50" s="29">
        <v>1060</v>
      </c>
      <c r="G50" s="29">
        <v>2690928.682</v>
      </c>
      <c r="H50" s="29">
        <v>1283851.388</v>
      </c>
      <c r="I50" s="29">
        <v>905</v>
      </c>
      <c r="J50" s="29">
        <v>1085431</v>
      </c>
      <c r="K50" s="29" t="s">
        <v>314</v>
      </c>
      <c r="M50" s="29">
        <v>8200</v>
      </c>
      <c r="N50" s="29" t="s">
        <v>142</v>
      </c>
      <c r="O50" s="29">
        <v>820000</v>
      </c>
      <c r="S50" s="29">
        <v>115</v>
      </c>
      <c r="U50" s="29">
        <v>2939</v>
      </c>
      <c r="V50" s="29" t="s">
        <v>371</v>
      </c>
      <c r="W50" s="29" t="s">
        <v>372</v>
      </c>
      <c r="X50" s="29" t="s">
        <v>212</v>
      </c>
    </row>
    <row r="51" spans="1:24" x14ac:dyDescent="0.25">
      <c r="A51" s="29" t="s">
        <v>143</v>
      </c>
      <c r="B51" s="29">
        <v>2939</v>
      </c>
      <c r="C51" s="29" t="s">
        <v>142</v>
      </c>
      <c r="D51" s="29">
        <v>191756471</v>
      </c>
      <c r="E51" s="29">
        <v>0</v>
      </c>
      <c r="F51" s="29">
        <v>1060</v>
      </c>
      <c r="G51" s="29">
        <v>2690869.7689999999</v>
      </c>
      <c r="H51" s="29">
        <v>1283827.905</v>
      </c>
      <c r="I51" s="29">
        <v>905</v>
      </c>
      <c r="J51" s="29">
        <v>1085431</v>
      </c>
      <c r="K51" s="29" t="s">
        <v>314</v>
      </c>
      <c r="M51" s="29">
        <v>8200</v>
      </c>
      <c r="N51" s="29" t="s">
        <v>142</v>
      </c>
      <c r="O51" s="29">
        <v>820000</v>
      </c>
      <c r="S51" s="29">
        <v>115</v>
      </c>
      <c r="U51" s="29">
        <v>2939</v>
      </c>
      <c r="V51" s="29" t="s">
        <v>365</v>
      </c>
      <c r="W51" s="29" t="s">
        <v>366</v>
      </c>
      <c r="X51" s="29" t="s">
        <v>212</v>
      </c>
    </row>
    <row r="52" spans="1:24" x14ac:dyDescent="0.25">
      <c r="A52" s="29" t="s">
        <v>143</v>
      </c>
      <c r="B52" s="29">
        <v>2939</v>
      </c>
      <c r="C52" s="29" t="s">
        <v>142</v>
      </c>
      <c r="D52" s="29">
        <v>191757421</v>
      </c>
      <c r="E52" s="29">
        <v>0</v>
      </c>
      <c r="F52" s="29">
        <v>1060</v>
      </c>
      <c r="G52" s="29">
        <v>2690834</v>
      </c>
      <c r="H52" s="29">
        <v>1283807</v>
      </c>
      <c r="I52" s="29">
        <v>909</v>
      </c>
      <c r="J52" s="29">
        <v>1085431</v>
      </c>
      <c r="K52" s="29" t="s">
        <v>314</v>
      </c>
      <c r="M52" s="29">
        <v>8200</v>
      </c>
      <c r="N52" s="29" t="s">
        <v>142</v>
      </c>
      <c r="O52" s="29">
        <v>820000</v>
      </c>
      <c r="S52" s="29">
        <v>115</v>
      </c>
      <c r="U52" s="29">
        <v>2939</v>
      </c>
      <c r="V52" s="29" t="s">
        <v>369</v>
      </c>
      <c r="W52" s="29" t="s">
        <v>370</v>
      </c>
      <c r="X52" s="29" t="s">
        <v>212</v>
      </c>
    </row>
    <row r="53" spans="1:24" x14ac:dyDescent="0.25">
      <c r="A53" s="29" t="s">
        <v>143</v>
      </c>
      <c r="B53" s="29">
        <v>2939</v>
      </c>
      <c r="C53" s="29" t="s">
        <v>142</v>
      </c>
      <c r="D53" s="29">
        <v>191756631</v>
      </c>
      <c r="E53" s="29">
        <v>0</v>
      </c>
      <c r="F53" s="29">
        <v>1060</v>
      </c>
      <c r="G53" s="29">
        <v>2690756.08</v>
      </c>
      <c r="H53" s="29">
        <v>1283830.1459999999</v>
      </c>
      <c r="I53" s="29">
        <v>905</v>
      </c>
      <c r="J53" s="29">
        <v>1085431</v>
      </c>
      <c r="K53" s="29" t="s">
        <v>314</v>
      </c>
      <c r="M53" s="29">
        <v>8200</v>
      </c>
      <c r="N53" s="29" t="s">
        <v>142</v>
      </c>
      <c r="O53" s="29">
        <v>820000</v>
      </c>
      <c r="S53" s="29">
        <v>115</v>
      </c>
      <c r="U53" s="29">
        <v>2939</v>
      </c>
      <c r="V53" s="29" t="s">
        <v>363</v>
      </c>
      <c r="W53" s="29" t="s">
        <v>364</v>
      </c>
      <c r="X53" s="29" t="s">
        <v>212</v>
      </c>
    </row>
    <row r="54" spans="1:24" x14ac:dyDescent="0.25">
      <c r="A54" s="29" t="s">
        <v>143</v>
      </c>
      <c r="B54" s="29">
        <v>2939</v>
      </c>
      <c r="C54" s="29" t="s">
        <v>142</v>
      </c>
      <c r="D54" s="29">
        <v>191775075</v>
      </c>
      <c r="E54" s="29">
        <v>0</v>
      </c>
      <c r="F54" s="29">
        <v>1060</v>
      </c>
      <c r="G54" s="29">
        <v>2690804</v>
      </c>
      <c r="H54" s="29">
        <v>1283874</v>
      </c>
      <c r="I54" s="29">
        <v>909</v>
      </c>
      <c r="J54" s="29">
        <v>1085431</v>
      </c>
      <c r="K54" s="29" t="s">
        <v>314</v>
      </c>
      <c r="M54" s="29">
        <v>8200</v>
      </c>
      <c r="N54" s="29" t="s">
        <v>142</v>
      </c>
      <c r="O54" s="29">
        <v>820000</v>
      </c>
      <c r="S54" s="29">
        <v>115</v>
      </c>
      <c r="U54" s="29">
        <v>2939</v>
      </c>
      <c r="V54" s="29" t="s">
        <v>373</v>
      </c>
      <c r="W54" s="29" t="s">
        <v>374</v>
      </c>
      <c r="X54" s="29" t="s">
        <v>212</v>
      </c>
    </row>
    <row r="55" spans="1:24" x14ac:dyDescent="0.25">
      <c r="A55" s="29" t="s">
        <v>143</v>
      </c>
      <c r="B55" s="29">
        <v>2939</v>
      </c>
      <c r="C55" s="29" t="s">
        <v>142</v>
      </c>
      <c r="D55" s="29">
        <v>191756683</v>
      </c>
      <c r="E55" s="29">
        <v>0</v>
      </c>
      <c r="F55" s="29">
        <v>1060</v>
      </c>
      <c r="G55" s="29">
        <v>2691269</v>
      </c>
      <c r="H55" s="29">
        <v>1283588</v>
      </c>
      <c r="I55" s="29">
        <v>905</v>
      </c>
      <c r="J55" s="29">
        <v>1085432</v>
      </c>
      <c r="K55" s="29" t="s">
        <v>375</v>
      </c>
      <c r="M55" s="29">
        <v>8203</v>
      </c>
      <c r="N55" s="29" t="s">
        <v>142</v>
      </c>
      <c r="O55" s="29">
        <v>820300</v>
      </c>
      <c r="S55" s="29">
        <v>115</v>
      </c>
      <c r="U55" s="29">
        <v>2939</v>
      </c>
      <c r="V55" s="29" t="s">
        <v>381</v>
      </c>
      <c r="W55" s="29" t="s">
        <v>382</v>
      </c>
      <c r="X55" s="29" t="s">
        <v>212</v>
      </c>
    </row>
    <row r="56" spans="1:24" x14ac:dyDescent="0.25">
      <c r="A56" s="29" t="s">
        <v>143</v>
      </c>
      <c r="B56" s="29">
        <v>2939</v>
      </c>
      <c r="C56" s="29" t="s">
        <v>142</v>
      </c>
      <c r="D56" s="29">
        <v>191757422</v>
      </c>
      <c r="E56" s="29">
        <v>0</v>
      </c>
      <c r="F56" s="29">
        <v>1060</v>
      </c>
      <c r="G56" s="29">
        <v>2691263</v>
      </c>
      <c r="H56" s="29">
        <v>1283557</v>
      </c>
      <c r="I56" s="29">
        <v>909</v>
      </c>
      <c r="J56" s="29">
        <v>1085432</v>
      </c>
      <c r="K56" s="29" t="s">
        <v>375</v>
      </c>
      <c r="M56" s="29">
        <v>8203</v>
      </c>
      <c r="N56" s="29" t="s">
        <v>142</v>
      </c>
      <c r="O56" s="29">
        <v>820300</v>
      </c>
      <c r="S56" s="29">
        <v>115</v>
      </c>
      <c r="U56" s="29">
        <v>2939</v>
      </c>
      <c r="V56" s="29" t="s">
        <v>383</v>
      </c>
      <c r="W56" s="29" t="s">
        <v>387</v>
      </c>
      <c r="X56" s="29" t="s">
        <v>212</v>
      </c>
    </row>
    <row r="57" spans="1:24" x14ac:dyDescent="0.25">
      <c r="A57" s="29" t="s">
        <v>143</v>
      </c>
      <c r="B57" s="29">
        <v>2939</v>
      </c>
      <c r="C57" s="29" t="s">
        <v>142</v>
      </c>
      <c r="D57" s="29">
        <v>191757321</v>
      </c>
      <c r="E57" s="29">
        <v>0</v>
      </c>
      <c r="F57" s="29">
        <v>1060</v>
      </c>
      <c r="G57" s="29">
        <v>2691249</v>
      </c>
      <c r="H57" s="29">
        <v>1283540</v>
      </c>
      <c r="I57" s="29">
        <v>909</v>
      </c>
      <c r="J57" s="29">
        <v>1085432</v>
      </c>
      <c r="K57" s="29" t="s">
        <v>375</v>
      </c>
      <c r="M57" s="29">
        <v>8203</v>
      </c>
      <c r="N57" s="29" t="s">
        <v>142</v>
      </c>
      <c r="O57" s="29">
        <v>820300</v>
      </c>
      <c r="S57" s="29">
        <v>115</v>
      </c>
      <c r="U57" s="29">
        <v>2939</v>
      </c>
      <c r="V57" s="29" t="s">
        <v>379</v>
      </c>
      <c r="W57" s="29" t="s">
        <v>380</v>
      </c>
      <c r="X57" s="29" t="s">
        <v>212</v>
      </c>
    </row>
    <row r="58" spans="1:24" x14ac:dyDescent="0.25">
      <c r="A58" s="29" t="s">
        <v>143</v>
      </c>
      <c r="B58" s="29">
        <v>2939</v>
      </c>
      <c r="C58" s="29" t="s">
        <v>142</v>
      </c>
      <c r="D58" s="29">
        <v>191756682</v>
      </c>
      <c r="E58" s="29">
        <v>0</v>
      </c>
      <c r="F58" s="29">
        <v>1060</v>
      </c>
      <c r="G58" s="29">
        <v>2691266</v>
      </c>
      <c r="H58" s="29">
        <v>1283590</v>
      </c>
      <c r="I58" s="29">
        <v>905</v>
      </c>
      <c r="J58" s="29">
        <v>1085432</v>
      </c>
      <c r="K58" s="29" t="s">
        <v>375</v>
      </c>
      <c r="M58" s="29">
        <v>8203</v>
      </c>
      <c r="N58" s="29" t="s">
        <v>142</v>
      </c>
      <c r="O58" s="29">
        <v>820300</v>
      </c>
      <c r="S58" s="29">
        <v>115</v>
      </c>
      <c r="U58" s="29">
        <v>2939</v>
      </c>
      <c r="V58" s="29" t="s">
        <v>381</v>
      </c>
      <c r="W58" s="29" t="s">
        <v>388</v>
      </c>
      <c r="X58" s="29" t="s">
        <v>212</v>
      </c>
    </row>
    <row r="59" spans="1:24" x14ac:dyDescent="0.25">
      <c r="A59" s="29" t="s">
        <v>143</v>
      </c>
      <c r="B59" s="29">
        <v>2939</v>
      </c>
      <c r="C59" s="29" t="s">
        <v>142</v>
      </c>
      <c r="D59" s="29">
        <v>191756684</v>
      </c>
      <c r="E59" s="29">
        <v>0</v>
      </c>
      <c r="F59" s="29">
        <v>1060</v>
      </c>
      <c r="G59" s="29">
        <v>2691309.8659999999</v>
      </c>
      <c r="H59" s="29">
        <v>1283581.2239999999</v>
      </c>
      <c r="I59" s="29">
        <v>905</v>
      </c>
      <c r="J59" s="29">
        <v>1085432</v>
      </c>
      <c r="K59" s="29" t="s">
        <v>375</v>
      </c>
      <c r="M59" s="29">
        <v>8203</v>
      </c>
      <c r="N59" s="29" t="s">
        <v>142</v>
      </c>
      <c r="O59" s="29">
        <v>820300</v>
      </c>
      <c r="S59" s="29">
        <v>115</v>
      </c>
      <c r="T59" s="29" t="s">
        <v>376</v>
      </c>
      <c r="U59" s="29">
        <v>2939</v>
      </c>
      <c r="V59" s="29" t="s">
        <v>377</v>
      </c>
      <c r="W59" s="29" t="s">
        <v>378</v>
      </c>
      <c r="X59" s="29" t="s">
        <v>212</v>
      </c>
    </row>
    <row r="60" spans="1:24" x14ac:dyDescent="0.25">
      <c r="A60" s="29" t="s">
        <v>143</v>
      </c>
      <c r="B60" s="29">
        <v>2939</v>
      </c>
      <c r="C60" s="29" t="s">
        <v>142</v>
      </c>
      <c r="D60" s="29">
        <v>191756686</v>
      </c>
      <c r="E60" s="29">
        <v>0</v>
      </c>
      <c r="F60" s="29">
        <v>1060</v>
      </c>
      <c r="G60" s="29">
        <v>2691267.3569999998</v>
      </c>
      <c r="H60" s="29">
        <v>1283576.9739999999</v>
      </c>
      <c r="I60" s="29">
        <v>909</v>
      </c>
      <c r="J60" s="29">
        <v>1085432</v>
      </c>
      <c r="K60" s="29" t="s">
        <v>375</v>
      </c>
      <c r="M60" s="29">
        <v>8203</v>
      </c>
      <c r="N60" s="29" t="s">
        <v>142</v>
      </c>
      <c r="O60" s="29">
        <v>820300</v>
      </c>
      <c r="S60" s="29">
        <v>115</v>
      </c>
      <c r="U60" s="29">
        <v>2939</v>
      </c>
      <c r="V60" s="29" t="s">
        <v>383</v>
      </c>
      <c r="W60" s="29" t="s">
        <v>385</v>
      </c>
      <c r="X60" s="29" t="s">
        <v>212</v>
      </c>
    </row>
    <row r="61" spans="1:24" x14ac:dyDescent="0.25">
      <c r="A61" s="29" t="s">
        <v>143</v>
      </c>
      <c r="B61" s="29">
        <v>2939</v>
      </c>
      <c r="C61" s="29" t="s">
        <v>142</v>
      </c>
      <c r="D61" s="29">
        <v>191756685</v>
      </c>
      <c r="E61" s="29">
        <v>0</v>
      </c>
      <c r="F61" s="29">
        <v>1060</v>
      </c>
      <c r="G61" s="29">
        <v>2691263</v>
      </c>
      <c r="H61" s="29">
        <v>1283572</v>
      </c>
      <c r="I61" s="29">
        <v>909</v>
      </c>
      <c r="J61" s="29">
        <v>1085432</v>
      </c>
      <c r="K61" s="29" t="s">
        <v>375</v>
      </c>
      <c r="M61" s="29">
        <v>8203</v>
      </c>
      <c r="N61" s="29" t="s">
        <v>142</v>
      </c>
      <c r="O61" s="29">
        <v>820300</v>
      </c>
      <c r="S61" s="29">
        <v>115</v>
      </c>
      <c r="U61" s="29">
        <v>2939</v>
      </c>
      <c r="V61" s="29" t="s">
        <v>383</v>
      </c>
      <c r="W61" s="29" t="s">
        <v>384</v>
      </c>
      <c r="X61" s="29" t="s">
        <v>212</v>
      </c>
    </row>
    <row r="62" spans="1:24" x14ac:dyDescent="0.25">
      <c r="A62" s="29" t="s">
        <v>143</v>
      </c>
      <c r="B62" s="29">
        <v>2939</v>
      </c>
      <c r="C62" s="29" t="s">
        <v>142</v>
      </c>
      <c r="D62" s="29">
        <v>191757322</v>
      </c>
      <c r="E62" s="29">
        <v>0</v>
      </c>
      <c r="F62" s="29">
        <v>1060</v>
      </c>
      <c r="G62" s="29">
        <v>2691264</v>
      </c>
      <c r="H62" s="29">
        <v>1283574</v>
      </c>
      <c r="I62" s="29">
        <v>909</v>
      </c>
      <c r="J62" s="29">
        <v>1085432</v>
      </c>
      <c r="K62" s="29" t="s">
        <v>375</v>
      </c>
      <c r="M62" s="29">
        <v>8203</v>
      </c>
      <c r="N62" s="29" t="s">
        <v>142</v>
      </c>
      <c r="O62" s="29">
        <v>820300</v>
      </c>
      <c r="S62" s="29">
        <v>115</v>
      </c>
      <c r="U62" s="29">
        <v>2939</v>
      </c>
      <c r="V62" s="29" t="s">
        <v>383</v>
      </c>
      <c r="W62" s="29" t="s">
        <v>386</v>
      </c>
      <c r="X62" s="29" t="s">
        <v>212</v>
      </c>
    </row>
    <row r="63" spans="1:24" x14ac:dyDescent="0.25">
      <c r="A63" s="29" t="s">
        <v>143</v>
      </c>
      <c r="B63" s="29">
        <v>2939</v>
      </c>
      <c r="C63" s="29" t="s">
        <v>142</v>
      </c>
      <c r="D63" s="29">
        <v>190674470</v>
      </c>
      <c r="E63" s="29">
        <v>2</v>
      </c>
      <c r="F63" s="29">
        <v>1060</v>
      </c>
      <c r="G63" s="29">
        <v>2690295</v>
      </c>
      <c r="H63" s="29">
        <v>1284762</v>
      </c>
      <c r="I63" s="29">
        <v>902</v>
      </c>
      <c r="J63" s="29">
        <v>1085434</v>
      </c>
      <c r="K63" s="29" t="s">
        <v>389</v>
      </c>
      <c r="M63" s="29">
        <v>8200</v>
      </c>
      <c r="N63" s="29" t="s">
        <v>142</v>
      </c>
      <c r="O63" s="29">
        <v>820000</v>
      </c>
      <c r="R63" s="29" t="s">
        <v>415</v>
      </c>
      <c r="S63" s="29">
        <v>115</v>
      </c>
      <c r="U63" s="29">
        <v>2939</v>
      </c>
      <c r="V63" s="29" t="s">
        <v>394</v>
      </c>
      <c r="W63" s="29" t="s">
        <v>416</v>
      </c>
      <c r="X63" s="29" t="s">
        <v>212</v>
      </c>
    </row>
    <row r="64" spans="1:24" x14ac:dyDescent="0.25">
      <c r="A64" s="29" t="s">
        <v>143</v>
      </c>
      <c r="B64" s="29">
        <v>2939</v>
      </c>
      <c r="C64" s="29" t="s">
        <v>142</v>
      </c>
      <c r="D64" s="29">
        <v>191412112</v>
      </c>
      <c r="E64" s="29">
        <v>0</v>
      </c>
      <c r="F64" s="29">
        <v>1060</v>
      </c>
      <c r="G64" s="29">
        <v>2690336</v>
      </c>
      <c r="H64" s="29">
        <v>1284850</v>
      </c>
      <c r="I64" s="29">
        <v>904</v>
      </c>
      <c r="J64" s="29">
        <v>1085434</v>
      </c>
      <c r="K64" s="29" t="s">
        <v>389</v>
      </c>
      <c r="M64" s="29">
        <v>8200</v>
      </c>
      <c r="N64" s="29" t="s">
        <v>142</v>
      </c>
      <c r="O64" s="29">
        <v>820000</v>
      </c>
      <c r="R64" s="29" t="s">
        <v>390</v>
      </c>
      <c r="S64" s="29">
        <v>115</v>
      </c>
      <c r="U64" s="29">
        <v>2939</v>
      </c>
      <c r="V64" s="29" t="s">
        <v>391</v>
      </c>
      <c r="W64" s="29" t="s">
        <v>392</v>
      </c>
      <c r="X64" s="29" t="s">
        <v>212</v>
      </c>
    </row>
    <row r="65" spans="1:24" x14ac:dyDescent="0.25">
      <c r="A65" s="29" t="s">
        <v>143</v>
      </c>
      <c r="B65" s="29">
        <v>2939</v>
      </c>
      <c r="C65" s="29" t="s">
        <v>142</v>
      </c>
      <c r="D65" s="29">
        <v>191747582</v>
      </c>
      <c r="E65" s="29">
        <v>0</v>
      </c>
      <c r="F65" s="29">
        <v>1060</v>
      </c>
      <c r="G65" s="29">
        <v>2690283</v>
      </c>
      <c r="H65" s="29">
        <v>1284828</v>
      </c>
      <c r="I65" s="29">
        <v>909</v>
      </c>
      <c r="J65" s="29">
        <v>1085434</v>
      </c>
      <c r="K65" s="29" t="s">
        <v>389</v>
      </c>
      <c r="M65" s="29">
        <v>8200</v>
      </c>
      <c r="N65" s="29" t="s">
        <v>142</v>
      </c>
      <c r="O65" s="29">
        <v>820000</v>
      </c>
      <c r="R65" s="29" t="s">
        <v>393</v>
      </c>
      <c r="S65" s="29">
        <v>115</v>
      </c>
      <c r="U65" s="29">
        <v>2939</v>
      </c>
      <c r="V65" s="29" t="s">
        <v>394</v>
      </c>
      <c r="W65" s="29" t="s">
        <v>396</v>
      </c>
      <c r="X65" s="29" t="s">
        <v>212</v>
      </c>
    </row>
    <row r="66" spans="1:24" x14ac:dyDescent="0.25">
      <c r="A66" s="29" t="s">
        <v>143</v>
      </c>
      <c r="B66" s="29">
        <v>2939</v>
      </c>
      <c r="C66" s="29" t="s">
        <v>142</v>
      </c>
      <c r="D66" s="29">
        <v>191747575</v>
      </c>
      <c r="E66" s="29">
        <v>0</v>
      </c>
      <c r="F66" s="29">
        <v>1060</v>
      </c>
      <c r="G66" s="29">
        <v>2690281</v>
      </c>
      <c r="H66" s="29">
        <v>1284789</v>
      </c>
      <c r="I66" s="29">
        <v>909</v>
      </c>
      <c r="J66" s="29">
        <v>1085434</v>
      </c>
      <c r="K66" s="29" t="s">
        <v>389</v>
      </c>
      <c r="M66" s="29">
        <v>8200</v>
      </c>
      <c r="N66" s="29" t="s">
        <v>142</v>
      </c>
      <c r="O66" s="29">
        <v>820000</v>
      </c>
      <c r="R66" s="29" t="s">
        <v>393</v>
      </c>
      <c r="S66" s="29">
        <v>115</v>
      </c>
      <c r="U66" s="29">
        <v>2939</v>
      </c>
      <c r="V66" s="29" t="s">
        <v>394</v>
      </c>
      <c r="W66" s="29" t="s">
        <v>395</v>
      </c>
      <c r="X66" s="29" t="s">
        <v>212</v>
      </c>
    </row>
    <row r="67" spans="1:24" x14ac:dyDescent="0.25">
      <c r="A67" s="29" t="s">
        <v>143</v>
      </c>
      <c r="B67" s="29">
        <v>2939</v>
      </c>
      <c r="C67" s="29" t="s">
        <v>142</v>
      </c>
      <c r="D67" s="29">
        <v>191747576</v>
      </c>
      <c r="E67" s="29">
        <v>0</v>
      </c>
      <c r="F67" s="29">
        <v>1060</v>
      </c>
      <c r="G67" s="29">
        <v>2690302</v>
      </c>
      <c r="H67" s="29">
        <v>1284775</v>
      </c>
      <c r="I67" s="29">
        <v>909</v>
      </c>
      <c r="J67" s="29">
        <v>1085434</v>
      </c>
      <c r="K67" s="29" t="s">
        <v>389</v>
      </c>
      <c r="M67" s="29">
        <v>8200</v>
      </c>
      <c r="N67" s="29" t="s">
        <v>142</v>
      </c>
      <c r="O67" s="29">
        <v>820000</v>
      </c>
      <c r="R67" s="29" t="s">
        <v>397</v>
      </c>
      <c r="S67" s="29">
        <v>115</v>
      </c>
      <c r="U67" s="29">
        <v>2939</v>
      </c>
      <c r="V67" s="29" t="s">
        <v>394</v>
      </c>
      <c r="W67" s="29" t="s">
        <v>400</v>
      </c>
      <c r="X67" s="29" t="s">
        <v>212</v>
      </c>
    </row>
    <row r="68" spans="1:24" x14ac:dyDescent="0.25">
      <c r="A68" s="29" t="s">
        <v>143</v>
      </c>
      <c r="B68" s="29">
        <v>2939</v>
      </c>
      <c r="C68" s="29" t="s">
        <v>142</v>
      </c>
      <c r="D68" s="29">
        <v>191747580</v>
      </c>
      <c r="E68" s="29">
        <v>0</v>
      </c>
      <c r="F68" s="29">
        <v>1060</v>
      </c>
      <c r="G68" s="29">
        <v>2690255</v>
      </c>
      <c r="H68" s="29">
        <v>1284815</v>
      </c>
      <c r="I68" s="29">
        <v>909</v>
      </c>
      <c r="J68" s="29">
        <v>1085434</v>
      </c>
      <c r="K68" s="29" t="s">
        <v>389</v>
      </c>
      <c r="M68" s="29">
        <v>8200</v>
      </c>
      <c r="N68" s="29" t="s">
        <v>142</v>
      </c>
      <c r="O68" s="29">
        <v>820000</v>
      </c>
      <c r="R68" s="29" t="s">
        <v>397</v>
      </c>
      <c r="S68" s="29">
        <v>115</v>
      </c>
      <c r="U68" s="29">
        <v>2939</v>
      </c>
      <c r="V68" s="29" t="s">
        <v>394</v>
      </c>
      <c r="W68" s="29" t="s">
        <v>398</v>
      </c>
      <c r="X68" s="29" t="s">
        <v>212</v>
      </c>
    </row>
    <row r="69" spans="1:24" x14ac:dyDescent="0.25">
      <c r="A69" s="29" t="s">
        <v>143</v>
      </c>
      <c r="B69" s="29">
        <v>2939</v>
      </c>
      <c r="C69" s="29" t="s">
        <v>142</v>
      </c>
      <c r="D69" s="29">
        <v>191747577</v>
      </c>
      <c r="E69" s="29">
        <v>0</v>
      </c>
      <c r="F69" s="29">
        <v>1060</v>
      </c>
      <c r="G69" s="29">
        <v>2690314</v>
      </c>
      <c r="H69" s="29">
        <v>1284790</v>
      </c>
      <c r="I69" s="29">
        <v>909</v>
      </c>
      <c r="J69" s="29">
        <v>1085434</v>
      </c>
      <c r="K69" s="29" t="s">
        <v>389</v>
      </c>
      <c r="M69" s="29">
        <v>8200</v>
      </c>
      <c r="N69" s="29" t="s">
        <v>142</v>
      </c>
      <c r="O69" s="29">
        <v>820000</v>
      </c>
      <c r="R69" s="29" t="s">
        <v>397</v>
      </c>
      <c r="S69" s="29">
        <v>115</v>
      </c>
      <c r="U69" s="29">
        <v>2939</v>
      </c>
      <c r="V69" s="29" t="s">
        <v>394</v>
      </c>
      <c r="W69" s="29" t="s">
        <v>399</v>
      </c>
      <c r="X69" s="29" t="s">
        <v>212</v>
      </c>
    </row>
    <row r="70" spans="1:24" x14ac:dyDescent="0.25">
      <c r="A70" s="29" t="s">
        <v>143</v>
      </c>
      <c r="B70" s="29">
        <v>2939</v>
      </c>
      <c r="C70" s="29" t="s">
        <v>142</v>
      </c>
      <c r="D70" s="29">
        <v>191750179</v>
      </c>
      <c r="E70" s="29">
        <v>0</v>
      </c>
      <c r="F70" s="29">
        <v>1060</v>
      </c>
      <c r="G70" s="29">
        <v>2690216</v>
      </c>
      <c r="H70" s="29">
        <v>1284662</v>
      </c>
      <c r="I70" s="29">
        <v>909</v>
      </c>
      <c r="J70" s="29">
        <v>1085434</v>
      </c>
      <c r="K70" s="29" t="s">
        <v>389</v>
      </c>
      <c r="M70" s="29">
        <v>8200</v>
      </c>
      <c r="N70" s="29" t="s">
        <v>142</v>
      </c>
      <c r="O70" s="29">
        <v>820000</v>
      </c>
      <c r="R70" s="29" t="s">
        <v>401</v>
      </c>
      <c r="S70" s="29">
        <v>115</v>
      </c>
      <c r="U70" s="29">
        <v>2939</v>
      </c>
      <c r="V70" s="29" t="s">
        <v>394</v>
      </c>
      <c r="W70" s="29" t="s">
        <v>402</v>
      </c>
      <c r="X70" s="29" t="s">
        <v>212</v>
      </c>
    </row>
    <row r="71" spans="1:24" x14ac:dyDescent="0.25">
      <c r="A71" s="29" t="s">
        <v>143</v>
      </c>
      <c r="B71" s="29">
        <v>2939</v>
      </c>
      <c r="C71" s="29" t="s">
        <v>142</v>
      </c>
      <c r="D71" s="29">
        <v>191747583</v>
      </c>
      <c r="E71" s="29">
        <v>0</v>
      </c>
      <c r="F71" s="29">
        <v>1060</v>
      </c>
      <c r="G71" s="29">
        <v>2690296</v>
      </c>
      <c r="H71" s="29">
        <v>1284866</v>
      </c>
      <c r="I71" s="29">
        <v>909</v>
      </c>
      <c r="J71" s="29">
        <v>1085434</v>
      </c>
      <c r="K71" s="29" t="s">
        <v>389</v>
      </c>
      <c r="M71" s="29">
        <v>8200</v>
      </c>
      <c r="N71" s="29" t="s">
        <v>142</v>
      </c>
      <c r="O71" s="29">
        <v>820000</v>
      </c>
      <c r="R71" s="29" t="s">
        <v>403</v>
      </c>
      <c r="S71" s="29">
        <v>115</v>
      </c>
      <c r="U71" s="29">
        <v>2939</v>
      </c>
      <c r="V71" s="29" t="s">
        <v>391</v>
      </c>
      <c r="W71" s="29" t="s">
        <v>404</v>
      </c>
      <c r="X71" s="29" t="s">
        <v>212</v>
      </c>
    </row>
    <row r="72" spans="1:24" x14ac:dyDescent="0.25">
      <c r="A72" s="29" t="s">
        <v>143</v>
      </c>
      <c r="B72" s="29">
        <v>2939</v>
      </c>
      <c r="C72" s="29" t="s">
        <v>142</v>
      </c>
      <c r="D72" s="29">
        <v>191652251</v>
      </c>
      <c r="E72" s="29">
        <v>0</v>
      </c>
      <c r="F72" s="29">
        <v>1060</v>
      </c>
      <c r="G72" s="29">
        <v>2690227</v>
      </c>
      <c r="H72" s="29">
        <v>1284750</v>
      </c>
      <c r="I72" s="29">
        <v>904</v>
      </c>
      <c r="J72" s="29">
        <v>1085434</v>
      </c>
      <c r="K72" s="29" t="s">
        <v>389</v>
      </c>
      <c r="M72" s="29">
        <v>8200</v>
      </c>
      <c r="N72" s="29" t="s">
        <v>142</v>
      </c>
      <c r="O72" s="29">
        <v>820000</v>
      </c>
      <c r="R72" s="29" t="s">
        <v>405</v>
      </c>
      <c r="S72" s="29">
        <v>115</v>
      </c>
      <c r="U72" s="29">
        <v>2939</v>
      </c>
      <c r="V72" s="29" t="s">
        <v>394</v>
      </c>
      <c r="W72" s="29" t="s">
        <v>406</v>
      </c>
      <c r="X72" s="29" t="s">
        <v>212</v>
      </c>
    </row>
    <row r="73" spans="1:24" x14ac:dyDescent="0.25">
      <c r="A73" s="29" t="s">
        <v>143</v>
      </c>
      <c r="B73" s="29">
        <v>2939</v>
      </c>
      <c r="C73" s="29" t="s">
        <v>142</v>
      </c>
      <c r="D73" s="29">
        <v>191593853</v>
      </c>
      <c r="E73" s="29">
        <v>0</v>
      </c>
      <c r="F73" s="29">
        <v>1060</v>
      </c>
      <c r="G73" s="29">
        <v>2690259.1519999998</v>
      </c>
      <c r="H73" s="29">
        <v>1284738.662</v>
      </c>
      <c r="I73" s="29">
        <v>905</v>
      </c>
      <c r="J73" s="29">
        <v>1085434</v>
      </c>
      <c r="K73" s="29" t="s">
        <v>389</v>
      </c>
      <c r="M73" s="29">
        <v>8200</v>
      </c>
      <c r="N73" s="29" t="s">
        <v>142</v>
      </c>
      <c r="O73" s="29">
        <v>820000</v>
      </c>
      <c r="R73" s="29" t="s">
        <v>407</v>
      </c>
      <c r="S73" s="29">
        <v>115</v>
      </c>
      <c r="U73" s="29">
        <v>2939</v>
      </c>
      <c r="V73" s="29" t="s">
        <v>394</v>
      </c>
      <c r="W73" s="29" t="s">
        <v>408</v>
      </c>
      <c r="X73" s="29" t="s">
        <v>212</v>
      </c>
    </row>
    <row r="74" spans="1:24" x14ac:dyDescent="0.25">
      <c r="A74" s="29" t="s">
        <v>143</v>
      </c>
      <c r="B74" s="29">
        <v>2939</v>
      </c>
      <c r="C74" s="29" t="s">
        <v>142</v>
      </c>
      <c r="D74" s="29">
        <v>191747578</v>
      </c>
      <c r="E74" s="29">
        <v>0</v>
      </c>
      <c r="F74" s="29">
        <v>1080</v>
      </c>
      <c r="G74" s="29">
        <v>2690222</v>
      </c>
      <c r="H74" s="29">
        <v>1284684</v>
      </c>
      <c r="I74" s="29">
        <v>909</v>
      </c>
      <c r="J74" s="29">
        <v>1085434</v>
      </c>
      <c r="K74" s="29" t="s">
        <v>389</v>
      </c>
      <c r="M74" s="29">
        <v>8200</v>
      </c>
      <c r="N74" s="29" t="s">
        <v>142</v>
      </c>
      <c r="O74" s="29">
        <v>820000</v>
      </c>
      <c r="R74" s="29" t="s">
        <v>409</v>
      </c>
      <c r="S74" s="29">
        <v>101</v>
      </c>
      <c r="U74" s="29">
        <v>2939</v>
      </c>
      <c r="V74" s="29" t="s">
        <v>394</v>
      </c>
      <c r="W74" s="29" t="s">
        <v>410</v>
      </c>
      <c r="X74" s="29" t="s">
        <v>212</v>
      </c>
    </row>
    <row r="75" spans="1:24" x14ac:dyDescent="0.25">
      <c r="A75" s="29" t="s">
        <v>143</v>
      </c>
      <c r="B75" s="29">
        <v>2939</v>
      </c>
      <c r="C75" s="29" t="s">
        <v>142</v>
      </c>
      <c r="D75" s="29">
        <v>191747579</v>
      </c>
      <c r="E75" s="29">
        <v>0</v>
      </c>
      <c r="F75" s="29">
        <v>1060</v>
      </c>
      <c r="G75" s="29">
        <v>2690333</v>
      </c>
      <c r="H75" s="29">
        <v>1284790</v>
      </c>
      <c r="I75" s="29">
        <v>909</v>
      </c>
      <c r="J75" s="29">
        <v>1085434</v>
      </c>
      <c r="K75" s="29" t="s">
        <v>389</v>
      </c>
      <c r="M75" s="29">
        <v>8200</v>
      </c>
      <c r="N75" s="29" t="s">
        <v>142</v>
      </c>
      <c r="O75" s="29">
        <v>820000</v>
      </c>
      <c r="R75" s="29" t="s">
        <v>411</v>
      </c>
      <c r="S75" s="29">
        <v>115</v>
      </c>
      <c r="U75" s="29">
        <v>2939</v>
      </c>
      <c r="V75" s="29" t="s">
        <v>394</v>
      </c>
      <c r="W75" s="29" t="s">
        <v>412</v>
      </c>
      <c r="X75" s="29" t="s">
        <v>212</v>
      </c>
    </row>
    <row r="76" spans="1:24" x14ac:dyDescent="0.25">
      <c r="A76" s="29" t="s">
        <v>143</v>
      </c>
      <c r="B76" s="29">
        <v>2939</v>
      </c>
      <c r="C76" s="29" t="s">
        <v>142</v>
      </c>
      <c r="D76" s="29">
        <v>191770926</v>
      </c>
      <c r="E76" s="29">
        <v>0</v>
      </c>
      <c r="F76" s="29">
        <v>1080</v>
      </c>
      <c r="G76" s="29">
        <v>2690228</v>
      </c>
      <c r="H76" s="29">
        <v>1284779</v>
      </c>
      <c r="I76" s="29">
        <v>909</v>
      </c>
      <c r="J76" s="29">
        <v>1085434</v>
      </c>
      <c r="K76" s="29" t="s">
        <v>389</v>
      </c>
      <c r="M76" s="29">
        <v>8200</v>
      </c>
      <c r="N76" s="29" t="s">
        <v>142</v>
      </c>
      <c r="O76" s="29">
        <v>820000</v>
      </c>
      <c r="R76" s="29" t="s">
        <v>413</v>
      </c>
      <c r="S76" s="29">
        <v>101</v>
      </c>
      <c r="U76" s="29">
        <v>2939</v>
      </c>
      <c r="V76" s="29" t="s">
        <v>394</v>
      </c>
      <c r="W76" s="29" t="s">
        <v>414</v>
      </c>
      <c r="X76" s="29" t="s">
        <v>212</v>
      </c>
    </row>
    <row r="77" spans="1:24" x14ac:dyDescent="0.25">
      <c r="A77" s="29" t="s">
        <v>143</v>
      </c>
      <c r="B77" s="29">
        <v>2939</v>
      </c>
      <c r="C77" s="29" t="s">
        <v>142</v>
      </c>
      <c r="D77" s="29">
        <v>191770923</v>
      </c>
      <c r="E77" s="29">
        <v>0</v>
      </c>
      <c r="F77" s="29">
        <v>1060</v>
      </c>
      <c r="G77" s="29">
        <v>2690267</v>
      </c>
      <c r="H77" s="29">
        <v>1284684</v>
      </c>
      <c r="I77" s="29">
        <v>909</v>
      </c>
      <c r="J77" s="29">
        <v>1085434</v>
      </c>
      <c r="K77" s="29" t="s">
        <v>389</v>
      </c>
      <c r="M77" s="29">
        <v>8200</v>
      </c>
      <c r="N77" s="29" t="s">
        <v>142</v>
      </c>
      <c r="O77" s="29">
        <v>820000</v>
      </c>
      <c r="S77" s="29">
        <v>115</v>
      </c>
      <c r="U77" s="29">
        <v>2939</v>
      </c>
      <c r="V77" s="29" t="s">
        <v>394</v>
      </c>
      <c r="W77" s="29" t="s">
        <v>417</v>
      </c>
      <c r="X77" s="29" t="s">
        <v>212</v>
      </c>
    </row>
    <row r="78" spans="1:24" x14ac:dyDescent="0.25">
      <c r="A78" s="29" t="s">
        <v>143</v>
      </c>
      <c r="B78" s="29">
        <v>2939</v>
      </c>
      <c r="C78" s="29" t="s">
        <v>142</v>
      </c>
      <c r="D78" s="29">
        <v>191770922</v>
      </c>
      <c r="E78" s="29">
        <v>0</v>
      </c>
      <c r="F78" s="29">
        <v>1060</v>
      </c>
      <c r="G78" s="29">
        <v>2690307</v>
      </c>
      <c r="H78" s="29">
        <v>1284697</v>
      </c>
      <c r="I78" s="29">
        <v>909</v>
      </c>
      <c r="J78" s="29">
        <v>1085434</v>
      </c>
      <c r="K78" s="29" t="s">
        <v>389</v>
      </c>
      <c r="M78" s="29">
        <v>8200</v>
      </c>
      <c r="N78" s="29" t="s">
        <v>142</v>
      </c>
      <c r="O78" s="29">
        <v>820000</v>
      </c>
      <c r="S78" s="29">
        <v>115</v>
      </c>
      <c r="U78" s="29">
        <v>2939</v>
      </c>
      <c r="V78" s="29" t="s">
        <v>422</v>
      </c>
      <c r="W78" s="29" t="s">
        <v>423</v>
      </c>
      <c r="X78" s="29" t="s">
        <v>212</v>
      </c>
    </row>
    <row r="79" spans="1:24" x14ac:dyDescent="0.25">
      <c r="A79" s="29" t="s">
        <v>143</v>
      </c>
      <c r="B79" s="29">
        <v>2939</v>
      </c>
      <c r="C79" s="29" t="s">
        <v>142</v>
      </c>
      <c r="D79" s="29">
        <v>191770924</v>
      </c>
      <c r="E79" s="29">
        <v>0</v>
      </c>
      <c r="F79" s="29">
        <v>1060</v>
      </c>
      <c r="G79" s="29">
        <v>2690243</v>
      </c>
      <c r="H79" s="29">
        <v>1284676</v>
      </c>
      <c r="I79" s="29">
        <v>909</v>
      </c>
      <c r="J79" s="29">
        <v>1085434</v>
      </c>
      <c r="K79" s="29" t="s">
        <v>389</v>
      </c>
      <c r="M79" s="29">
        <v>8200</v>
      </c>
      <c r="N79" s="29" t="s">
        <v>142</v>
      </c>
      <c r="O79" s="29">
        <v>820000</v>
      </c>
      <c r="S79" s="29">
        <v>115</v>
      </c>
      <c r="U79" s="29">
        <v>2939</v>
      </c>
      <c r="V79" s="29" t="s">
        <v>394</v>
      </c>
      <c r="W79" s="29" t="s">
        <v>421</v>
      </c>
      <c r="X79" s="29" t="s">
        <v>212</v>
      </c>
    </row>
    <row r="80" spans="1:24" x14ac:dyDescent="0.25">
      <c r="A80" s="29" t="s">
        <v>143</v>
      </c>
      <c r="B80" s="29">
        <v>2939</v>
      </c>
      <c r="C80" s="29" t="s">
        <v>142</v>
      </c>
      <c r="D80" s="29">
        <v>191773169</v>
      </c>
      <c r="E80" s="29">
        <v>0</v>
      </c>
      <c r="F80" s="29">
        <v>1060</v>
      </c>
      <c r="G80" s="29">
        <v>2690204.8289999999</v>
      </c>
      <c r="H80" s="29">
        <v>1284715.9140000001</v>
      </c>
      <c r="I80" s="29">
        <v>905</v>
      </c>
      <c r="J80" s="29">
        <v>1085434</v>
      </c>
      <c r="K80" s="29" t="s">
        <v>389</v>
      </c>
      <c r="M80" s="29">
        <v>8200</v>
      </c>
      <c r="N80" s="29" t="s">
        <v>142</v>
      </c>
      <c r="O80" s="29">
        <v>820000</v>
      </c>
      <c r="S80" s="29">
        <v>115</v>
      </c>
      <c r="U80" s="29">
        <v>2939</v>
      </c>
      <c r="V80" s="29" t="s">
        <v>419</v>
      </c>
      <c r="W80" s="29" t="s">
        <v>420</v>
      </c>
      <c r="X80" s="29" t="s">
        <v>212</v>
      </c>
    </row>
    <row r="81" spans="1:24" x14ac:dyDescent="0.25">
      <c r="A81" s="29" t="s">
        <v>143</v>
      </c>
      <c r="B81" s="29">
        <v>2939</v>
      </c>
      <c r="C81" s="29" t="s">
        <v>142</v>
      </c>
      <c r="D81" s="29">
        <v>191772412</v>
      </c>
      <c r="E81" s="29">
        <v>0</v>
      </c>
      <c r="F81" s="29">
        <v>1060</v>
      </c>
      <c r="G81" s="29">
        <v>2690329</v>
      </c>
      <c r="H81" s="29">
        <v>1284886</v>
      </c>
      <c r="I81" s="29">
        <v>909</v>
      </c>
      <c r="J81" s="29">
        <v>1085434</v>
      </c>
      <c r="K81" s="29" t="s">
        <v>389</v>
      </c>
      <c r="M81" s="29">
        <v>8200</v>
      </c>
      <c r="N81" s="29" t="s">
        <v>142</v>
      </c>
      <c r="O81" s="29">
        <v>820000</v>
      </c>
      <c r="S81" s="29">
        <v>115</v>
      </c>
      <c r="U81" s="29">
        <v>2939</v>
      </c>
      <c r="V81" s="29" t="s">
        <v>391</v>
      </c>
      <c r="W81" s="29" t="s">
        <v>392</v>
      </c>
      <c r="X81" s="29" t="s">
        <v>212</v>
      </c>
    </row>
    <row r="82" spans="1:24" x14ac:dyDescent="0.25">
      <c r="A82" s="29" t="s">
        <v>143</v>
      </c>
      <c r="B82" s="29">
        <v>2939</v>
      </c>
      <c r="C82" s="29" t="s">
        <v>142</v>
      </c>
      <c r="D82" s="29">
        <v>190632209</v>
      </c>
      <c r="E82" s="29">
        <v>0</v>
      </c>
      <c r="F82" s="29">
        <v>1060</v>
      </c>
      <c r="G82" s="29">
        <v>2690326</v>
      </c>
      <c r="H82" s="29">
        <v>1284832</v>
      </c>
      <c r="I82" s="29">
        <v>904</v>
      </c>
      <c r="J82" s="29">
        <v>1085434</v>
      </c>
      <c r="K82" s="29" t="s">
        <v>389</v>
      </c>
      <c r="M82" s="29">
        <v>8200</v>
      </c>
      <c r="N82" s="29" t="s">
        <v>142</v>
      </c>
      <c r="O82" s="29">
        <v>820000</v>
      </c>
      <c r="S82" s="29">
        <v>115</v>
      </c>
      <c r="U82" s="29">
        <v>2939</v>
      </c>
      <c r="V82" s="29" t="s">
        <v>391</v>
      </c>
      <c r="W82" s="29" t="s">
        <v>418</v>
      </c>
      <c r="X82" s="29" t="s">
        <v>212</v>
      </c>
    </row>
    <row r="83" spans="1:24" x14ac:dyDescent="0.25">
      <c r="A83" s="29" t="s">
        <v>143</v>
      </c>
      <c r="B83" s="29">
        <v>2939</v>
      </c>
      <c r="C83" s="29" t="s">
        <v>142</v>
      </c>
      <c r="D83" s="29">
        <v>191746452</v>
      </c>
      <c r="E83" s="29">
        <v>0</v>
      </c>
      <c r="F83" s="29">
        <v>1080</v>
      </c>
      <c r="G83" s="29">
        <v>2691262.372</v>
      </c>
      <c r="H83" s="29">
        <v>1284426.3149999999</v>
      </c>
      <c r="I83" s="29">
        <v>905</v>
      </c>
      <c r="J83" s="29">
        <v>1085435</v>
      </c>
      <c r="K83" s="29" t="s">
        <v>424</v>
      </c>
      <c r="M83" s="29">
        <v>8200</v>
      </c>
      <c r="N83" s="29" t="s">
        <v>142</v>
      </c>
      <c r="O83" s="29">
        <v>820000</v>
      </c>
      <c r="R83" s="29" t="s">
        <v>351</v>
      </c>
      <c r="S83" s="29">
        <v>101</v>
      </c>
      <c r="U83" s="29">
        <v>2939</v>
      </c>
      <c r="V83" s="29" t="s">
        <v>425</v>
      </c>
      <c r="W83" s="29" t="s">
        <v>426</v>
      </c>
      <c r="X83" s="29" t="s">
        <v>212</v>
      </c>
    </row>
    <row r="84" spans="1:24" x14ac:dyDescent="0.25">
      <c r="A84" s="29" t="s">
        <v>143</v>
      </c>
      <c r="B84" s="29">
        <v>2939</v>
      </c>
      <c r="C84" s="29" t="s">
        <v>142</v>
      </c>
      <c r="D84" s="29">
        <v>191747611</v>
      </c>
      <c r="E84" s="29">
        <v>0</v>
      </c>
      <c r="F84" s="29">
        <v>1060</v>
      </c>
      <c r="G84" s="29">
        <v>2691466.054</v>
      </c>
      <c r="H84" s="29">
        <v>1284393.524</v>
      </c>
      <c r="I84" s="29">
        <v>905</v>
      </c>
      <c r="J84" s="29">
        <v>1085435</v>
      </c>
      <c r="K84" s="29" t="s">
        <v>424</v>
      </c>
      <c r="M84" s="29">
        <v>8200</v>
      </c>
      <c r="N84" s="29" t="s">
        <v>142</v>
      </c>
      <c r="O84" s="29">
        <v>820000</v>
      </c>
      <c r="R84" s="29" t="s">
        <v>427</v>
      </c>
      <c r="S84" s="29">
        <v>115</v>
      </c>
      <c r="U84" s="29">
        <v>2939</v>
      </c>
      <c r="V84" s="29" t="s">
        <v>428</v>
      </c>
      <c r="W84" s="29" t="s">
        <v>429</v>
      </c>
      <c r="X84" s="29" t="s">
        <v>212</v>
      </c>
    </row>
    <row r="85" spans="1:24" x14ac:dyDescent="0.25">
      <c r="A85" s="29" t="s">
        <v>143</v>
      </c>
      <c r="B85" s="29">
        <v>2939</v>
      </c>
      <c r="C85" s="29" t="s">
        <v>142</v>
      </c>
      <c r="D85" s="29">
        <v>191757320</v>
      </c>
      <c r="E85" s="29">
        <v>0</v>
      </c>
      <c r="F85" s="29">
        <v>1080</v>
      </c>
      <c r="G85" s="29">
        <v>2691254</v>
      </c>
      <c r="H85" s="29">
        <v>1284514</v>
      </c>
      <c r="I85" s="29">
        <v>909</v>
      </c>
      <c r="J85" s="29">
        <v>1085435</v>
      </c>
      <c r="K85" s="29" t="s">
        <v>424</v>
      </c>
      <c r="M85" s="29">
        <v>8200</v>
      </c>
      <c r="N85" s="29" t="s">
        <v>142</v>
      </c>
      <c r="O85" s="29">
        <v>820000</v>
      </c>
      <c r="R85" s="29" t="s">
        <v>430</v>
      </c>
      <c r="S85" s="29">
        <v>101</v>
      </c>
      <c r="U85" s="29">
        <v>2939</v>
      </c>
      <c r="V85" s="29" t="s">
        <v>431</v>
      </c>
      <c r="W85" s="29" t="s">
        <v>432</v>
      </c>
      <c r="X85" s="29" t="s">
        <v>212</v>
      </c>
    </row>
    <row r="86" spans="1:24" x14ac:dyDescent="0.25">
      <c r="A86" s="29" t="s">
        <v>143</v>
      </c>
      <c r="B86" s="29">
        <v>2939</v>
      </c>
      <c r="C86" s="29" t="s">
        <v>142</v>
      </c>
      <c r="D86" s="29">
        <v>191755645</v>
      </c>
      <c r="E86" s="29">
        <v>0</v>
      </c>
      <c r="F86" s="29">
        <v>1060</v>
      </c>
      <c r="G86" s="29">
        <v>2691370.5189999999</v>
      </c>
      <c r="H86" s="29">
        <v>1284427.6400000001</v>
      </c>
      <c r="I86" s="29">
        <v>905</v>
      </c>
      <c r="J86" s="29">
        <v>1085435</v>
      </c>
      <c r="K86" s="29" t="s">
        <v>424</v>
      </c>
      <c r="M86" s="29">
        <v>8200</v>
      </c>
      <c r="N86" s="29" t="s">
        <v>142</v>
      </c>
      <c r="O86" s="29">
        <v>820000</v>
      </c>
      <c r="S86" s="29">
        <v>115</v>
      </c>
      <c r="U86" s="29">
        <v>2939</v>
      </c>
      <c r="V86" s="29" t="s">
        <v>433</v>
      </c>
      <c r="W86" s="29" t="s">
        <v>434</v>
      </c>
      <c r="X86" s="29" t="s">
        <v>212</v>
      </c>
    </row>
    <row r="87" spans="1:24" x14ac:dyDescent="0.25">
      <c r="A87" s="29" t="s">
        <v>143</v>
      </c>
      <c r="B87" s="29">
        <v>2939</v>
      </c>
      <c r="C87" s="29" t="s">
        <v>142</v>
      </c>
      <c r="D87" s="29">
        <v>191757424</v>
      </c>
      <c r="E87" s="29">
        <v>0</v>
      </c>
      <c r="F87" s="29">
        <v>1060</v>
      </c>
      <c r="G87" s="29">
        <v>2691358</v>
      </c>
      <c r="H87" s="29">
        <v>1284462</v>
      </c>
      <c r="I87" s="29">
        <v>909</v>
      </c>
      <c r="J87" s="29">
        <v>1085435</v>
      </c>
      <c r="K87" s="29" t="s">
        <v>424</v>
      </c>
      <c r="M87" s="29">
        <v>8200</v>
      </c>
      <c r="N87" s="29" t="s">
        <v>142</v>
      </c>
      <c r="O87" s="29">
        <v>820000</v>
      </c>
      <c r="S87" s="29">
        <v>115</v>
      </c>
      <c r="U87" s="29">
        <v>2939</v>
      </c>
      <c r="V87" s="29" t="s">
        <v>435</v>
      </c>
      <c r="W87" s="29" t="s">
        <v>436</v>
      </c>
      <c r="X87" s="29" t="s">
        <v>212</v>
      </c>
    </row>
    <row r="88" spans="1:24" x14ac:dyDescent="0.25">
      <c r="A88" s="29" t="s">
        <v>143</v>
      </c>
      <c r="B88" s="29">
        <v>2939</v>
      </c>
      <c r="C88" s="29" t="s">
        <v>142</v>
      </c>
      <c r="D88" s="29">
        <v>191757430</v>
      </c>
      <c r="E88" s="29">
        <v>0</v>
      </c>
      <c r="F88" s="29">
        <v>1060</v>
      </c>
      <c r="G88" s="29">
        <v>2691426</v>
      </c>
      <c r="H88" s="29">
        <v>1284411</v>
      </c>
      <c r="I88" s="29">
        <v>909</v>
      </c>
      <c r="J88" s="29">
        <v>1085435</v>
      </c>
      <c r="K88" s="29" t="s">
        <v>424</v>
      </c>
      <c r="M88" s="29">
        <v>8200</v>
      </c>
      <c r="N88" s="29" t="s">
        <v>142</v>
      </c>
      <c r="O88" s="29">
        <v>820000</v>
      </c>
      <c r="S88" s="29">
        <v>115</v>
      </c>
      <c r="U88" s="29">
        <v>2939</v>
      </c>
      <c r="V88" s="29" t="s">
        <v>439</v>
      </c>
      <c r="W88" s="29" t="s">
        <v>440</v>
      </c>
      <c r="X88" s="29" t="s">
        <v>212</v>
      </c>
    </row>
    <row r="89" spans="1:24" x14ac:dyDescent="0.25">
      <c r="A89" s="29" t="s">
        <v>143</v>
      </c>
      <c r="B89" s="29">
        <v>2939</v>
      </c>
      <c r="C89" s="29" t="s">
        <v>142</v>
      </c>
      <c r="D89" s="29">
        <v>191757423</v>
      </c>
      <c r="E89" s="29">
        <v>0</v>
      </c>
      <c r="F89" s="29">
        <v>1060</v>
      </c>
      <c r="G89" s="29">
        <v>2691341</v>
      </c>
      <c r="H89" s="29">
        <v>1284440</v>
      </c>
      <c r="I89" s="29">
        <v>909</v>
      </c>
      <c r="J89" s="29">
        <v>1085435</v>
      </c>
      <c r="K89" s="29" t="s">
        <v>424</v>
      </c>
      <c r="M89" s="29">
        <v>8200</v>
      </c>
      <c r="N89" s="29" t="s">
        <v>142</v>
      </c>
      <c r="O89" s="29">
        <v>820000</v>
      </c>
      <c r="S89" s="29">
        <v>115</v>
      </c>
      <c r="U89" s="29">
        <v>2939</v>
      </c>
      <c r="V89" s="29" t="s">
        <v>435</v>
      </c>
      <c r="W89" s="29" t="s">
        <v>441</v>
      </c>
      <c r="X89" s="29" t="s">
        <v>212</v>
      </c>
    </row>
    <row r="90" spans="1:24" x14ac:dyDescent="0.25">
      <c r="A90" s="29" t="s">
        <v>143</v>
      </c>
      <c r="B90" s="29">
        <v>2939</v>
      </c>
      <c r="C90" s="29" t="s">
        <v>142</v>
      </c>
      <c r="D90" s="29">
        <v>191755644</v>
      </c>
      <c r="E90" s="29">
        <v>0</v>
      </c>
      <c r="F90" s="29">
        <v>1060</v>
      </c>
      <c r="G90" s="29">
        <v>2691476</v>
      </c>
      <c r="H90" s="29">
        <v>1284411</v>
      </c>
      <c r="I90" s="29">
        <v>909</v>
      </c>
      <c r="J90" s="29">
        <v>1085435</v>
      </c>
      <c r="K90" s="29" t="s">
        <v>424</v>
      </c>
      <c r="M90" s="29">
        <v>8200</v>
      </c>
      <c r="N90" s="29" t="s">
        <v>142</v>
      </c>
      <c r="O90" s="29">
        <v>820000</v>
      </c>
      <c r="S90" s="29">
        <v>115</v>
      </c>
      <c r="U90" s="29">
        <v>2939</v>
      </c>
      <c r="V90" s="29" t="s">
        <v>437</v>
      </c>
      <c r="W90" s="29" t="s">
        <v>438</v>
      </c>
      <c r="X90" s="29" t="s">
        <v>212</v>
      </c>
    </row>
    <row r="91" spans="1:24" x14ac:dyDescent="0.25">
      <c r="A91" s="29" t="s">
        <v>143</v>
      </c>
      <c r="B91" s="29">
        <v>2939</v>
      </c>
      <c r="C91" s="29" t="s">
        <v>142</v>
      </c>
      <c r="D91" s="29">
        <v>191748079</v>
      </c>
      <c r="E91" s="29">
        <v>0</v>
      </c>
      <c r="F91" s="29">
        <v>1060</v>
      </c>
      <c r="G91" s="29">
        <v>2690057.608</v>
      </c>
      <c r="H91" s="29">
        <v>1283553.8859999999</v>
      </c>
      <c r="I91" s="29">
        <v>905</v>
      </c>
      <c r="J91" s="29">
        <v>1085440</v>
      </c>
      <c r="K91" s="29" t="s">
        <v>216</v>
      </c>
      <c r="L91" s="175" t="s">
        <v>312</v>
      </c>
      <c r="M91" s="29">
        <v>8200</v>
      </c>
      <c r="N91" s="29" t="s">
        <v>142</v>
      </c>
      <c r="O91" s="29">
        <v>820000</v>
      </c>
      <c r="R91" s="29" t="s">
        <v>341</v>
      </c>
      <c r="S91" s="29">
        <v>115</v>
      </c>
      <c r="T91" s="29" t="s">
        <v>443</v>
      </c>
      <c r="U91" s="29">
        <v>2939</v>
      </c>
      <c r="V91" s="29" t="s">
        <v>444</v>
      </c>
      <c r="W91" s="29" t="s">
        <v>445</v>
      </c>
      <c r="X91" s="29" t="s">
        <v>212</v>
      </c>
    </row>
    <row r="92" spans="1:24" x14ac:dyDescent="0.25">
      <c r="A92" s="29" t="s">
        <v>143</v>
      </c>
      <c r="B92" s="29">
        <v>2939</v>
      </c>
      <c r="C92" s="29" t="s">
        <v>142</v>
      </c>
      <c r="D92" s="29">
        <v>502012860</v>
      </c>
      <c r="E92" s="29">
        <v>0</v>
      </c>
      <c r="F92" s="29">
        <v>1060</v>
      </c>
      <c r="G92" s="29">
        <v>2690064.43</v>
      </c>
      <c r="H92" s="29">
        <v>1283555.8799999999</v>
      </c>
      <c r="I92" s="29">
        <v>901</v>
      </c>
      <c r="J92" s="29">
        <v>1085440</v>
      </c>
      <c r="K92" s="29" t="s">
        <v>216</v>
      </c>
      <c r="L92" s="175" t="s">
        <v>312</v>
      </c>
      <c r="M92" s="29">
        <v>8200</v>
      </c>
      <c r="N92" s="29" t="s">
        <v>142</v>
      </c>
      <c r="O92" s="29">
        <v>820000</v>
      </c>
      <c r="S92" s="29">
        <v>115</v>
      </c>
      <c r="T92" s="29" t="s">
        <v>443</v>
      </c>
      <c r="U92" s="29">
        <v>2939</v>
      </c>
      <c r="V92" s="29" t="s">
        <v>444</v>
      </c>
      <c r="X92" s="29" t="s">
        <v>212</v>
      </c>
    </row>
    <row r="93" spans="1:24" x14ac:dyDescent="0.25">
      <c r="A93" s="29" t="s">
        <v>143</v>
      </c>
      <c r="B93" s="29">
        <v>2939</v>
      </c>
      <c r="C93" s="29" t="s">
        <v>142</v>
      </c>
      <c r="D93" s="29">
        <v>191769111</v>
      </c>
      <c r="E93" s="29">
        <v>0</v>
      </c>
      <c r="F93" s="29">
        <v>1060</v>
      </c>
      <c r="G93" s="29">
        <v>2690007.7779999999</v>
      </c>
      <c r="H93" s="29">
        <v>1283573.929</v>
      </c>
      <c r="I93" s="29">
        <v>905</v>
      </c>
      <c r="J93" s="29">
        <v>1085440</v>
      </c>
      <c r="K93" s="29" t="s">
        <v>216</v>
      </c>
      <c r="L93" s="175" t="s">
        <v>3733</v>
      </c>
      <c r="M93" s="29">
        <v>8200</v>
      </c>
      <c r="N93" s="29" t="s">
        <v>142</v>
      </c>
      <c r="O93" s="29">
        <v>820000</v>
      </c>
      <c r="R93" s="29" t="s">
        <v>3734</v>
      </c>
      <c r="S93" s="29">
        <v>150</v>
      </c>
      <c r="T93" s="29" t="s">
        <v>3735</v>
      </c>
      <c r="U93" s="29">
        <v>2939</v>
      </c>
      <c r="V93" s="29" t="s">
        <v>3736</v>
      </c>
      <c r="W93" s="29" t="s">
        <v>3737</v>
      </c>
      <c r="X93" s="29" t="s">
        <v>212</v>
      </c>
    </row>
    <row r="94" spans="1:24" x14ac:dyDescent="0.25">
      <c r="A94" s="29" t="s">
        <v>143</v>
      </c>
      <c r="B94" s="29">
        <v>2939</v>
      </c>
      <c r="C94" s="29" t="s">
        <v>142</v>
      </c>
      <c r="D94" s="29">
        <v>191748081</v>
      </c>
      <c r="E94" s="29">
        <v>0</v>
      </c>
      <c r="F94" s="29">
        <v>1060</v>
      </c>
      <c r="G94" s="29">
        <v>2690009.2370000002</v>
      </c>
      <c r="H94" s="29">
        <v>1283568.8859999999</v>
      </c>
      <c r="I94" s="29">
        <v>901</v>
      </c>
      <c r="J94" s="29">
        <v>1085440</v>
      </c>
      <c r="K94" s="29" t="s">
        <v>216</v>
      </c>
      <c r="L94" s="175" t="s">
        <v>3733</v>
      </c>
      <c r="M94" s="29">
        <v>8200</v>
      </c>
      <c r="N94" s="29" t="s">
        <v>142</v>
      </c>
      <c r="O94" s="29">
        <v>820000</v>
      </c>
      <c r="P94" s="29">
        <v>2690014.415</v>
      </c>
      <c r="Q94" s="29">
        <v>1283569.6939999999</v>
      </c>
      <c r="R94" s="29" t="s">
        <v>3738</v>
      </c>
      <c r="S94" s="29">
        <v>150</v>
      </c>
      <c r="T94" s="29" t="s">
        <v>3735</v>
      </c>
      <c r="U94" s="29">
        <v>2939</v>
      </c>
      <c r="V94" s="29" t="s">
        <v>3736</v>
      </c>
      <c r="W94" s="29" t="s">
        <v>3739</v>
      </c>
      <c r="X94" s="29" t="s">
        <v>212</v>
      </c>
    </row>
    <row r="95" spans="1:24" x14ac:dyDescent="0.25">
      <c r="A95" s="29" t="s">
        <v>143</v>
      </c>
      <c r="B95" s="29">
        <v>2939</v>
      </c>
      <c r="C95" s="29" t="s">
        <v>142</v>
      </c>
      <c r="D95" s="29">
        <v>191750173</v>
      </c>
      <c r="E95" s="29">
        <v>0</v>
      </c>
      <c r="F95" s="29">
        <v>1060</v>
      </c>
      <c r="G95" s="29">
        <v>2690070</v>
      </c>
      <c r="H95" s="29">
        <v>1283592</v>
      </c>
      <c r="I95" s="29">
        <v>909</v>
      </c>
      <c r="J95" s="29">
        <v>1085440</v>
      </c>
      <c r="K95" s="29" t="s">
        <v>216</v>
      </c>
      <c r="M95" s="29">
        <v>8200</v>
      </c>
      <c r="N95" s="29" t="s">
        <v>142</v>
      </c>
      <c r="O95" s="29">
        <v>820000</v>
      </c>
      <c r="R95" s="29" t="s">
        <v>446</v>
      </c>
      <c r="S95" s="29">
        <v>115</v>
      </c>
      <c r="U95" s="29">
        <v>2939</v>
      </c>
      <c r="V95" s="29" t="s">
        <v>447</v>
      </c>
      <c r="W95" s="29" t="s">
        <v>448</v>
      </c>
      <c r="X95" s="29" t="s">
        <v>212</v>
      </c>
    </row>
    <row r="96" spans="1:24" x14ac:dyDescent="0.25">
      <c r="A96" s="29" t="s">
        <v>143</v>
      </c>
      <c r="B96" s="29">
        <v>2939</v>
      </c>
      <c r="C96" s="29" t="s">
        <v>142</v>
      </c>
      <c r="D96" s="29">
        <v>191740002</v>
      </c>
      <c r="E96" s="29">
        <v>0</v>
      </c>
      <c r="F96" s="29">
        <v>1060</v>
      </c>
      <c r="G96" s="29">
        <v>2690040</v>
      </c>
      <c r="H96" s="29">
        <v>1283402</v>
      </c>
      <c r="I96" s="29">
        <v>909</v>
      </c>
      <c r="J96" s="29">
        <v>1085440</v>
      </c>
      <c r="K96" s="29" t="s">
        <v>216</v>
      </c>
      <c r="M96" s="29">
        <v>8200</v>
      </c>
      <c r="N96" s="29" t="s">
        <v>142</v>
      </c>
      <c r="O96" s="29">
        <v>820000</v>
      </c>
      <c r="R96" s="29" t="s">
        <v>449</v>
      </c>
      <c r="S96" s="29">
        <v>115</v>
      </c>
      <c r="U96" s="29">
        <v>2939</v>
      </c>
      <c r="V96" s="29" t="s">
        <v>450</v>
      </c>
      <c r="W96" s="29" t="s">
        <v>451</v>
      </c>
      <c r="X96" s="29" t="s">
        <v>212</v>
      </c>
    </row>
    <row r="97" spans="1:24" x14ac:dyDescent="0.25">
      <c r="A97" s="29" t="s">
        <v>143</v>
      </c>
      <c r="B97" s="29">
        <v>2939</v>
      </c>
      <c r="C97" s="29" t="s">
        <v>142</v>
      </c>
      <c r="D97" s="29">
        <v>191231751</v>
      </c>
      <c r="E97" s="29">
        <v>0</v>
      </c>
      <c r="F97" s="29">
        <v>1060</v>
      </c>
      <c r="G97" s="29">
        <v>2690020</v>
      </c>
      <c r="H97" s="29">
        <v>1283741</v>
      </c>
      <c r="I97" s="29">
        <v>909</v>
      </c>
      <c r="J97" s="29">
        <v>1085440</v>
      </c>
      <c r="K97" s="29" t="s">
        <v>216</v>
      </c>
      <c r="M97" s="29">
        <v>8200</v>
      </c>
      <c r="N97" s="29" t="s">
        <v>142</v>
      </c>
      <c r="O97" s="29">
        <v>820000</v>
      </c>
      <c r="S97" s="29">
        <v>115</v>
      </c>
      <c r="U97" s="29">
        <v>2939</v>
      </c>
      <c r="V97" s="29" t="s">
        <v>453</v>
      </c>
      <c r="W97" s="29" t="s">
        <v>454</v>
      </c>
      <c r="X97" s="29" t="s">
        <v>212</v>
      </c>
    </row>
    <row r="98" spans="1:24" x14ac:dyDescent="0.25">
      <c r="A98" s="29" t="s">
        <v>143</v>
      </c>
      <c r="B98" s="29">
        <v>2939</v>
      </c>
      <c r="C98" s="29" t="s">
        <v>142</v>
      </c>
      <c r="D98" s="29">
        <v>191760415</v>
      </c>
      <c r="E98" s="29">
        <v>0</v>
      </c>
      <c r="F98" s="29">
        <v>1060</v>
      </c>
      <c r="G98" s="29">
        <v>2688714</v>
      </c>
      <c r="H98" s="29">
        <v>1284786</v>
      </c>
      <c r="I98" s="29">
        <v>909</v>
      </c>
      <c r="J98" s="29">
        <v>1085441</v>
      </c>
      <c r="K98" s="29" t="s">
        <v>455</v>
      </c>
      <c r="L98" s="175" t="s">
        <v>456</v>
      </c>
      <c r="M98" s="29">
        <v>8200</v>
      </c>
      <c r="N98" s="29" t="s">
        <v>142</v>
      </c>
      <c r="O98" s="29">
        <v>820000</v>
      </c>
      <c r="R98" s="29" t="s">
        <v>341</v>
      </c>
      <c r="S98" s="29">
        <v>115</v>
      </c>
      <c r="T98" s="29" t="s">
        <v>457</v>
      </c>
      <c r="U98" s="29">
        <v>2939</v>
      </c>
      <c r="V98" s="29" t="s">
        <v>458</v>
      </c>
      <c r="W98" s="29" t="s">
        <v>459</v>
      </c>
      <c r="X98" s="29" t="s">
        <v>212</v>
      </c>
    </row>
    <row r="99" spans="1:24" x14ac:dyDescent="0.25">
      <c r="A99" s="29" t="s">
        <v>143</v>
      </c>
      <c r="B99" s="29">
        <v>2939</v>
      </c>
      <c r="C99" s="29" t="s">
        <v>142</v>
      </c>
      <c r="D99" s="29">
        <v>502012192</v>
      </c>
      <c r="E99" s="29">
        <v>0</v>
      </c>
      <c r="F99" s="29">
        <v>1060</v>
      </c>
      <c r="G99" s="29">
        <v>2688706.8820000002</v>
      </c>
      <c r="H99" s="29">
        <v>1284794.493</v>
      </c>
      <c r="I99" s="29">
        <v>901</v>
      </c>
      <c r="J99" s="29">
        <v>1085441</v>
      </c>
      <c r="K99" s="29" t="s">
        <v>455</v>
      </c>
      <c r="L99" s="175" t="s">
        <v>456</v>
      </c>
      <c r="M99" s="29">
        <v>8200</v>
      </c>
      <c r="N99" s="29" t="s">
        <v>142</v>
      </c>
      <c r="O99" s="29">
        <v>820000</v>
      </c>
      <c r="S99" s="29">
        <v>115</v>
      </c>
      <c r="T99" s="29" t="s">
        <v>457</v>
      </c>
      <c r="U99" s="29">
        <v>2939</v>
      </c>
      <c r="V99" s="29" t="s">
        <v>458</v>
      </c>
      <c r="X99" s="29" t="s">
        <v>212</v>
      </c>
    </row>
    <row r="100" spans="1:24" x14ac:dyDescent="0.25">
      <c r="A100" s="29" t="s">
        <v>143</v>
      </c>
      <c r="B100" s="29">
        <v>2939</v>
      </c>
      <c r="C100" s="29" t="s">
        <v>142</v>
      </c>
      <c r="D100" s="29">
        <v>191750466</v>
      </c>
      <c r="E100" s="29">
        <v>0</v>
      </c>
      <c r="F100" s="29">
        <v>1080</v>
      </c>
      <c r="G100" s="29">
        <v>2689664.94</v>
      </c>
      <c r="H100" s="29">
        <v>1283734.2760000001</v>
      </c>
      <c r="I100" s="29">
        <v>905</v>
      </c>
      <c r="J100" s="29">
        <v>1085442</v>
      </c>
      <c r="K100" s="29" t="s">
        <v>462</v>
      </c>
      <c r="M100" s="29">
        <v>8200</v>
      </c>
      <c r="N100" s="29" t="s">
        <v>142</v>
      </c>
      <c r="O100" s="29">
        <v>820000</v>
      </c>
      <c r="R100" s="29" t="s">
        <v>463</v>
      </c>
      <c r="S100" s="29">
        <v>101</v>
      </c>
      <c r="U100" s="29">
        <v>2939</v>
      </c>
      <c r="V100" s="29" t="s">
        <v>464</v>
      </c>
      <c r="W100" s="29" t="s">
        <v>465</v>
      </c>
      <c r="X100" s="29" t="s">
        <v>212</v>
      </c>
    </row>
    <row r="101" spans="1:24" x14ac:dyDescent="0.25">
      <c r="A101" s="29" t="s">
        <v>143</v>
      </c>
      <c r="B101" s="29">
        <v>2939</v>
      </c>
      <c r="C101" s="29" t="s">
        <v>142</v>
      </c>
      <c r="D101" s="29">
        <v>191750187</v>
      </c>
      <c r="E101" s="29">
        <v>0</v>
      </c>
      <c r="F101" s="29">
        <v>1080</v>
      </c>
      <c r="G101" s="29">
        <v>2689622.7740000002</v>
      </c>
      <c r="H101" s="29">
        <v>1283706.0589999999</v>
      </c>
      <c r="I101" s="29">
        <v>909</v>
      </c>
      <c r="J101" s="29">
        <v>1085442</v>
      </c>
      <c r="K101" s="29" t="s">
        <v>462</v>
      </c>
      <c r="M101" s="29">
        <v>8200</v>
      </c>
      <c r="N101" s="29" t="s">
        <v>142</v>
      </c>
      <c r="O101" s="29">
        <v>820000</v>
      </c>
      <c r="R101" s="29" t="s">
        <v>466</v>
      </c>
      <c r="S101" s="29">
        <v>101</v>
      </c>
      <c r="U101" s="29">
        <v>2939</v>
      </c>
      <c r="V101" s="29" t="s">
        <v>464</v>
      </c>
      <c r="W101" s="29" t="s">
        <v>468</v>
      </c>
      <c r="X101" s="29" t="s">
        <v>252</v>
      </c>
    </row>
    <row r="102" spans="1:24" x14ac:dyDescent="0.25">
      <c r="A102" s="29" t="s">
        <v>143</v>
      </c>
      <c r="B102" s="29">
        <v>2939</v>
      </c>
      <c r="C102" s="29" t="s">
        <v>142</v>
      </c>
      <c r="D102" s="29">
        <v>191750185</v>
      </c>
      <c r="E102" s="29">
        <v>0</v>
      </c>
      <c r="F102" s="29">
        <v>1080</v>
      </c>
      <c r="G102" s="29">
        <v>2689634.7280000001</v>
      </c>
      <c r="H102" s="29">
        <v>1283688.726</v>
      </c>
      <c r="I102" s="29">
        <v>909</v>
      </c>
      <c r="J102" s="29">
        <v>1085442</v>
      </c>
      <c r="K102" s="29" t="s">
        <v>462</v>
      </c>
      <c r="M102" s="29">
        <v>8200</v>
      </c>
      <c r="N102" s="29" t="s">
        <v>142</v>
      </c>
      <c r="O102" s="29">
        <v>820000</v>
      </c>
      <c r="R102" s="29" t="s">
        <v>466</v>
      </c>
      <c r="S102" s="29">
        <v>101</v>
      </c>
      <c r="U102" s="29">
        <v>2939</v>
      </c>
      <c r="V102" s="29" t="s">
        <v>464</v>
      </c>
      <c r="W102" s="29" t="s">
        <v>467</v>
      </c>
      <c r="X102" s="29" t="s">
        <v>212</v>
      </c>
    </row>
    <row r="103" spans="1:24" x14ac:dyDescent="0.25">
      <c r="A103" s="29" t="s">
        <v>143</v>
      </c>
      <c r="B103" s="29">
        <v>2939</v>
      </c>
      <c r="C103" s="29" t="s">
        <v>142</v>
      </c>
      <c r="D103" s="29">
        <v>191750186</v>
      </c>
      <c r="E103" s="29">
        <v>0</v>
      </c>
      <c r="F103" s="29">
        <v>1080</v>
      </c>
      <c r="G103" s="29">
        <v>2689586.713</v>
      </c>
      <c r="H103" s="29">
        <v>1283656.6499999999</v>
      </c>
      <c r="I103" s="29">
        <v>909</v>
      </c>
      <c r="J103" s="29">
        <v>1085442</v>
      </c>
      <c r="K103" s="29" t="s">
        <v>462</v>
      </c>
      <c r="M103" s="29">
        <v>8200</v>
      </c>
      <c r="N103" s="29" t="s">
        <v>142</v>
      </c>
      <c r="O103" s="29">
        <v>820000</v>
      </c>
      <c r="R103" s="29" t="s">
        <v>469</v>
      </c>
      <c r="S103" s="29">
        <v>101</v>
      </c>
      <c r="U103" s="29">
        <v>2939</v>
      </c>
      <c r="V103" s="29" t="s">
        <v>464</v>
      </c>
      <c r="W103" s="29" t="s">
        <v>470</v>
      </c>
      <c r="X103" s="29" t="s">
        <v>212</v>
      </c>
    </row>
    <row r="104" spans="1:24" x14ac:dyDescent="0.25">
      <c r="A104" s="29" t="s">
        <v>143</v>
      </c>
      <c r="B104" s="29">
        <v>2939</v>
      </c>
      <c r="C104" s="29" t="s">
        <v>142</v>
      </c>
      <c r="D104" s="29">
        <v>191750195</v>
      </c>
      <c r="E104" s="29">
        <v>0</v>
      </c>
      <c r="F104" s="29">
        <v>1060</v>
      </c>
      <c r="G104" s="29">
        <v>2689886</v>
      </c>
      <c r="H104" s="29">
        <v>1284090</v>
      </c>
      <c r="I104" s="29">
        <v>904</v>
      </c>
      <c r="J104" s="29">
        <v>1085442</v>
      </c>
      <c r="K104" s="29" t="s">
        <v>462</v>
      </c>
      <c r="M104" s="29">
        <v>8200</v>
      </c>
      <c r="N104" s="29" t="s">
        <v>142</v>
      </c>
      <c r="O104" s="29">
        <v>820000</v>
      </c>
      <c r="R104" s="29" t="s">
        <v>471</v>
      </c>
      <c r="S104" s="29">
        <v>115</v>
      </c>
      <c r="U104" s="29">
        <v>2939</v>
      </c>
      <c r="V104" s="29" t="s">
        <v>472</v>
      </c>
      <c r="W104" s="29" t="s">
        <v>473</v>
      </c>
      <c r="X104" s="29" t="s">
        <v>212</v>
      </c>
    </row>
    <row r="105" spans="1:24" x14ac:dyDescent="0.25">
      <c r="A105" s="29" t="s">
        <v>143</v>
      </c>
      <c r="B105" s="29">
        <v>2939</v>
      </c>
      <c r="C105" s="29" t="s">
        <v>142</v>
      </c>
      <c r="D105" s="29">
        <v>191739595</v>
      </c>
      <c r="E105" s="29">
        <v>0</v>
      </c>
      <c r="F105" s="29">
        <v>1080</v>
      </c>
      <c r="G105" s="29">
        <v>2689602.1639999999</v>
      </c>
      <c r="H105" s="29">
        <v>1283762.406</v>
      </c>
      <c r="I105" s="29">
        <v>905</v>
      </c>
      <c r="J105" s="29">
        <v>1085442</v>
      </c>
      <c r="K105" s="29" t="s">
        <v>462</v>
      </c>
      <c r="M105" s="29">
        <v>8200</v>
      </c>
      <c r="N105" s="29" t="s">
        <v>142</v>
      </c>
      <c r="O105" s="29">
        <v>820000</v>
      </c>
      <c r="R105" s="29" t="s">
        <v>474</v>
      </c>
      <c r="S105" s="29">
        <v>101</v>
      </c>
      <c r="T105" s="29" t="s">
        <v>475</v>
      </c>
      <c r="U105" s="29">
        <v>2939</v>
      </c>
      <c r="V105" s="29" t="s">
        <v>476</v>
      </c>
      <c r="W105" s="29" t="s">
        <v>478</v>
      </c>
      <c r="X105" s="29" t="s">
        <v>212</v>
      </c>
    </row>
    <row r="106" spans="1:24" x14ac:dyDescent="0.25">
      <c r="A106" s="29" t="s">
        <v>143</v>
      </c>
      <c r="B106" s="29">
        <v>2939</v>
      </c>
      <c r="C106" s="29" t="s">
        <v>142</v>
      </c>
      <c r="D106" s="29">
        <v>191739596</v>
      </c>
      <c r="E106" s="29">
        <v>0</v>
      </c>
      <c r="F106" s="29">
        <v>1080</v>
      </c>
      <c r="G106" s="29">
        <v>2689612</v>
      </c>
      <c r="H106" s="29">
        <v>1283750</v>
      </c>
      <c r="I106" s="29">
        <v>909</v>
      </c>
      <c r="J106" s="29">
        <v>1085442</v>
      </c>
      <c r="K106" s="29" t="s">
        <v>462</v>
      </c>
      <c r="M106" s="29">
        <v>8200</v>
      </c>
      <c r="N106" s="29" t="s">
        <v>142</v>
      </c>
      <c r="O106" s="29">
        <v>820000</v>
      </c>
      <c r="R106" s="29" t="s">
        <v>474</v>
      </c>
      <c r="S106" s="29">
        <v>101</v>
      </c>
      <c r="T106" s="29" t="s">
        <v>475</v>
      </c>
      <c r="U106" s="29">
        <v>2939</v>
      </c>
      <c r="V106" s="29" t="s">
        <v>476</v>
      </c>
      <c r="W106" s="29" t="s">
        <v>477</v>
      </c>
      <c r="X106" s="29" t="s">
        <v>212</v>
      </c>
    </row>
    <row r="107" spans="1:24" x14ac:dyDescent="0.25">
      <c r="A107" s="29" t="s">
        <v>143</v>
      </c>
      <c r="B107" s="29">
        <v>2939</v>
      </c>
      <c r="C107" s="29" t="s">
        <v>142</v>
      </c>
      <c r="D107" s="29">
        <v>191750188</v>
      </c>
      <c r="E107" s="29">
        <v>0</v>
      </c>
      <c r="F107" s="29">
        <v>1060</v>
      </c>
      <c r="G107" s="29">
        <v>2689594</v>
      </c>
      <c r="H107" s="29">
        <v>1283673</v>
      </c>
      <c r="I107" s="29">
        <v>904</v>
      </c>
      <c r="J107" s="29">
        <v>1085442</v>
      </c>
      <c r="K107" s="29" t="s">
        <v>462</v>
      </c>
      <c r="M107" s="29">
        <v>8200</v>
      </c>
      <c r="N107" s="29" t="s">
        <v>142</v>
      </c>
      <c r="O107" s="29">
        <v>820000</v>
      </c>
      <c r="R107" s="29" t="s">
        <v>479</v>
      </c>
      <c r="S107" s="29">
        <v>115</v>
      </c>
      <c r="T107" s="29" t="s">
        <v>475</v>
      </c>
      <c r="U107" s="29">
        <v>2939</v>
      </c>
      <c r="V107" s="29" t="s">
        <v>476</v>
      </c>
      <c r="W107" s="29" t="s">
        <v>480</v>
      </c>
      <c r="X107" s="29" t="s">
        <v>212</v>
      </c>
    </row>
    <row r="108" spans="1:24" x14ac:dyDescent="0.25">
      <c r="A108" s="29" t="s">
        <v>143</v>
      </c>
      <c r="B108" s="29">
        <v>2939</v>
      </c>
      <c r="C108" s="29" t="s">
        <v>142</v>
      </c>
      <c r="D108" s="29">
        <v>191739594</v>
      </c>
      <c r="E108" s="29">
        <v>0</v>
      </c>
      <c r="F108" s="29">
        <v>1060</v>
      </c>
      <c r="G108" s="29">
        <v>2689676</v>
      </c>
      <c r="H108" s="29">
        <v>1283806</v>
      </c>
      <c r="I108" s="29">
        <v>904</v>
      </c>
      <c r="J108" s="29">
        <v>1085442</v>
      </c>
      <c r="K108" s="29" t="s">
        <v>462</v>
      </c>
      <c r="M108" s="29">
        <v>8200</v>
      </c>
      <c r="N108" s="29" t="s">
        <v>142</v>
      </c>
      <c r="O108" s="29">
        <v>820000</v>
      </c>
      <c r="R108" s="29" t="s">
        <v>481</v>
      </c>
      <c r="S108" s="29">
        <v>115</v>
      </c>
      <c r="T108" s="29" t="s">
        <v>475</v>
      </c>
      <c r="U108" s="29">
        <v>2939</v>
      </c>
      <c r="V108" s="29" t="s">
        <v>476</v>
      </c>
      <c r="W108" s="29" t="s">
        <v>482</v>
      </c>
      <c r="X108" s="29" t="s">
        <v>212</v>
      </c>
    </row>
    <row r="109" spans="1:24" x14ac:dyDescent="0.25">
      <c r="A109" s="29" t="s">
        <v>143</v>
      </c>
      <c r="B109" s="29">
        <v>2939</v>
      </c>
      <c r="C109" s="29" t="s">
        <v>142</v>
      </c>
      <c r="D109" s="29">
        <v>191750194</v>
      </c>
      <c r="E109" s="29">
        <v>0</v>
      </c>
      <c r="F109" s="29">
        <v>1060</v>
      </c>
      <c r="G109" s="29">
        <v>2689565.537</v>
      </c>
      <c r="H109" s="29">
        <v>1283630.057</v>
      </c>
      <c r="I109" s="29">
        <v>905</v>
      </c>
      <c r="J109" s="29">
        <v>1085442</v>
      </c>
      <c r="K109" s="29" t="s">
        <v>462</v>
      </c>
      <c r="M109" s="29">
        <v>8200</v>
      </c>
      <c r="N109" s="29" t="s">
        <v>142</v>
      </c>
      <c r="O109" s="29">
        <v>820000</v>
      </c>
      <c r="R109" s="29" t="s">
        <v>483</v>
      </c>
      <c r="S109" s="29">
        <v>115</v>
      </c>
      <c r="T109" s="29" t="s">
        <v>475</v>
      </c>
      <c r="U109" s="29">
        <v>2939</v>
      </c>
      <c r="V109" s="29" t="s">
        <v>476</v>
      </c>
      <c r="W109" s="29" t="s">
        <v>484</v>
      </c>
      <c r="X109" s="29" t="s">
        <v>212</v>
      </c>
    </row>
    <row r="110" spans="1:24" x14ac:dyDescent="0.25">
      <c r="A110" s="29" t="s">
        <v>143</v>
      </c>
      <c r="B110" s="29">
        <v>2939</v>
      </c>
      <c r="C110" s="29" t="s">
        <v>142</v>
      </c>
      <c r="D110" s="29">
        <v>191739592</v>
      </c>
      <c r="E110" s="29">
        <v>0</v>
      </c>
      <c r="F110" s="29">
        <v>1060</v>
      </c>
      <c r="G110" s="29">
        <v>2689572.2080000001</v>
      </c>
      <c r="H110" s="29">
        <v>1283642.1740000001</v>
      </c>
      <c r="I110" s="29">
        <v>905</v>
      </c>
      <c r="J110" s="29">
        <v>1085442</v>
      </c>
      <c r="K110" s="29" t="s">
        <v>462</v>
      </c>
      <c r="M110" s="29">
        <v>8200</v>
      </c>
      <c r="N110" s="29" t="s">
        <v>142</v>
      </c>
      <c r="O110" s="29">
        <v>820000</v>
      </c>
      <c r="R110" s="29" t="s">
        <v>485</v>
      </c>
      <c r="S110" s="29">
        <v>115</v>
      </c>
      <c r="T110" s="29" t="s">
        <v>475</v>
      </c>
      <c r="U110" s="29">
        <v>2939</v>
      </c>
      <c r="V110" s="29" t="s">
        <v>476</v>
      </c>
      <c r="W110" s="29" t="s">
        <v>486</v>
      </c>
      <c r="X110" s="29" t="s">
        <v>212</v>
      </c>
    </row>
    <row r="111" spans="1:24" x14ac:dyDescent="0.25">
      <c r="A111" s="29" t="s">
        <v>143</v>
      </c>
      <c r="B111" s="29">
        <v>2939</v>
      </c>
      <c r="C111" s="29" t="s">
        <v>142</v>
      </c>
      <c r="D111" s="29">
        <v>191747586</v>
      </c>
      <c r="E111" s="29">
        <v>0</v>
      </c>
      <c r="F111" s="29">
        <v>1080</v>
      </c>
      <c r="G111" s="29">
        <v>2689687</v>
      </c>
      <c r="H111" s="29">
        <v>1283790</v>
      </c>
      <c r="I111" s="29">
        <v>909</v>
      </c>
      <c r="J111" s="29">
        <v>1085442</v>
      </c>
      <c r="K111" s="29" t="s">
        <v>462</v>
      </c>
      <c r="M111" s="29">
        <v>8200</v>
      </c>
      <c r="N111" s="29" t="s">
        <v>142</v>
      </c>
      <c r="O111" s="29">
        <v>820000</v>
      </c>
      <c r="R111" s="29" t="s">
        <v>487</v>
      </c>
      <c r="S111" s="29">
        <v>101</v>
      </c>
      <c r="U111" s="29">
        <v>2939</v>
      </c>
      <c r="V111" s="29" t="s">
        <v>464</v>
      </c>
      <c r="W111" s="29" t="s">
        <v>488</v>
      </c>
      <c r="X111" s="29" t="s">
        <v>212</v>
      </c>
    </row>
    <row r="112" spans="1:24" x14ac:dyDescent="0.25">
      <c r="A112" s="29" t="s">
        <v>143</v>
      </c>
      <c r="B112" s="29">
        <v>2939</v>
      </c>
      <c r="C112" s="29" t="s">
        <v>142</v>
      </c>
      <c r="D112" s="29">
        <v>191739597</v>
      </c>
      <c r="E112" s="29">
        <v>0</v>
      </c>
      <c r="F112" s="29">
        <v>1080</v>
      </c>
      <c r="G112" s="29">
        <v>2689655</v>
      </c>
      <c r="H112" s="29">
        <v>1283818</v>
      </c>
      <c r="I112" s="29">
        <v>904</v>
      </c>
      <c r="J112" s="29">
        <v>1085442</v>
      </c>
      <c r="K112" s="29" t="s">
        <v>462</v>
      </c>
      <c r="M112" s="29">
        <v>8200</v>
      </c>
      <c r="N112" s="29" t="s">
        <v>142</v>
      </c>
      <c r="O112" s="29">
        <v>820000</v>
      </c>
      <c r="R112" s="29" t="s">
        <v>489</v>
      </c>
      <c r="S112" s="29">
        <v>101</v>
      </c>
      <c r="T112" s="29" t="s">
        <v>475</v>
      </c>
      <c r="U112" s="29">
        <v>2939</v>
      </c>
      <c r="V112" s="29" t="s">
        <v>476</v>
      </c>
      <c r="W112" s="29" t="s">
        <v>490</v>
      </c>
      <c r="X112" s="29" t="s">
        <v>212</v>
      </c>
    </row>
    <row r="113" spans="1:24" x14ac:dyDescent="0.25">
      <c r="A113" s="29" t="s">
        <v>143</v>
      </c>
      <c r="B113" s="29">
        <v>2939</v>
      </c>
      <c r="C113" s="29" t="s">
        <v>142</v>
      </c>
      <c r="D113" s="29">
        <v>191750193</v>
      </c>
      <c r="E113" s="29">
        <v>0</v>
      </c>
      <c r="F113" s="29">
        <v>1060</v>
      </c>
      <c r="G113" s="29">
        <v>2689779</v>
      </c>
      <c r="H113" s="29">
        <v>1283973</v>
      </c>
      <c r="I113" s="29">
        <v>909</v>
      </c>
      <c r="J113" s="29">
        <v>1085442</v>
      </c>
      <c r="K113" s="29" t="s">
        <v>462</v>
      </c>
      <c r="M113" s="29">
        <v>8200</v>
      </c>
      <c r="N113" s="29" t="s">
        <v>142</v>
      </c>
      <c r="O113" s="29">
        <v>820000</v>
      </c>
      <c r="R113" s="29" t="s">
        <v>493</v>
      </c>
      <c r="S113" s="29">
        <v>115</v>
      </c>
      <c r="U113" s="29">
        <v>2939</v>
      </c>
      <c r="V113" s="29" t="s">
        <v>472</v>
      </c>
      <c r="W113" s="29" t="s">
        <v>494</v>
      </c>
      <c r="X113" s="29" t="s">
        <v>212</v>
      </c>
    </row>
    <row r="114" spans="1:24" x14ac:dyDescent="0.25">
      <c r="A114" s="29" t="s">
        <v>143</v>
      </c>
      <c r="B114" s="29">
        <v>2939</v>
      </c>
      <c r="C114" s="29" t="s">
        <v>142</v>
      </c>
      <c r="D114" s="29">
        <v>191739317</v>
      </c>
      <c r="E114" s="29">
        <v>0</v>
      </c>
      <c r="F114" s="29">
        <v>1080</v>
      </c>
      <c r="G114" s="29">
        <v>2689625.81</v>
      </c>
      <c r="H114" s="29">
        <v>1283771.96</v>
      </c>
      <c r="I114" s="29">
        <v>905</v>
      </c>
      <c r="J114" s="29">
        <v>1085442</v>
      </c>
      <c r="K114" s="29" t="s">
        <v>462</v>
      </c>
      <c r="M114" s="29">
        <v>8200</v>
      </c>
      <c r="N114" s="29" t="s">
        <v>142</v>
      </c>
      <c r="O114" s="29">
        <v>820000</v>
      </c>
      <c r="R114" s="29" t="s">
        <v>495</v>
      </c>
      <c r="S114" s="29">
        <v>101</v>
      </c>
      <c r="T114" s="29" t="s">
        <v>496</v>
      </c>
      <c r="U114" s="29">
        <v>2939</v>
      </c>
      <c r="V114" s="29" t="s">
        <v>464</v>
      </c>
      <c r="W114" s="29" t="s">
        <v>497</v>
      </c>
      <c r="X114" s="29" t="s">
        <v>212</v>
      </c>
    </row>
    <row r="115" spans="1:24" x14ac:dyDescent="0.25">
      <c r="A115" s="29" t="s">
        <v>143</v>
      </c>
      <c r="B115" s="29">
        <v>2939</v>
      </c>
      <c r="C115" s="29" t="s">
        <v>142</v>
      </c>
      <c r="D115" s="29">
        <v>191739593</v>
      </c>
      <c r="E115" s="29">
        <v>0</v>
      </c>
      <c r="F115" s="29">
        <v>1060</v>
      </c>
      <c r="G115" s="29">
        <v>2689606.02</v>
      </c>
      <c r="H115" s="29">
        <v>1283768.52</v>
      </c>
      <c r="I115" s="29">
        <v>905</v>
      </c>
      <c r="J115" s="29">
        <v>1085442</v>
      </c>
      <c r="K115" s="29" t="s">
        <v>462</v>
      </c>
      <c r="M115" s="29">
        <v>8200</v>
      </c>
      <c r="N115" s="29" t="s">
        <v>142</v>
      </c>
      <c r="O115" s="29">
        <v>820000</v>
      </c>
      <c r="R115" s="29" t="s">
        <v>498</v>
      </c>
      <c r="S115" s="29">
        <v>115</v>
      </c>
      <c r="T115" s="29" t="s">
        <v>475</v>
      </c>
      <c r="U115" s="29">
        <v>2939</v>
      </c>
      <c r="V115" s="29" t="s">
        <v>476</v>
      </c>
      <c r="W115" s="29" t="s">
        <v>499</v>
      </c>
      <c r="X115" s="29" t="s">
        <v>212</v>
      </c>
    </row>
    <row r="116" spans="1:24" x14ac:dyDescent="0.25">
      <c r="A116" s="29" t="s">
        <v>143</v>
      </c>
      <c r="B116" s="29">
        <v>2939</v>
      </c>
      <c r="C116" s="29" t="s">
        <v>142</v>
      </c>
      <c r="D116" s="29">
        <v>191574011</v>
      </c>
      <c r="E116" s="29">
        <v>0</v>
      </c>
      <c r="F116" s="29">
        <v>1060</v>
      </c>
      <c r="G116" s="29">
        <v>2689592.3220000002</v>
      </c>
      <c r="H116" s="29">
        <v>1283681.287</v>
      </c>
      <c r="I116" s="29">
        <v>905</v>
      </c>
      <c r="J116" s="29">
        <v>1085442</v>
      </c>
      <c r="K116" s="29" t="s">
        <v>462</v>
      </c>
      <c r="M116" s="29">
        <v>8200</v>
      </c>
      <c r="N116" s="29" t="s">
        <v>142</v>
      </c>
      <c r="O116" s="29">
        <v>820000</v>
      </c>
      <c r="R116" s="29" t="s">
        <v>491</v>
      </c>
      <c r="S116" s="29">
        <v>115</v>
      </c>
      <c r="T116" s="29" t="s">
        <v>475</v>
      </c>
      <c r="U116" s="29">
        <v>2939</v>
      </c>
      <c r="V116" s="29" t="s">
        <v>476</v>
      </c>
      <c r="W116" s="29" t="s">
        <v>492</v>
      </c>
      <c r="X116" s="29" t="s">
        <v>252</v>
      </c>
    </row>
    <row r="117" spans="1:24" x14ac:dyDescent="0.25">
      <c r="A117" s="29" t="s">
        <v>143</v>
      </c>
      <c r="B117" s="29">
        <v>2939</v>
      </c>
      <c r="C117" s="29" t="s">
        <v>142</v>
      </c>
      <c r="D117" s="29">
        <v>191750198</v>
      </c>
      <c r="E117" s="29">
        <v>0</v>
      </c>
      <c r="F117" s="29">
        <v>1060</v>
      </c>
      <c r="G117" s="29">
        <v>2689984.33</v>
      </c>
      <c r="H117" s="29">
        <v>1283331.919</v>
      </c>
      <c r="I117" s="29">
        <v>905</v>
      </c>
      <c r="J117" s="29">
        <v>1085443</v>
      </c>
      <c r="K117" s="29" t="s">
        <v>500</v>
      </c>
      <c r="M117" s="29">
        <v>8200</v>
      </c>
      <c r="N117" s="29" t="s">
        <v>142</v>
      </c>
      <c r="O117" s="29">
        <v>820000</v>
      </c>
      <c r="R117" s="29" t="s">
        <v>502</v>
      </c>
      <c r="S117" s="29">
        <v>115</v>
      </c>
      <c r="U117" s="29">
        <v>2939</v>
      </c>
      <c r="V117" s="29" t="s">
        <v>503</v>
      </c>
      <c r="W117" s="29" t="s">
        <v>504</v>
      </c>
      <c r="X117" s="29" t="s">
        <v>212</v>
      </c>
    </row>
    <row r="118" spans="1:24" x14ac:dyDescent="0.25">
      <c r="A118" s="29" t="s">
        <v>143</v>
      </c>
      <c r="B118" s="29">
        <v>2939</v>
      </c>
      <c r="C118" s="29" t="s">
        <v>142</v>
      </c>
      <c r="D118" s="29">
        <v>191746455</v>
      </c>
      <c r="E118" s="29">
        <v>0</v>
      </c>
      <c r="F118" s="29">
        <v>1060</v>
      </c>
      <c r="G118" s="29">
        <v>2689929.7719999999</v>
      </c>
      <c r="H118" s="29">
        <v>1283305.7379999999</v>
      </c>
      <c r="I118" s="29">
        <v>905</v>
      </c>
      <c r="J118" s="29">
        <v>1085443</v>
      </c>
      <c r="K118" s="29" t="s">
        <v>500</v>
      </c>
      <c r="M118" s="29">
        <v>8200</v>
      </c>
      <c r="N118" s="29" t="s">
        <v>142</v>
      </c>
      <c r="O118" s="29">
        <v>820000</v>
      </c>
      <c r="R118" s="29" t="s">
        <v>505</v>
      </c>
      <c r="S118" s="29">
        <v>115</v>
      </c>
      <c r="U118" s="29">
        <v>2939</v>
      </c>
      <c r="V118" s="29" t="s">
        <v>501</v>
      </c>
      <c r="W118" s="29" t="s">
        <v>506</v>
      </c>
      <c r="X118" s="29" t="s">
        <v>212</v>
      </c>
    </row>
    <row r="119" spans="1:24" x14ac:dyDescent="0.25">
      <c r="A119" s="29" t="s">
        <v>143</v>
      </c>
      <c r="B119" s="29">
        <v>2939</v>
      </c>
      <c r="C119" s="29" t="s">
        <v>142</v>
      </c>
      <c r="D119" s="29">
        <v>191760418</v>
      </c>
      <c r="E119" s="29">
        <v>0</v>
      </c>
      <c r="F119" s="29">
        <v>1080</v>
      </c>
      <c r="G119" s="29">
        <v>2690622</v>
      </c>
      <c r="H119" s="29">
        <v>1284670</v>
      </c>
      <c r="I119" s="29">
        <v>905</v>
      </c>
      <c r="J119" s="29">
        <v>1085444</v>
      </c>
      <c r="K119" s="29" t="s">
        <v>507</v>
      </c>
      <c r="M119" s="29">
        <v>8200</v>
      </c>
      <c r="N119" s="29" t="s">
        <v>142</v>
      </c>
      <c r="O119" s="29">
        <v>820000</v>
      </c>
      <c r="R119" s="29" t="s">
        <v>413</v>
      </c>
      <c r="S119" s="29">
        <v>101</v>
      </c>
      <c r="U119" s="29">
        <v>2939</v>
      </c>
      <c r="V119" s="29" t="s">
        <v>508</v>
      </c>
      <c r="W119" s="29" t="s">
        <v>510</v>
      </c>
      <c r="X119" s="29" t="s">
        <v>212</v>
      </c>
    </row>
    <row r="120" spans="1:24" x14ac:dyDescent="0.25">
      <c r="A120" s="29" t="s">
        <v>143</v>
      </c>
      <c r="B120" s="29">
        <v>2939</v>
      </c>
      <c r="C120" s="29" t="s">
        <v>142</v>
      </c>
      <c r="D120" s="29">
        <v>191760416</v>
      </c>
      <c r="E120" s="29">
        <v>0</v>
      </c>
      <c r="F120" s="29">
        <v>1080</v>
      </c>
      <c r="G120" s="29">
        <v>2690624</v>
      </c>
      <c r="H120" s="29">
        <v>1284672</v>
      </c>
      <c r="I120" s="29">
        <v>905</v>
      </c>
      <c r="J120" s="29">
        <v>1085444</v>
      </c>
      <c r="K120" s="29" t="s">
        <v>507</v>
      </c>
      <c r="M120" s="29">
        <v>8200</v>
      </c>
      <c r="N120" s="29" t="s">
        <v>142</v>
      </c>
      <c r="O120" s="29">
        <v>820000</v>
      </c>
      <c r="R120" s="29" t="s">
        <v>413</v>
      </c>
      <c r="S120" s="29">
        <v>101</v>
      </c>
      <c r="U120" s="29">
        <v>2939</v>
      </c>
      <c r="V120" s="29" t="s">
        <v>508</v>
      </c>
      <c r="W120" s="29" t="s">
        <v>512</v>
      </c>
      <c r="X120" s="29" t="s">
        <v>212</v>
      </c>
    </row>
    <row r="121" spans="1:24" x14ac:dyDescent="0.25">
      <c r="A121" s="29" t="s">
        <v>143</v>
      </c>
      <c r="B121" s="29">
        <v>2939</v>
      </c>
      <c r="C121" s="29" t="s">
        <v>142</v>
      </c>
      <c r="D121" s="29">
        <v>191760417</v>
      </c>
      <c r="E121" s="29">
        <v>0</v>
      </c>
      <c r="F121" s="29">
        <v>1080</v>
      </c>
      <c r="G121" s="29">
        <v>2690619</v>
      </c>
      <c r="H121" s="29">
        <v>1284666</v>
      </c>
      <c r="I121" s="29">
        <v>905</v>
      </c>
      <c r="J121" s="29">
        <v>1085444</v>
      </c>
      <c r="K121" s="29" t="s">
        <v>507</v>
      </c>
      <c r="M121" s="29">
        <v>8200</v>
      </c>
      <c r="N121" s="29" t="s">
        <v>142</v>
      </c>
      <c r="O121" s="29">
        <v>820000</v>
      </c>
      <c r="R121" s="29" t="s">
        <v>413</v>
      </c>
      <c r="S121" s="29">
        <v>101</v>
      </c>
      <c r="U121" s="29">
        <v>2939</v>
      </c>
      <c r="V121" s="29" t="s">
        <v>508</v>
      </c>
      <c r="W121" s="29" t="s">
        <v>511</v>
      </c>
      <c r="X121" s="29" t="s">
        <v>212</v>
      </c>
    </row>
    <row r="122" spans="1:24" x14ac:dyDescent="0.25">
      <c r="A122" s="29" t="s">
        <v>143</v>
      </c>
      <c r="B122" s="29">
        <v>2939</v>
      </c>
      <c r="C122" s="29" t="s">
        <v>142</v>
      </c>
      <c r="D122" s="29">
        <v>191760419</v>
      </c>
      <c r="E122" s="29">
        <v>0</v>
      </c>
      <c r="F122" s="29">
        <v>1080</v>
      </c>
      <c r="G122" s="29">
        <v>2690620</v>
      </c>
      <c r="H122" s="29">
        <v>1284669</v>
      </c>
      <c r="I122" s="29">
        <v>905</v>
      </c>
      <c r="J122" s="29">
        <v>1085444</v>
      </c>
      <c r="K122" s="29" t="s">
        <v>507</v>
      </c>
      <c r="M122" s="29">
        <v>8200</v>
      </c>
      <c r="N122" s="29" t="s">
        <v>142</v>
      </c>
      <c r="O122" s="29">
        <v>820000</v>
      </c>
      <c r="R122" s="29" t="s">
        <v>413</v>
      </c>
      <c r="S122" s="29">
        <v>101</v>
      </c>
      <c r="U122" s="29">
        <v>2939</v>
      </c>
      <c r="V122" s="29" t="s">
        <v>508</v>
      </c>
      <c r="W122" s="29" t="s">
        <v>509</v>
      </c>
      <c r="X122" s="29" t="s">
        <v>212</v>
      </c>
    </row>
    <row r="123" spans="1:24" x14ac:dyDescent="0.25">
      <c r="A123" s="29" t="s">
        <v>143</v>
      </c>
      <c r="B123" s="29">
        <v>2939</v>
      </c>
      <c r="C123" s="29" t="s">
        <v>142</v>
      </c>
      <c r="D123" s="29">
        <v>191772438</v>
      </c>
      <c r="E123" s="29">
        <v>0</v>
      </c>
      <c r="F123" s="29">
        <v>1060</v>
      </c>
      <c r="G123" s="29">
        <v>2690638</v>
      </c>
      <c r="H123" s="29">
        <v>1284625</v>
      </c>
      <c r="I123" s="29">
        <v>909</v>
      </c>
      <c r="J123" s="29">
        <v>1085444</v>
      </c>
      <c r="K123" s="29" t="s">
        <v>507</v>
      </c>
      <c r="M123" s="29">
        <v>8200</v>
      </c>
      <c r="N123" s="29" t="s">
        <v>142</v>
      </c>
      <c r="O123" s="29">
        <v>820000</v>
      </c>
      <c r="S123" s="29">
        <v>115</v>
      </c>
      <c r="U123" s="29">
        <v>2939</v>
      </c>
      <c r="V123" s="29" t="s">
        <v>513</v>
      </c>
      <c r="W123" s="29" t="s">
        <v>514</v>
      </c>
      <c r="X123" s="29" t="s">
        <v>212</v>
      </c>
    </row>
    <row r="124" spans="1:24" x14ac:dyDescent="0.25">
      <c r="A124" s="29" t="s">
        <v>143</v>
      </c>
      <c r="B124" s="29">
        <v>2939</v>
      </c>
      <c r="C124" s="29" t="s">
        <v>142</v>
      </c>
      <c r="D124" s="29">
        <v>191760421</v>
      </c>
      <c r="E124" s="29">
        <v>0</v>
      </c>
      <c r="F124" s="29">
        <v>1060</v>
      </c>
      <c r="G124" s="29">
        <v>2689465.926</v>
      </c>
      <c r="H124" s="29">
        <v>1283700.824</v>
      </c>
      <c r="I124" s="29">
        <v>905</v>
      </c>
      <c r="J124" s="29">
        <v>1085445</v>
      </c>
      <c r="K124" s="29" t="s">
        <v>515</v>
      </c>
      <c r="L124" s="175" t="s">
        <v>3746</v>
      </c>
      <c r="M124" s="29">
        <v>8200</v>
      </c>
      <c r="N124" s="29" t="s">
        <v>142</v>
      </c>
      <c r="O124" s="29">
        <v>820000</v>
      </c>
      <c r="R124" s="29" t="s">
        <v>341</v>
      </c>
      <c r="S124" s="29">
        <v>115</v>
      </c>
      <c r="T124" s="29" t="s">
        <v>516</v>
      </c>
      <c r="U124" s="29">
        <v>2939</v>
      </c>
      <c r="V124" s="29" t="s">
        <v>517</v>
      </c>
      <c r="W124" s="29" t="s">
        <v>518</v>
      </c>
      <c r="X124" s="29" t="s">
        <v>212</v>
      </c>
    </row>
    <row r="125" spans="1:24" x14ac:dyDescent="0.25">
      <c r="A125" s="29" t="s">
        <v>143</v>
      </c>
      <c r="B125" s="29">
        <v>2939</v>
      </c>
      <c r="C125" s="29" t="s">
        <v>142</v>
      </c>
      <c r="D125" s="29">
        <v>502012203</v>
      </c>
      <c r="E125" s="29">
        <v>0</v>
      </c>
      <c r="F125" s="29">
        <v>1060</v>
      </c>
      <c r="G125" s="29">
        <v>2689479.8369999998</v>
      </c>
      <c r="H125" s="29">
        <v>1283673.6129999999</v>
      </c>
      <c r="I125" s="29">
        <v>901</v>
      </c>
      <c r="J125" s="29">
        <v>1085445</v>
      </c>
      <c r="K125" s="29" t="s">
        <v>515</v>
      </c>
      <c r="L125" s="175" t="s">
        <v>3746</v>
      </c>
      <c r="M125" s="29">
        <v>8200</v>
      </c>
      <c r="N125" s="29" t="s">
        <v>142</v>
      </c>
      <c r="O125" s="29">
        <v>820000</v>
      </c>
      <c r="S125" s="29">
        <v>115</v>
      </c>
      <c r="T125" s="29" t="s">
        <v>516</v>
      </c>
      <c r="U125" s="29">
        <v>2939</v>
      </c>
      <c r="V125" s="29" t="s">
        <v>517</v>
      </c>
      <c r="X125" s="29" t="s">
        <v>212</v>
      </c>
    </row>
    <row r="126" spans="1:24" x14ac:dyDescent="0.25">
      <c r="A126" s="29" t="s">
        <v>143</v>
      </c>
      <c r="B126" s="29">
        <v>2939</v>
      </c>
      <c r="C126" s="29" t="s">
        <v>142</v>
      </c>
      <c r="D126" s="29">
        <v>191760423</v>
      </c>
      <c r="E126" s="29">
        <v>0</v>
      </c>
      <c r="F126" s="29">
        <v>1060</v>
      </c>
      <c r="G126" s="29">
        <v>2688710</v>
      </c>
      <c r="H126" s="29">
        <v>1284151</v>
      </c>
      <c r="I126" s="29">
        <v>909</v>
      </c>
      <c r="J126" s="29">
        <v>1085448</v>
      </c>
      <c r="K126" s="29" t="s">
        <v>519</v>
      </c>
      <c r="M126" s="29">
        <v>8200</v>
      </c>
      <c r="N126" s="29" t="s">
        <v>142</v>
      </c>
      <c r="O126" s="29">
        <v>820000</v>
      </c>
      <c r="S126" s="29">
        <v>115</v>
      </c>
      <c r="U126" s="29">
        <v>2939</v>
      </c>
      <c r="V126" s="29" t="s">
        <v>522</v>
      </c>
      <c r="W126" s="29" t="s">
        <v>523</v>
      </c>
      <c r="X126" s="29" t="s">
        <v>212</v>
      </c>
    </row>
    <row r="127" spans="1:24" x14ac:dyDescent="0.25">
      <c r="A127" s="29" t="s">
        <v>143</v>
      </c>
      <c r="B127" s="29">
        <v>2939</v>
      </c>
      <c r="C127" s="29" t="s">
        <v>142</v>
      </c>
      <c r="D127" s="29">
        <v>191765835</v>
      </c>
      <c r="E127" s="29">
        <v>0</v>
      </c>
      <c r="F127" s="29">
        <v>1060</v>
      </c>
      <c r="G127" s="29">
        <v>2688743</v>
      </c>
      <c r="H127" s="29">
        <v>1284216</v>
      </c>
      <c r="I127" s="29">
        <v>909</v>
      </c>
      <c r="J127" s="29">
        <v>1085448</v>
      </c>
      <c r="K127" s="29" t="s">
        <v>519</v>
      </c>
      <c r="M127" s="29">
        <v>8200</v>
      </c>
      <c r="N127" s="29" t="s">
        <v>142</v>
      </c>
      <c r="O127" s="29">
        <v>820000</v>
      </c>
      <c r="S127" s="29">
        <v>115</v>
      </c>
      <c r="U127" s="29">
        <v>2939</v>
      </c>
      <c r="V127" s="29" t="s">
        <v>520</v>
      </c>
      <c r="W127" s="29" t="s">
        <v>521</v>
      </c>
      <c r="X127" s="29" t="s">
        <v>212</v>
      </c>
    </row>
    <row r="128" spans="1:24" x14ac:dyDescent="0.25">
      <c r="A128" s="29" t="s">
        <v>143</v>
      </c>
      <c r="B128" s="29">
        <v>2939</v>
      </c>
      <c r="C128" s="29" t="s">
        <v>142</v>
      </c>
      <c r="D128" s="29">
        <v>191757331</v>
      </c>
      <c r="E128" s="29">
        <v>0</v>
      </c>
      <c r="F128" s="29">
        <v>1060</v>
      </c>
      <c r="G128" s="29">
        <v>2691959.06</v>
      </c>
      <c r="H128" s="29">
        <v>1286730.43</v>
      </c>
      <c r="I128" s="29">
        <v>905</v>
      </c>
      <c r="J128" s="29">
        <v>1085449</v>
      </c>
      <c r="K128" s="29" t="s">
        <v>524</v>
      </c>
      <c r="L128" s="175" t="s">
        <v>2430</v>
      </c>
      <c r="M128" s="29">
        <v>8207</v>
      </c>
      <c r="N128" s="29" t="s">
        <v>142</v>
      </c>
      <c r="O128" s="29">
        <v>820700</v>
      </c>
      <c r="R128" s="29" t="s">
        <v>262</v>
      </c>
      <c r="S128" s="29">
        <v>115</v>
      </c>
      <c r="T128" s="29" t="s">
        <v>3936</v>
      </c>
      <c r="U128" s="29">
        <v>2939</v>
      </c>
      <c r="V128" s="29" t="s">
        <v>528</v>
      </c>
      <c r="W128" s="29" t="s">
        <v>3937</v>
      </c>
      <c r="X128" s="29" t="s">
        <v>212</v>
      </c>
    </row>
    <row r="129" spans="1:24" x14ac:dyDescent="0.25">
      <c r="A129" s="29" t="s">
        <v>143</v>
      </c>
      <c r="B129" s="29">
        <v>2939</v>
      </c>
      <c r="C129" s="29" t="s">
        <v>142</v>
      </c>
      <c r="D129" s="29">
        <v>502012757</v>
      </c>
      <c r="E129" s="29">
        <v>0</v>
      </c>
      <c r="F129" s="29">
        <v>1060</v>
      </c>
      <c r="G129" s="29">
        <v>2691962.855</v>
      </c>
      <c r="H129" s="29">
        <v>1286710.956</v>
      </c>
      <c r="I129" s="29">
        <v>901</v>
      </c>
      <c r="J129" s="29">
        <v>1085449</v>
      </c>
      <c r="K129" s="29" t="s">
        <v>524</v>
      </c>
      <c r="L129" s="175" t="s">
        <v>2430</v>
      </c>
      <c r="M129" s="29">
        <v>8207</v>
      </c>
      <c r="N129" s="29" t="s">
        <v>142</v>
      </c>
      <c r="O129" s="29">
        <v>820700</v>
      </c>
      <c r="S129" s="29">
        <v>115</v>
      </c>
      <c r="T129" s="29" t="s">
        <v>3936</v>
      </c>
      <c r="U129" s="29">
        <v>2939</v>
      </c>
      <c r="V129" s="29" t="s">
        <v>528</v>
      </c>
      <c r="X129" s="29" t="s">
        <v>212</v>
      </c>
    </row>
    <row r="130" spans="1:24" x14ac:dyDescent="0.25">
      <c r="A130" s="29" t="s">
        <v>143</v>
      </c>
      <c r="B130" s="29">
        <v>2939</v>
      </c>
      <c r="C130" s="29" t="s">
        <v>142</v>
      </c>
      <c r="D130" s="29">
        <v>191775971</v>
      </c>
      <c r="E130" s="29">
        <v>0</v>
      </c>
      <c r="F130" s="29">
        <v>1060</v>
      </c>
      <c r="G130" s="29">
        <v>2691993.4619999998</v>
      </c>
      <c r="H130" s="29">
        <v>1286713.648</v>
      </c>
      <c r="I130" s="29">
        <v>905</v>
      </c>
      <c r="J130" s="29">
        <v>1085449</v>
      </c>
      <c r="K130" s="29" t="s">
        <v>524</v>
      </c>
      <c r="M130" s="29">
        <v>8207</v>
      </c>
      <c r="N130" s="29" t="s">
        <v>142</v>
      </c>
      <c r="O130" s="29">
        <v>820700</v>
      </c>
      <c r="R130" s="29" t="s">
        <v>525</v>
      </c>
      <c r="S130" s="29">
        <v>115</v>
      </c>
      <c r="U130" s="29">
        <v>2939</v>
      </c>
      <c r="V130" s="29" t="s">
        <v>526</v>
      </c>
      <c r="W130" s="29" t="s">
        <v>527</v>
      </c>
      <c r="X130" s="29" t="s">
        <v>212</v>
      </c>
    </row>
    <row r="131" spans="1:24" x14ac:dyDescent="0.25">
      <c r="A131" s="29" t="s">
        <v>143</v>
      </c>
      <c r="B131" s="29">
        <v>2939</v>
      </c>
      <c r="C131" s="29" t="s">
        <v>142</v>
      </c>
      <c r="D131" s="29">
        <v>191757441</v>
      </c>
      <c r="E131" s="29">
        <v>0</v>
      </c>
      <c r="F131" s="29">
        <v>1060</v>
      </c>
      <c r="G131" s="29">
        <v>2691952</v>
      </c>
      <c r="H131" s="29">
        <v>1286851</v>
      </c>
      <c r="I131" s="29">
        <v>909</v>
      </c>
      <c r="J131" s="29">
        <v>1085449</v>
      </c>
      <c r="K131" s="29" t="s">
        <v>524</v>
      </c>
      <c r="M131" s="29">
        <v>8207</v>
      </c>
      <c r="N131" s="29" t="s">
        <v>142</v>
      </c>
      <c r="O131" s="29">
        <v>820700</v>
      </c>
      <c r="S131" s="29">
        <v>115</v>
      </c>
      <c r="U131" s="29">
        <v>2939</v>
      </c>
      <c r="V131" s="29" t="s">
        <v>531</v>
      </c>
      <c r="W131" s="29" t="s">
        <v>532</v>
      </c>
      <c r="X131" s="29" t="s">
        <v>212</v>
      </c>
    </row>
    <row r="132" spans="1:24" x14ac:dyDescent="0.25">
      <c r="A132" s="29" t="s">
        <v>143</v>
      </c>
      <c r="B132" s="29">
        <v>2939</v>
      </c>
      <c r="C132" s="29" t="s">
        <v>142</v>
      </c>
      <c r="D132" s="29">
        <v>191757442</v>
      </c>
      <c r="E132" s="29">
        <v>0</v>
      </c>
      <c r="F132" s="29">
        <v>1060</v>
      </c>
      <c r="G132" s="29">
        <v>2691975</v>
      </c>
      <c r="H132" s="29">
        <v>1286670</v>
      </c>
      <c r="I132" s="29">
        <v>909</v>
      </c>
      <c r="J132" s="29">
        <v>1085449</v>
      </c>
      <c r="K132" s="29" t="s">
        <v>524</v>
      </c>
      <c r="M132" s="29">
        <v>8207</v>
      </c>
      <c r="N132" s="29" t="s">
        <v>142</v>
      </c>
      <c r="O132" s="29">
        <v>820700</v>
      </c>
      <c r="S132" s="29">
        <v>115</v>
      </c>
      <c r="U132" s="29">
        <v>2939</v>
      </c>
      <c r="V132" s="29" t="s">
        <v>529</v>
      </c>
      <c r="W132" s="29" t="s">
        <v>530</v>
      </c>
      <c r="X132" s="29" t="s">
        <v>212</v>
      </c>
    </row>
    <row r="133" spans="1:24" x14ac:dyDescent="0.25">
      <c r="A133" s="29" t="s">
        <v>143</v>
      </c>
      <c r="B133" s="29">
        <v>2939</v>
      </c>
      <c r="C133" s="29" t="s">
        <v>142</v>
      </c>
      <c r="D133" s="29">
        <v>191772414</v>
      </c>
      <c r="E133" s="29">
        <v>0</v>
      </c>
      <c r="F133" s="29">
        <v>1060</v>
      </c>
      <c r="G133" s="29">
        <v>2689541</v>
      </c>
      <c r="H133" s="29">
        <v>1284081</v>
      </c>
      <c r="I133" s="29">
        <v>909</v>
      </c>
      <c r="J133" s="29">
        <v>1085450</v>
      </c>
      <c r="K133" s="29" t="s">
        <v>533</v>
      </c>
      <c r="M133" s="29">
        <v>8200</v>
      </c>
      <c r="N133" s="29" t="s">
        <v>142</v>
      </c>
      <c r="O133" s="29">
        <v>820000</v>
      </c>
      <c r="S133" s="29">
        <v>115</v>
      </c>
      <c r="U133" s="29">
        <v>2939</v>
      </c>
      <c r="V133" s="29" t="s">
        <v>534</v>
      </c>
      <c r="W133" s="29" t="s">
        <v>535</v>
      </c>
      <c r="X133" s="29" t="s">
        <v>212</v>
      </c>
    </row>
    <row r="134" spans="1:24" x14ac:dyDescent="0.25">
      <c r="A134" s="29" t="s">
        <v>143</v>
      </c>
      <c r="B134" s="29">
        <v>2939</v>
      </c>
      <c r="C134" s="29" t="s">
        <v>142</v>
      </c>
      <c r="D134" s="29">
        <v>191772413</v>
      </c>
      <c r="E134" s="29">
        <v>0</v>
      </c>
      <c r="F134" s="29">
        <v>1060</v>
      </c>
      <c r="G134" s="29">
        <v>2689550</v>
      </c>
      <c r="H134" s="29">
        <v>1284084</v>
      </c>
      <c r="I134" s="29">
        <v>909</v>
      </c>
      <c r="J134" s="29">
        <v>1085450</v>
      </c>
      <c r="K134" s="29" t="s">
        <v>533</v>
      </c>
      <c r="M134" s="29">
        <v>8200</v>
      </c>
      <c r="N134" s="29" t="s">
        <v>142</v>
      </c>
      <c r="O134" s="29">
        <v>820000</v>
      </c>
      <c r="S134" s="29">
        <v>115</v>
      </c>
      <c r="U134" s="29">
        <v>2939</v>
      </c>
      <c r="V134" s="29" t="s">
        <v>536</v>
      </c>
      <c r="W134" s="29" t="s">
        <v>537</v>
      </c>
      <c r="X134" s="29" t="s">
        <v>212</v>
      </c>
    </row>
    <row r="135" spans="1:24" x14ac:dyDescent="0.25">
      <c r="A135" s="29" t="s">
        <v>143</v>
      </c>
      <c r="B135" s="29">
        <v>2939</v>
      </c>
      <c r="C135" s="29" t="s">
        <v>142</v>
      </c>
      <c r="D135" s="29">
        <v>191750176</v>
      </c>
      <c r="E135" s="29">
        <v>0</v>
      </c>
      <c r="F135" s="29">
        <v>1060</v>
      </c>
      <c r="G135" s="29">
        <v>2689317.77</v>
      </c>
      <c r="H135" s="29">
        <v>1286076.5900000001</v>
      </c>
      <c r="I135" s="29">
        <v>905</v>
      </c>
      <c r="J135" s="29">
        <v>1085451</v>
      </c>
      <c r="K135" s="29" t="s">
        <v>538</v>
      </c>
      <c r="M135" s="29">
        <v>8200</v>
      </c>
      <c r="N135" s="29" t="s">
        <v>142</v>
      </c>
      <c r="O135" s="29">
        <v>820000</v>
      </c>
      <c r="R135" s="29" t="s">
        <v>539</v>
      </c>
      <c r="S135" s="29">
        <v>115</v>
      </c>
      <c r="T135" s="29" t="s">
        <v>540</v>
      </c>
      <c r="U135" s="29">
        <v>2939</v>
      </c>
      <c r="V135" s="29" t="s">
        <v>541</v>
      </c>
      <c r="W135" s="29" t="s">
        <v>542</v>
      </c>
      <c r="X135" s="29" t="s">
        <v>212</v>
      </c>
    </row>
    <row r="136" spans="1:24" x14ac:dyDescent="0.25">
      <c r="A136" s="29" t="s">
        <v>143</v>
      </c>
      <c r="B136" s="29">
        <v>2939</v>
      </c>
      <c r="C136" s="29" t="s">
        <v>142</v>
      </c>
      <c r="D136" s="29">
        <v>191739691</v>
      </c>
      <c r="E136" s="29">
        <v>0</v>
      </c>
      <c r="F136" s="29">
        <v>1060</v>
      </c>
      <c r="G136" s="29">
        <v>2688629</v>
      </c>
      <c r="H136" s="29">
        <v>1286912</v>
      </c>
      <c r="I136" s="29">
        <v>909</v>
      </c>
      <c r="J136" s="29">
        <v>1085451</v>
      </c>
      <c r="K136" s="29" t="s">
        <v>538</v>
      </c>
      <c r="M136" s="29">
        <v>8200</v>
      </c>
      <c r="N136" s="29" t="s">
        <v>142</v>
      </c>
      <c r="O136" s="29">
        <v>820000</v>
      </c>
      <c r="R136" s="29" t="s">
        <v>543</v>
      </c>
      <c r="S136" s="29">
        <v>115</v>
      </c>
      <c r="U136" s="29">
        <v>2939</v>
      </c>
      <c r="V136" s="29" t="s">
        <v>544</v>
      </c>
      <c r="W136" s="29" t="s">
        <v>545</v>
      </c>
      <c r="X136" s="29" t="s">
        <v>212</v>
      </c>
    </row>
    <row r="137" spans="1:24" x14ac:dyDescent="0.25">
      <c r="A137" s="29" t="s">
        <v>143</v>
      </c>
      <c r="B137" s="29">
        <v>2939</v>
      </c>
      <c r="C137" s="29" t="s">
        <v>142</v>
      </c>
      <c r="D137" s="29">
        <v>191764156</v>
      </c>
      <c r="E137" s="29">
        <v>0</v>
      </c>
      <c r="F137" s="29">
        <v>1060</v>
      </c>
      <c r="G137" s="29">
        <v>2689417.341</v>
      </c>
      <c r="H137" s="29">
        <v>1285432.581</v>
      </c>
      <c r="I137" s="29">
        <v>905</v>
      </c>
      <c r="J137" s="29">
        <v>1085451</v>
      </c>
      <c r="K137" s="29" t="s">
        <v>538</v>
      </c>
      <c r="M137" s="29">
        <v>8200</v>
      </c>
      <c r="N137" s="29" t="s">
        <v>142</v>
      </c>
      <c r="O137" s="29">
        <v>820000</v>
      </c>
      <c r="R137" s="29" t="s">
        <v>310</v>
      </c>
      <c r="S137" s="29">
        <v>115</v>
      </c>
      <c r="U137" s="29">
        <v>2939</v>
      </c>
      <c r="V137" s="29" t="s">
        <v>546</v>
      </c>
      <c r="W137" s="29" t="s">
        <v>547</v>
      </c>
      <c r="X137" s="29" t="s">
        <v>212</v>
      </c>
    </row>
    <row r="138" spans="1:24" x14ac:dyDescent="0.25">
      <c r="A138" s="29" t="s">
        <v>143</v>
      </c>
      <c r="B138" s="29">
        <v>2939</v>
      </c>
      <c r="C138" s="29" t="s">
        <v>142</v>
      </c>
      <c r="D138" s="29">
        <v>191750201</v>
      </c>
      <c r="E138" s="29">
        <v>0</v>
      </c>
      <c r="F138" s="29">
        <v>1060</v>
      </c>
      <c r="G138" s="29">
        <v>2689459</v>
      </c>
      <c r="H138" s="29">
        <v>1285809</v>
      </c>
      <c r="I138" s="29">
        <v>909</v>
      </c>
      <c r="J138" s="29">
        <v>1085451</v>
      </c>
      <c r="K138" s="29" t="s">
        <v>538</v>
      </c>
      <c r="M138" s="29">
        <v>8200</v>
      </c>
      <c r="N138" s="29" t="s">
        <v>142</v>
      </c>
      <c r="O138" s="29">
        <v>820000</v>
      </c>
      <c r="R138" s="29" t="s">
        <v>548</v>
      </c>
      <c r="S138" s="29">
        <v>115</v>
      </c>
      <c r="U138" s="29">
        <v>2939</v>
      </c>
      <c r="V138" s="29" t="s">
        <v>541</v>
      </c>
      <c r="W138" s="29" t="s">
        <v>549</v>
      </c>
      <c r="X138" s="29" t="s">
        <v>212</v>
      </c>
    </row>
    <row r="139" spans="1:24" x14ac:dyDescent="0.25">
      <c r="A139" s="29" t="s">
        <v>143</v>
      </c>
      <c r="B139" s="29">
        <v>2939</v>
      </c>
      <c r="C139" s="29" t="s">
        <v>142</v>
      </c>
      <c r="D139" s="29">
        <v>191772461</v>
      </c>
      <c r="E139" s="29">
        <v>0</v>
      </c>
      <c r="F139" s="29">
        <v>1080</v>
      </c>
      <c r="G139" s="29">
        <v>2689468</v>
      </c>
      <c r="H139" s="29">
        <v>1285596</v>
      </c>
      <c r="I139" s="29">
        <v>909</v>
      </c>
      <c r="J139" s="29">
        <v>1085451</v>
      </c>
      <c r="K139" s="29" t="s">
        <v>538</v>
      </c>
      <c r="M139" s="29">
        <v>8200</v>
      </c>
      <c r="N139" s="29" t="s">
        <v>142</v>
      </c>
      <c r="O139" s="29">
        <v>820000</v>
      </c>
      <c r="R139" s="29" t="s">
        <v>351</v>
      </c>
      <c r="S139" s="29">
        <v>101</v>
      </c>
      <c r="U139" s="29">
        <v>2939</v>
      </c>
      <c r="V139" s="29" t="s">
        <v>550</v>
      </c>
      <c r="W139" s="29" t="s">
        <v>551</v>
      </c>
      <c r="X139" s="29" t="s">
        <v>212</v>
      </c>
    </row>
    <row r="140" spans="1:24" x14ac:dyDescent="0.25">
      <c r="A140" s="29" t="s">
        <v>143</v>
      </c>
      <c r="B140" s="29">
        <v>2939</v>
      </c>
      <c r="C140" s="29" t="s">
        <v>142</v>
      </c>
      <c r="D140" s="29">
        <v>191760427</v>
      </c>
      <c r="E140" s="29">
        <v>0</v>
      </c>
      <c r="F140" s="29">
        <v>1080</v>
      </c>
      <c r="G140" s="29">
        <v>2689412</v>
      </c>
      <c r="H140" s="29">
        <v>1285692</v>
      </c>
      <c r="I140" s="29">
        <v>905</v>
      </c>
      <c r="J140" s="29">
        <v>1085451</v>
      </c>
      <c r="K140" s="29" t="s">
        <v>538</v>
      </c>
      <c r="M140" s="29">
        <v>8200</v>
      </c>
      <c r="N140" s="29" t="s">
        <v>142</v>
      </c>
      <c r="O140" s="29">
        <v>820000</v>
      </c>
      <c r="R140" s="29" t="s">
        <v>351</v>
      </c>
      <c r="S140" s="29">
        <v>101</v>
      </c>
      <c r="U140" s="29">
        <v>2939</v>
      </c>
      <c r="V140" s="29" t="s">
        <v>552</v>
      </c>
      <c r="W140" s="29" t="s">
        <v>553</v>
      </c>
      <c r="X140" s="29" t="s">
        <v>212</v>
      </c>
    </row>
    <row r="141" spans="1:24" x14ac:dyDescent="0.25">
      <c r="A141" s="29" t="s">
        <v>143</v>
      </c>
      <c r="B141" s="29">
        <v>2939</v>
      </c>
      <c r="C141" s="29" t="s">
        <v>142</v>
      </c>
      <c r="D141" s="29">
        <v>191757947</v>
      </c>
      <c r="E141" s="29">
        <v>0</v>
      </c>
      <c r="F141" s="29">
        <v>1080</v>
      </c>
      <c r="G141" s="29">
        <v>2689416</v>
      </c>
      <c r="H141" s="29">
        <v>1285818</v>
      </c>
      <c r="I141" s="29">
        <v>905</v>
      </c>
      <c r="J141" s="29">
        <v>1085451</v>
      </c>
      <c r="K141" s="29" t="s">
        <v>538</v>
      </c>
      <c r="M141" s="29">
        <v>8200</v>
      </c>
      <c r="N141" s="29" t="s">
        <v>142</v>
      </c>
      <c r="O141" s="29">
        <v>820000</v>
      </c>
      <c r="R141" s="29" t="s">
        <v>413</v>
      </c>
      <c r="S141" s="29">
        <v>101</v>
      </c>
      <c r="U141" s="29">
        <v>2939</v>
      </c>
      <c r="V141" s="29" t="s">
        <v>541</v>
      </c>
      <c r="W141" s="29" t="s">
        <v>554</v>
      </c>
      <c r="X141" s="29" t="s">
        <v>212</v>
      </c>
    </row>
    <row r="142" spans="1:24" x14ac:dyDescent="0.25">
      <c r="A142" s="29" t="s">
        <v>143</v>
      </c>
      <c r="B142" s="29">
        <v>2939</v>
      </c>
      <c r="C142" s="29" t="s">
        <v>142</v>
      </c>
      <c r="D142" s="29">
        <v>192018058</v>
      </c>
      <c r="E142" s="29">
        <v>0</v>
      </c>
      <c r="F142" s="29">
        <v>1080</v>
      </c>
      <c r="G142" s="29">
        <v>2689451.5240000002</v>
      </c>
      <c r="H142" s="29">
        <v>1285768.906</v>
      </c>
      <c r="I142" s="29">
        <v>905</v>
      </c>
      <c r="J142" s="29">
        <v>1085451</v>
      </c>
      <c r="K142" s="29" t="s">
        <v>538</v>
      </c>
      <c r="M142" s="29">
        <v>8200</v>
      </c>
      <c r="N142" s="29" t="s">
        <v>142</v>
      </c>
      <c r="O142" s="29">
        <v>820000</v>
      </c>
      <c r="R142" s="29" t="s">
        <v>4345</v>
      </c>
      <c r="S142" s="29">
        <v>101</v>
      </c>
      <c r="T142" s="29" t="s">
        <v>540</v>
      </c>
      <c r="U142" s="29">
        <v>2939</v>
      </c>
      <c r="V142" s="29" t="s">
        <v>541</v>
      </c>
      <c r="W142" s="29" t="s">
        <v>4346</v>
      </c>
      <c r="X142" s="29" t="s">
        <v>212</v>
      </c>
    </row>
    <row r="143" spans="1:24" x14ac:dyDescent="0.25">
      <c r="A143" s="29" t="s">
        <v>143</v>
      </c>
      <c r="B143" s="29">
        <v>2939</v>
      </c>
      <c r="C143" s="29" t="s">
        <v>142</v>
      </c>
      <c r="D143" s="29">
        <v>191739316</v>
      </c>
      <c r="E143" s="29">
        <v>0</v>
      </c>
      <c r="F143" s="29">
        <v>1080</v>
      </c>
      <c r="G143" s="29">
        <v>2689452</v>
      </c>
      <c r="H143" s="29">
        <v>1285777</v>
      </c>
      <c r="I143" s="29">
        <v>905</v>
      </c>
      <c r="J143" s="29">
        <v>1085451</v>
      </c>
      <c r="K143" s="29" t="s">
        <v>538</v>
      </c>
      <c r="M143" s="29">
        <v>8200</v>
      </c>
      <c r="N143" s="29" t="s">
        <v>142</v>
      </c>
      <c r="O143" s="29">
        <v>820000</v>
      </c>
      <c r="R143" s="29" t="s">
        <v>495</v>
      </c>
      <c r="S143" s="29">
        <v>101</v>
      </c>
      <c r="U143" s="29">
        <v>2939</v>
      </c>
      <c r="V143" s="29" t="s">
        <v>541</v>
      </c>
      <c r="W143" s="29" t="s">
        <v>555</v>
      </c>
      <c r="X143" s="29" t="s">
        <v>212</v>
      </c>
    </row>
    <row r="144" spans="1:24" x14ac:dyDescent="0.25">
      <c r="A144" s="29" t="s">
        <v>143</v>
      </c>
      <c r="B144" s="29">
        <v>2939</v>
      </c>
      <c r="C144" s="29" t="s">
        <v>142</v>
      </c>
      <c r="D144" s="29">
        <v>191750202</v>
      </c>
      <c r="E144" s="29">
        <v>0</v>
      </c>
      <c r="F144" s="29">
        <v>1060</v>
      </c>
      <c r="G144" s="29">
        <v>2688566</v>
      </c>
      <c r="H144" s="29">
        <v>1284536</v>
      </c>
      <c r="I144" s="29">
        <v>904</v>
      </c>
      <c r="J144" s="29">
        <v>1085454</v>
      </c>
      <c r="K144" s="29" t="s">
        <v>561</v>
      </c>
      <c r="L144" s="175" t="s">
        <v>287</v>
      </c>
      <c r="M144" s="29">
        <v>8200</v>
      </c>
      <c r="N144" s="29" t="s">
        <v>142</v>
      </c>
      <c r="O144" s="29">
        <v>820000</v>
      </c>
      <c r="R144" s="29" t="s">
        <v>566</v>
      </c>
      <c r="S144" s="29">
        <v>115</v>
      </c>
      <c r="T144" s="29" t="s">
        <v>2405</v>
      </c>
      <c r="U144" s="29">
        <v>2939</v>
      </c>
      <c r="V144" s="29" t="s">
        <v>567</v>
      </c>
      <c r="W144" s="29" t="s">
        <v>3561</v>
      </c>
      <c r="X144" s="29" t="s">
        <v>212</v>
      </c>
    </row>
    <row r="145" spans="1:24" x14ac:dyDescent="0.25">
      <c r="A145" s="29" t="s">
        <v>143</v>
      </c>
      <c r="B145" s="29">
        <v>2939</v>
      </c>
      <c r="C145" s="29" t="s">
        <v>142</v>
      </c>
      <c r="D145" s="29">
        <v>191758740</v>
      </c>
      <c r="E145" s="29">
        <v>0</v>
      </c>
      <c r="F145" s="29">
        <v>1060</v>
      </c>
      <c r="G145" s="29">
        <v>2688405</v>
      </c>
      <c r="H145" s="29">
        <v>1284359</v>
      </c>
      <c r="I145" s="29">
        <v>909</v>
      </c>
      <c r="J145" s="29">
        <v>1085454</v>
      </c>
      <c r="K145" s="29" t="s">
        <v>561</v>
      </c>
      <c r="L145" s="175" t="s">
        <v>287</v>
      </c>
      <c r="M145" s="29">
        <v>8200</v>
      </c>
      <c r="N145" s="29" t="s">
        <v>142</v>
      </c>
      <c r="O145" s="29">
        <v>820000</v>
      </c>
      <c r="S145" s="29">
        <v>115</v>
      </c>
      <c r="T145" s="29" t="s">
        <v>3562</v>
      </c>
      <c r="U145" s="29">
        <v>2939</v>
      </c>
      <c r="V145" s="29" t="s">
        <v>3563</v>
      </c>
      <c r="W145" s="29" t="s">
        <v>3564</v>
      </c>
      <c r="X145" s="29" t="s">
        <v>212</v>
      </c>
    </row>
    <row r="146" spans="1:24" x14ac:dyDescent="0.25">
      <c r="A146" s="29" t="s">
        <v>143</v>
      </c>
      <c r="B146" s="29">
        <v>2939</v>
      </c>
      <c r="C146" s="29" t="s">
        <v>142</v>
      </c>
      <c r="D146" s="29">
        <v>191760446</v>
      </c>
      <c r="E146" s="29">
        <v>0</v>
      </c>
      <c r="F146" s="29">
        <v>1060</v>
      </c>
      <c r="G146" s="29">
        <v>2688481.2349999999</v>
      </c>
      <c r="H146" s="29">
        <v>1284428.4720000001</v>
      </c>
      <c r="I146" s="29">
        <v>909</v>
      </c>
      <c r="J146" s="29">
        <v>1085454</v>
      </c>
      <c r="K146" s="29" t="s">
        <v>561</v>
      </c>
      <c r="L146" s="175" t="s">
        <v>562</v>
      </c>
      <c r="M146" s="29">
        <v>8200</v>
      </c>
      <c r="N146" s="29" t="s">
        <v>142</v>
      </c>
      <c r="O146" s="29">
        <v>820000</v>
      </c>
      <c r="R146" s="29" t="s">
        <v>341</v>
      </c>
      <c r="S146" s="29">
        <v>115</v>
      </c>
      <c r="T146" s="29" t="s">
        <v>563</v>
      </c>
      <c r="U146" s="29">
        <v>2939</v>
      </c>
      <c r="V146" s="29" t="s">
        <v>564</v>
      </c>
      <c r="W146" s="29" t="s">
        <v>565</v>
      </c>
      <c r="X146" s="29" t="s">
        <v>212</v>
      </c>
    </row>
    <row r="147" spans="1:24" x14ac:dyDescent="0.25">
      <c r="A147" s="29" t="s">
        <v>143</v>
      </c>
      <c r="B147" s="29">
        <v>2939</v>
      </c>
      <c r="C147" s="29" t="s">
        <v>142</v>
      </c>
      <c r="D147" s="29">
        <v>502013018</v>
      </c>
      <c r="E147" s="29">
        <v>0</v>
      </c>
      <c r="F147" s="29">
        <v>1060</v>
      </c>
      <c r="G147" s="29">
        <v>2688486.2990000001</v>
      </c>
      <c r="H147" s="29">
        <v>1284421.659</v>
      </c>
      <c r="I147" s="29">
        <v>901</v>
      </c>
      <c r="J147" s="29">
        <v>1085454</v>
      </c>
      <c r="K147" s="29" t="s">
        <v>561</v>
      </c>
      <c r="L147" s="175" t="s">
        <v>562</v>
      </c>
      <c r="M147" s="29">
        <v>8200</v>
      </c>
      <c r="N147" s="29" t="s">
        <v>142</v>
      </c>
      <c r="O147" s="29">
        <v>820000</v>
      </c>
      <c r="S147" s="29">
        <v>115</v>
      </c>
      <c r="T147" s="29" t="s">
        <v>563</v>
      </c>
      <c r="U147" s="29">
        <v>2939</v>
      </c>
      <c r="V147" s="29" t="s">
        <v>564</v>
      </c>
      <c r="X147" s="29" t="s">
        <v>212</v>
      </c>
    </row>
    <row r="148" spans="1:24" x14ac:dyDescent="0.25">
      <c r="A148" s="29" t="s">
        <v>143</v>
      </c>
      <c r="B148" s="29">
        <v>2939</v>
      </c>
      <c r="C148" s="29" t="s">
        <v>142</v>
      </c>
      <c r="D148" s="29">
        <v>191018611</v>
      </c>
      <c r="E148" s="29">
        <v>0</v>
      </c>
      <c r="F148" s="29">
        <v>1080</v>
      </c>
      <c r="G148" s="29">
        <v>2690610</v>
      </c>
      <c r="H148" s="29">
        <v>1285858</v>
      </c>
      <c r="I148" s="29">
        <v>909</v>
      </c>
      <c r="J148" s="29">
        <v>1085456</v>
      </c>
      <c r="K148" s="29" t="s">
        <v>556</v>
      </c>
      <c r="M148" s="29">
        <v>8200</v>
      </c>
      <c r="N148" s="29" t="s">
        <v>142</v>
      </c>
      <c r="O148" s="29">
        <v>820000</v>
      </c>
      <c r="R148" s="29" t="s">
        <v>309</v>
      </c>
      <c r="S148" s="29">
        <v>101</v>
      </c>
      <c r="U148" s="29">
        <v>2939</v>
      </c>
      <c r="V148" s="29" t="s">
        <v>557</v>
      </c>
      <c r="W148" s="29" t="s">
        <v>558</v>
      </c>
      <c r="X148" s="29" t="s">
        <v>212</v>
      </c>
    </row>
    <row r="149" spans="1:24" x14ac:dyDescent="0.25">
      <c r="A149" s="29" t="s">
        <v>143</v>
      </c>
      <c r="B149" s="29">
        <v>2939</v>
      </c>
      <c r="C149" s="29" t="s">
        <v>142</v>
      </c>
      <c r="D149" s="29">
        <v>190848049</v>
      </c>
      <c r="E149" s="29">
        <v>0</v>
      </c>
      <c r="F149" s="29">
        <v>1060</v>
      </c>
      <c r="G149" s="29">
        <v>2690610.1579999998</v>
      </c>
      <c r="H149" s="29">
        <v>1285864.6669999999</v>
      </c>
      <c r="I149" s="29">
        <v>905</v>
      </c>
      <c r="J149" s="29">
        <v>1085456</v>
      </c>
      <c r="K149" s="29" t="s">
        <v>556</v>
      </c>
      <c r="M149" s="29">
        <v>8200</v>
      </c>
      <c r="N149" s="29" t="s">
        <v>142</v>
      </c>
      <c r="O149" s="29">
        <v>820000</v>
      </c>
      <c r="S149" s="29">
        <v>115</v>
      </c>
      <c r="U149" s="29">
        <v>2939</v>
      </c>
      <c r="V149" s="29" t="s">
        <v>559</v>
      </c>
      <c r="W149" s="29" t="s">
        <v>560</v>
      </c>
      <c r="X149" s="29" t="s">
        <v>212</v>
      </c>
    </row>
    <row r="150" spans="1:24" x14ac:dyDescent="0.25">
      <c r="A150" s="29" t="s">
        <v>143</v>
      </c>
      <c r="B150" s="29">
        <v>2939</v>
      </c>
      <c r="C150" s="29" t="s">
        <v>142</v>
      </c>
      <c r="D150" s="29">
        <v>191760451</v>
      </c>
      <c r="E150" s="29">
        <v>0</v>
      </c>
      <c r="F150" s="29">
        <v>1060</v>
      </c>
      <c r="G150" s="29">
        <v>2690396</v>
      </c>
      <c r="H150" s="29">
        <v>1285412</v>
      </c>
      <c r="I150" s="29">
        <v>909</v>
      </c>
      <c r="J150" s="29">
        <v>1085458</v>
      </c>
      <c r="K150" s="29" t="s">
        <v>568</v>
      </c>
      <c r="L150" s="175" t="s">
        <v>280</v>
      </c>
      <c r="M150" s="29">
        <v>8200</v>
      </c>
      <c r="N150" s="29" t="s">
        <v>142</v>
      </c>
      <c r="O150" s="29">
        <v>820000</v>
      </c>
      <c r="R150" s="29" t="s">
        <v>262</v>
      </c>
      <c r="S150" s="29">
        <v>115</v>
      </c>
      <c r="T150" s="29" t="s">
        <v>3565</v>
      </c>
      <c r="U150" s="29">
        <v>2939</v>
      </c>
      <c r="V150" s="29" t="s">
        <v>569</v>
      </c>
      <c r="W150" s="29" t="s">
        <v>3566</v>
      </c>
      <c r="X150" s="29" t="s">
        <v>212</v>
      </c>
    </row>
    <row r="151" spans="1:24" x14ac:dyDescent="0.25">
      <c r="A151" s="29" t="s">
        <v>143</v>
      </c>
      <c r="B151" s="29">
        <v>2939</v>
      </c>
      <c r="C151" s="29" t="s">
        <v>142</v>
      </c>
      <c r="D151" s="29">
        <v>191760452</v>
      </c>
      <c r="E151" s="29">
        <v>0</v>
      </c>
      <c r="F151" s="29">
        <v>1060</v>
      </c>
      <c r="G151" s="29">
        <v>2690453</v>
      </c>
      <c r="H151" s="29">
        <v>1285451</v>
      </c>
      <c r="I151" s="29">
        <v>909</v>
      </c>
      <c r="J151" s="29">
        <v>1085458</v>
      </c>
      <c r="K151" s="29" t="s">
        <v>568</v>
      </c>
      <c r="L151" s="175" t="s">
        <v>280</v>
      </c>
      <c r="M151" s="29">
        <v>8200</v>
      </c>
      <c r="N151" s="29" t="s">
        <v>142</v>
      </c>
      <c r="O151" s="29">
        <v>820000</v>
      </c>
      <c r="R151" s="29" t="s">
        <v>249</v>
      </c>
      <c r="S151" s="29">
        <v>115</v>
      </c>
      <c r="T151" s="29" t="s">
        <v>3565</v>
      </c>
      <c r="U151" s="29">
        <v>2939</v>
      </c>
      <c r="V151" s="29" t="s">
        <v>569</v>
      </c>
      <c r="W151" s="29" t="s">
        <v>3567</v>
      </c>
      <c r="X151" s="29" t="s">
        <v>212</v>
      </c>
    </row>
    <row r="152" spans="1:24" x14ac:dyDescent="0.25">
      <c r="A152" s="29" t="s">
        <v>143</v>
      </c>
      <c r="B152" s="29">
        <v>2939</v>
      </c>
      <c r="C152" s="29" t="s">
        <v>142</v>
      </c>
      <c r="D152" s="29">
        <v>191760439</v>
      </c>
      <c r="E152" s="29">
        <v>0</v>
      </c>
      <c r="F152" s="29">
        <v>1060</v>
      </c>
      <c r="G152" s="29">
        <v>2690404.5240000002</v>
      </c>
      <c r="H152" s="29">
        <v>1285388.676</v>
      </c>
      <c r="I152" s="29">
        <v>905</v>
      </c>
      <c r="J152" s="29">
        <v>1085458</v>
      </c>
      <c r="K152" s="29" t="s">
        <v>568</v>
      </c>
      <c r="L152" s="175" t="s">
        <v>280</v>
      </c>
      <c r="M152" s="29">
        <v>8200</v>
      </c>
      <c r="N152" s="29" t="s">
        <v>142</v>
      </c>
      <c r="O152" s="29">
        <v>820000</v>
      </c>
      <c r="S152" s="29">
        <v>115</v>
      </c>
      <c r="T152" s="29" t="s">
        <v>3568</v>
      </c>
      <c r="U152" s="29">
        <v>2939</v>
      </c>
      <c r="V152" s="29" t="s">
        <v>580</v>
      </c>
      <c r="W152" s="29" t="s">
        <v>3569</v>
      </c>
      <c r="X152" s="29" t="s">
        <v>212</v>
      </c>
    </row>
    <row r="153" spans="1:24" x14ac:dyDescent="0.25">
      <c r="A153" s="29" t="s">
        <v>143</v>
      </c>
      <c r="B153" s="29">
        <v>2939</v>
      </c>
      <c r="C153" s="29" t="s">
        <v>142</v>
      </c>
      <c r="D153" s="29">
        <v>191760449</v>
      </c>
      <c r="E153" s="29">
        <v>0</v>
      </c>
      <c r="F153" s="29">
        <v>1060</v>
      </c>
      <c r="G153" s="29">
        <v>2690637.111</v>
      </c>
      <c r="H153" s="29">
        <v>1285505.18</v>
      </c>
      <c r="I153" s="29">
        <v>905</v>
      </c>
      <c r="J153" s="29">
        <v>1085458</v>
      </c>
      <c r="K153" s="29" t="s">
        <v>568</v>
      </c>
      <c r="L153" s="175" t="s">
        <v>3683</v>
      </c>
      <c r="M153" s="29">
        <v>8200</v>
      </c>
      <c r="N153" s="29" t="s">
        <v>142</v>
      </c>
      <c r="O153" s="29">
        <v>820000</v>
      </c>
      <c r="R153" s="29" t="s">
        <v>341</v>
      </c>
      <c r="S153" s="29">
        <v>115</v>
      </c>
      <c r="T153" s="29" t="s">
        <v>3573</v>
      </c>
      <c r="U153" s="29">
        <v>2939</v>
      </c>
      <c r="V153" s="29" t="s">
        <v>578</v>
      </c>
      <c r="W153" s="29" t="s">
        <v>3574</v>
      </c>
      <c r="X153" s="29" t="s">
        <v>212</v>
      </c>
    </row>
    <row r="154" spans="1:24" x14ac:dyDescent="0.25">
      <c r="A154" s="29" t="s">
        <v>143</v>
      </c>
      <c r="B154" s="29">
        <v>2939</v>
      </c>
      <c r="C154" s="29" t="s">
        <v>142</v>
      </c>
      <c r="D154" s="29">
        <v>502012368</v>
      </c>
      <c r="E154" s="29">
        <v>0</v>
      </c>
      <c r="F154" s="29">
        <v>1060</v>
      </c>
      <c r="G154" s="29">
        <v>2690651.0320000001</v>
      </c>
      <c r="H154" s="29">
        <v>1285507.5859999999</v>
      </c>
      <c r="I154" s="29">
        <v>901</v>
      </c>
      <c r="J154" s="29">
        <v>1085458</v>
      </c>
      <c r="K154" s="29" t="s">
        <v>568</v>
      </c>
      <c r="L154" s="175" t="s">
        <v>3683</v>
      </c>
      <c r="M154" s="29">
        <v>8200</v>
      </c>
      <c r="N154" s="29" t="s">
        <v>142</v>
      </c>
      <c r="O154" s="29">
        <v>820000</v>
      </c>
      <c r="S154" s="29">
        <v>115</v>
      </c>
      <c r="T154" s="29" t="s">
        <v>3573</v>
      </c>
      <c r="U154" s="29">
        <v>2939</v>
      </c>
      <c r="V154" s="29" t="s">
        <v>578</v>
      </c>
      <c r="X154" s="29" t="s">
        <v>212</v>
      </c>
    </row>
    <row r="155" spans="1:24" x14ac:dyDescent="0.25">
      <c r="A155" s="29" t="s">
        <v>143</v>
      </c>
      <c r="B155" s="29">
        <v>2939</v>
      </c>
      <c r="C155" s="29" t="s">
        <v>142</v>
      </c>
      <c r="D155" s="29">
        <v>191757445</v>
      </c>
      <c r="E155" s="29">
        <v>0</v>
      </c>
      <c r="F155" s="29">
        <v>1060</v>
      </c>
      <c r="G155" s="29">
        <v>2690749</v>
      </c>
      <c r="H155" s="29">
        <v>1285634</v>
      </c>
      <c r="I155" s="29">
        <v>909</v>
      </c>
      <c r="J155" s="29">
        <v>1085458</v>
      </c>
      <c r="K155" s="29" t="s">
        <v>568</v>
      </c>
      <c r="L155" s="175" t="s">
        <v>3570</v>
      </c>
      <c r="M155" s="29">
        <v>8200</v>
      </c>
      <c r="N155" s="29" t="s">
        <v>142</v>
      </c>
      <c r="O155" s="29">
        <v>820000</v>
      </c>
      <c r="R155" s="29" t="s">
        <v>311</v>
      </c>
      <c r="S155" s="29">
        <v>115</v>
      </c>
      <c r="T155" s="29" t="s">
        <v>3571</v>
      </c>
      <c r="U155" s="29">
        <v>2939</v>
      </c>
      <c r="V155" s="29" t="s">
        <v>573</v>
      </c>
      <c r="W155" s="29" t="s">
        <v>3572</v>
      </c>
      <c r="X155" s="29" t="s">
        <v>212</v>
      </c>
    </row>
    <row r="156" spans="1:24" x14ac:dyDescent="0.25">
      <c r="A156" s="29" t="s">
        <v>143</v>
      </c>
      <c r="B156" s="29">
        <v>2939</v>
      </c>
      <c r="C156" s="29" t="s">
        <v>142</v>
      </c>
      <c r="D156" s="29">
        <v>502012499</v>
      </c>
      <c r="E156" s="29">
        <v>0</v>
      </c>
      <c r="F156" s="29">
        <v>1060</v>
      </c>
      <c r="G156" s="29">
        <v>2690745.7820000001</v>
      </c>
      <c r="H156" s="29">
        <v>1285653.2609999999</v>
      </c>
      <c r="I156" s="29">
        <v>901</v>
      </c>
      <c r="J156" s="29">
        <v>1085458</v>
      </c>
      <c r="K156" s="29" t="s">
        <v>568</v>
      </c>
      <c r="L156" s="175" t="s">
        <v>3570</v>
      </c>
      <c r="M156" s="29">
        <v>8200</v>
      </c>
      <c r="N156" s="29" t="s">
        <v>142</v>
      </c>
      <c r="O156" s="29">
        <v>820000</v>
      </c>
      <c r="S156" s="29">
        <v>115</v>
      </c>
      <c r="T156" s="29" t="s">
        <v>3571</v>
      </c>
      <c r="U156" s="29">
        <v>2939</v>
      </c>
      <c r="V156" s="29" t="s">
        <v>573</v>
      </c>
      <c r="X156" s="29" t="s">
        <v>212</v>
      </c>
    </row>
    <row r="157" spans="1:24" x14ac:dyDescent="0.25">
      <c r="A157" s="29" t="s">
        <v>143</v>
      </c>
      <c r="B157" s="29">
        <v>2939</v>
      </c>
      <c r="C157" s="29" t="s">
        <v>142</v>
      </c>
      <c r="D157" s="29">
        <v>191747613</v>
      </c>
      <c r="E157" s="29">
        <v>0</v>
      </c>
      <c r="F157" s="29">
        <v>1060</v>
      </c>
      <c r="G157" s="29">
        <v>2690480.173</v>
      </c>
      <c r="H157" s="29">
        <v>1285458.3149999999</v>
      </c>
      <c r="I157" s="29">
        <v>905</v>
      </c>
      <c r="J157" s="29">
        <v>1085458</v>
      </c>
      <c r="K157" s="29" t="s">
        <v>568</v>
      </c>
      <c r="M157" s="29">
        <v>8200</v>
      </c>
      <c r="N157" s="29" t="s">
        <v>142</v>
      </c>
      <c r="O157" s="29">
        <v>820000</v>
      </c>
      <c r="R157" s="29" t="s">
        <v>570</v>
      </c>
      <c r="S157" s="29">
        <v>115</v>
      </c>
      <c r="U157" s="29">
        <v>2939</v>
      </c>
      <c r="V157" s="29" t="s">
        <v>571</v>
      </c>
      <c r="W157" s="29" t="s">
        <v>572</v>
      </c>
      <c r="X157" s="29" t="s">
        <v>212</v>
      </c>
    </row>
    <row r="158" spans="1:24" x14ac:dyDescent="0.25">
      <c r="A158" s="29" t="s">
        <v>143</v>
      </c>
      <c r="B158" s="29">
        <v>2939</v>
      </c>
      <c r="C158" s="29" t="s">
        <v>142</v>
      </c>
      <c r="D158" s="29">
        <v>191760447</v>
      </c>
      <c r="E158" s="29">
        <v>0</v>
      </c>
      <c r="F158" s="29">
        <v>1060</v>
      </c>
      <c r="G158" s="29">
        <v>2690754</v>
      </c>
      <c r="H158" s="29">
        <v>1285571</v>
      </c>
      <c r="I158" s="29">
        <v>909</v>
      </c>
      <c r="J158" s="29">
        <v>1085458</v>
      </c>
      <c r="K158" s="29" t="s">
        <v>568</v>
      </c>
      <c r="M158" s="29">
        <v>8200</v>
      </c>
      <c r="N158" s="29" t="s">
        <v>142</v>
      </c>
      <c r="O158" s="29">
        <v>820000</v>
      </c>
      <c r="S158" s="29">
        <v>115</v>
      </c>
      <c r="U158" s="29">
        <v>2939</v>
      </c>
      <c r="V158" s="29" t="s">
        <v>574</v>
      </c>
      <c r="W158" s="29" t="s">
        <v>575</v>
      </c>
      <c r="X158" s="29" t="s">
        <v>212</v>
      </c>
    </row>
    <row r="159" spans="1:24" x14ac:dyDescent="0.25">
      <c r="A159" s="29" t="s">
        <v>143</v>
      </c>
      <c r="B159" s="29">
        <v>2939</v>
      </c>
      <c r="C159" s="29" t="s">
        <v>142</v>
      </c>
      <c r="D159" s="29">
        <v>191760448</v>
      </c>
      <c r="E159" s="29">
        <v>0</v>
      </c>
      <c r="F159" s="29">
        <v>1060</v>
      </c>
      <c r="G159" s="29">
        <v>2690756</v>
      </c>
      <c r="H159" s="29">
        <v>1285573</v>
      </c>
      <c r="I159" s="29">
        <v>909</v>
      </c>
      <c r="J159" s="29">
        <v>1085458</v>
      </c>
      <c r="K159" s="29" t="s">
        <v>568</v>
      </c>
      <c r="M159" s="29">
        <v>8200</v>
      </c>
      <c r="N159" s="29" t="s">
        <v>142</v>
      </c>
      <c r="O159" s="29">
        <v>820000</v>
      </c>
      <c r="S159" s="29">
        <v>115</v>
      </c>
      <c r="U159" s="29">
        <v>2939</v>
      </c>
      <c r="V159" s="29" t="s">
        <v>576</v>
      </c>
      <c r="W159" s="29" t="s">
        <v>577</v>
      </c>
      <c r="X159" s="29" t="s">
        <v>212</v>
      </c>
    </row>
    <row r="160" spans="1:24" x14ac:dyDescent="0.25">
      <c r="A160" s="29" t="s">
        <v>143</v>
      </c>
      <c r="B160" s="29">
        <v>2939</v>
      </c>
      <c r="C160" s="29" t="s">
        <v>142</v>
      </c>
      <c r="D160" s="29">
        <v>191770594</v>
      </c>
      <c r="E160" s="29">
        <v>0</v>
      </c>
      <c r="F160" s="29">
        <v>1080</v>
      </c>
      <c r="G160" s="29">
        <v>2690728.534</v>
      </c>
      <c r="H160" s="29">
        <v>1285186.2579999999</v>
      </c>
      <c r="I160" s="29">
        <v>905</v>
      </c>
      <c r="J160" s="29">
        <v>1085460</v>
      </c>
      <c r="K160" s="29" t="s">
        <v>581</v>
      </c>
      <c r="M160" s="29">
        <v>8200</v>
      </c>
      <c r="N160" s="29" t="s">
        <v>142</v>
      </c>
      <c r="O160" s="29">
        <v>820000</v>
      </c>
      <c r="R160" s="29" t="s">
        <v>582</v>
      </c>
      <c r="S160" s="29">
        <v>101</v>
      </c>
      <c r="U160" s="29">
        <v>2939</v>
      </c>
      <c r="V160" s="29" t="s">
        <v>583</v>
      </c>
      <c r="W160" s="29" t="s">
        <v>584</v>
      </c>
      <c r="X160" s="29" t="s">
        <v>212</v>
      </c>
    </row>
    <row r="161" spans="1:24" x14ac:dyDescent="0.25">
      <c r="A161" s="29" t="s">
        <v>143</v>
      </c>
      <c r="B161" s="29">
        <v>2939</v>
      </c>
      <c r="C161" s="29" t="s">
        <v>142</v>
      </c>
      <c r="D161" s="29">
        <v>191750204</v>
      </c>
      <c r="E161" s="29">
        <v>0</v>
      </c>
      <c r="F161" s="29">
        <v>1060</v>
      </c>
      <c r="G161" s="29">
        <v>2688811</v>
      </c>
      <c r="H161" s="29">
        <v>1284474</v>
      </c>
      <c r="I161" s="29">
        <v>905</v>
      </c>
      <c r="J161" s="29">
        <v>1085460</v>
      </c>
      <c r="K161" s="29" t="s">
        <v>581</v>
      </c>
      <c r="M161" s="29">
        <v>8200</v>
      </c>
      <c r="N161" s="29" t="s">
        <v>142</v>
      </c>
      <c r="O161" s="29">
        <v>820000</v>
      </c>
      <c r="R161" s="29" t="s">
        <v>590</v>
      </c>
      <c r="S161" s="29">
        <v>115</v>
      </c>
      <c r="U161" s="29">
        <v>2939</v>
      </c>
      <c r="V161" s="29" t="s">
        <v>591</v>
      </c>
      <c r="W161" s="29" t="s">
        <v>592</v>
      </c>
      <c r="X161" s="29" t="s">
        <v>212</v>
      </c>
    </row>
    <row r="162" spans="1:24" x14ac:dyDescent="0.25">
      <c r="A162" s="29" t="s">
        <v>143</v>
      </c>
      <c r="B162" s="29">
        <v>2939</v>
      </c>
      <c r="C162" s="29" t="s">
        <v>142</v>
      </c>
      <c r="D162" s="29">
        <v>191750203</v>
      </c>
      <c r="E162" s="29">
        <v>0</v>
      </c>
      <c r="F162" s="29">
        <v>1060</v>
      </c>
      <c r="G162" s="29">
        <v>2690367</v>
      </c>
      <c r="H162" s="29">
        <v>1285058</v>
      </c>
      <c r="I162" s="29">
        <v>909</v>
      </c>
      <c r="J162" s="29">
        <v>1085460</v>
      </c>
      <c r="K162" s="29" t="s">
        <v>581</v>
      </c>
      <c r="M162" s="29">
        <v>8200</v>
      </c>
      <c r="N162" s="29" t="s">
        <v>142</v>
      </c>
      <c r="O162" s="29">
        <v>820000</v>
      </c>
      <c r="R162" s="29" t="s">
        <v>585</v>
      </c>
      <c r="S162" s="29">
        <v>115</v>
      </c>
      <c r="U162" s="29">
        <v>2939</v>
      </c>
      <c r="V162" s="29" t="s">
        <v>586</v>
      </c>
      <c r="W162" s="29" t="s">
        <v>587</v>
      </c>
      <c r="X162" s="29" t="s">
        <v>212</v>
      </c>
    </row>
    <row r="163" spans="1:24" x14ac:dyDescent="0.25">
      <c r="A163" s="29" t="s">
        <v>143</v>
      </c>
      <c r="B163" s="29">
        <v>2939</v>
      </c>
      <c r="C163" s="29" t="s">
        <v>142</v>
      </c>
      <c r="D163" s="29">
        <v>191750205</v>
      </c>
      <c r="E163" s="29">
        <v>0</v>
      </c>
      <c r="F163" s="29">
        <v>1060</v>
      </c>
      <c r="G163" s="29">
        <v>2690749</v>
      </c>
      <c r="H163" s="29">
        <v>1285267</v>
      </c>
      <c r="I163" s="29">
        <v>909</v>
      </c>
      <c r="J163" s="29">
        <v>1085460</v>
      </c>
      <c r="K163" s="29" t="s">
        <v>581</v>
      </c>
      <c r="M163" s="29">
        <v>8200</v>
      </c>
      <c r="N163" s="29" t="s">
        <v>142</v>
      </c>
      <c r="O163" s="29">
        <v>820000</v>
      </c>
      <c r="R163" s="29" t="s">
        <v>588</v>
      </c>
      <c r="S163" s="29">
        <v>115</v>
      </c>
      <c r="U163" s="29">
        <v>2939</v>
      </c>
      <c r="V163" s="29" t="s">
        <v>583</v>
      </c>
      <c r="W163" s="29" t="s">
        <v>589</v>
      </c>
      <c r="X163" s="29" t="s">
        <v>212</v>
      </c>
    </row>
    <row r="164" spans="1:24" x14ac:dyDescent="0.25">
      <c r="A164" s="29" t="s">
        <v>143</v>
      </c>
      <c r="B164" s="29">
        <v>2939</v>
      </c>
      <c r="C164" s="29" t="s">
        <v>142</v>
      </c>
      <c r="D164" s="29">
        <v>191770569</v>
      </c>
      <c r="E164" s="29">
        <v>0</v>
      </c>
      <c r="F164" s="29">
        <v>1080</v>
      </c>
      <c r="G164" s="29">
        <v>2690598.1570000001</v>
      </c>
      <c r="H164" s="29">
        <v>1285225.5149999999</v>
      </c>
      <c r="I164" s="29">
        <v>905</v>
      </c>
      <c r="J164" s="29">
        <v>1085460</v>
      </c>
      <c r="K164" s="29" t="s">
        <v>581</v>
      </c>
      <c r="M164" s="29">
        <v>8200</v>
      </c>
      <c r="N164" s="29" t="s">
        <v>142</v>
      </c>
      <c r="O164" s="29">
        <v>820000</v>
      </c>
      <c r="R164" s="29" t="s">
        <v>593</v>
      </c>
      <c r="S164" s="29">
        <v>101</v>
      </c>
      <c r="U164" s="29">
        <v>2939</v>
      </c>
      <c r="V164" s="29" t="s">
        <v>583</v>
      </c>
      <c r="W164" s="29" t="s">
        <v>594</v>
      </c>
      <c r="X164" s="29" t="s">
        <v>212</v>
      </c>
    </row>
    <row r="165" spans="1:24" x14ac:dyDescent="0.25">
      <c r="A165" s="29" t="s">
        <v>143</v>
      </c>
      <c r="B165" s="29">
        <v>2939</v>
      </c>
      <c r="C165" s="29" t="s">
        <v>142</v>
      </c>
      <c r="D165" s="29">
        <v>191770593</v>
      </c>
      <c r="E165" s="29">
        <v>0</v>
      </c>
      <c r="F165" s="29">
        <v>1080</v>
      </c>
      <c r="G165" s="29">
        <v>2690631</v>
      </c>
      <c r="H165" s="29">
        <v>1285213</v>
      </c>
      <c r="I165" s="29">
        <v>909</v>
      </c>
      <c r="J165" s="29">
        <v>1085460</v>
      </c>
      <c r="K165" s="29" t="s">
        <v>581</v>
      </c>
      <c r="M165" s="29">
        <v>8200</v>
      </c>
      <c r="N165" s="29" t="s">
        <v>142</v>
      </c>
      <c r="O165" s="29">
        <v>820000</v>
      </c>
      <c r="R165" s="29" t="s">
        <v>593</v>
      </c>
      <c r="S165" s="29">
        <v>101</v>
      </c>
      <c r="U165" s="29">
        <v>2939</v>
      </c>
      <c r="V165" s="29" t="s">
        <v>583</v>
      </c>
      <c r="W165" s="29" t="s">
        <v>595</v>
      </c>
      <c r="X165" s="29" t="s">
        <v>212</v>
      </c>
    </row>
    <row r="166" spans="1:24" x14ac:dyDescent="0.25">
      <c r="A166" s="29" t="s">
        <v>143</v>
      </c>
      <c r="B166" s="29">
        <v>2939</v>
      </c>
      <c r="C166" s="29" t="s">
        <v>142</v>
      </c>
      <c r="D166" s="29">
        <v>191770570</v>
      </c>
      <c r="E166" s="29">
        <v>0</v>
      </c>
      <c r="F166" s="29">
        <v>1080</v>
      </c>
      <c r="G166" s="29">
        <v>2690677</v>
      </c>
      <c r="H166" s="29">
        <v>1285244</v>
      </c>
      <c r="I166" s="29">
        <v>909</v>
      </c>
      <c r="J166" s="29">
        <v>1085460</v>
      </c>
      <c r="K166" s="29" t="s">
        <v>581</v>
      </c>
      <c r="M166" s="29">
        <v>8200</v>
      </c>
      <c r="N166" s="29" t="s">
        <v>142</v>
      </c>
      <c r="O166" s="29">
        <v>820000</v>
      </c>
      <c r="R166" s="29" t="s">
        <v>430</v>
      </c>
      <c r="S166" s="29">
        <v>101</v>
      </c>
      <c r="U166" s="29">
        <v>2939</v>
      </c>
      <c r="V166" s="29" t="s">
        <v>583</v>
      </c>
      <c r="W166" s="29" t="s">
        <v>596</v>
      </c>
      <c r="X166" s="29" t="s">
        <v>212</v>
      </c>
    </row>
    <row r="167" spans="1:24" x14ac:dyDescent="0.25">
      <c r="A167" s="29" t="s">
        <v>143</v>
      </c>
      <c r="B167" s="29">
        <v>2939</v>
      </c>
      <c r="C167" s="29" t="s">
        <v>142</v>
      </c>
      <c r="D167" s="29">
        <v>191770567</v>
      </c>
      <c r="E167" s="29">
        <v>0</v>
      </c>
      <c r="F167" s="29">
        <v>1060</v>
      </c>
      <c r="G167" s="29">
        <v>2690671</v>
      </c>
      <c r="H167" s="29">
        <v>1285213</v>
      </c>
      <c r="I167" s="29">
        <v>909</v>
      </c>
      <c r="J167" s="29">
        <v>1085460</v>
      </c>
      <c r="K167" s="29" t="s">
        <v>581</v>
      </c>
      <c r="M167" s="29">
        <v>8200</v>
      </c>
      <c r="N167" s="29" t="s">
        <v>142</v>
      </c>
      <c r="O167" s="29">
        <v>820000</v>
      </c>
      <c r="S167" s="29">
        <v>115</v>
      </c>
      <c r="U167" s="29">
        <v>2939</v>
      </c>
      <c r="V167" s="29" t="s">
        <v>583</v>
      </c>
      <c r="W167" s="29" t="s">
        <v>600</v>
      </c>
      <c r="X167" s="29" t="s">
        <v>212</v>
      </c>
    </row>
    <row r="168" spans="1:24" x14ac:dyDescent="0.25">
      <c r="A168" s="29" t="s">
        <v>143</v>
      </c>
      <c r="B168" s="29">
        <v>2939</v>
      </c>
      <c r="C168" s="29" t="s">
        <v>142</v>
      </c>
      <c r="D168" s="29">
        <v>191770568</v>
      </c>
      <c r="E168" s="29">
        <v>0</v>
      </c>
      <c r="F168" s="29">
        <v>1060</v>
      </c>
      <c r="G168" s="29">
        <v>2690632</v>
      </c>
      <c r="H168" s="29">
        <v>1285187</v>
      </c>
      <c r="I168" s="29">
        <v>909</v>
      </c>
      <c r="J168" s="29">
        <v>1085460</v>
      </c>
      <c r="K168" s="29" t="s">
        <v>581</v>
      </c>
      <c r="M168" s="29">
        <v>8200</v>
      </c>
      <c r="N168" s="29" t="s">
        <v>142</v>
      </c>
      <c r="O168" s="29">
        <v>820000</v>
      </c>
      <c r="S168" s="29">
        <v>115</v>
      </c>
      <c r="U168" s="29">
        <v>2939</v>
      </c>
      <c r="V168" s="29" t="s">
        <v>583</v>
      </c>
      <c r="W168" s="29" t="s">
        <v>604</v>
      </c>
      <c r="X168" s="29" t="s">
        <v>212</v>
      </c>
    </row>
    <row r="169" spans="1:24" x14ac:dyDescent="0.25">
      <c r="A169" s="29" t="s">
        <v>143</v>
      </c>
      <c r="B169" s="29">
        <v>2939</v>
      </c>
      <c r="C169" s="29" t="s">
        <v>142</v>
      </c>
      <c r="D169" s="29">
        <v>191770562</v>
      </c>
      <c r="E169" s="29">
        <v>0</v>
      </c>
      <c r="F169" s="29">
        <v>1060</v>
      </c>
      <c r="G169" s="29">
        <v>2690652</v>
      </c>
      <c r="H169" s="29">
        <v>1285246</v>
      </c>
      <c r="I169" s="29">
        <v>909</v>
      </c>
      <c r="J169" s="29">
        <v>1085460</v>
      </c>
      <c r="K169" s="29" t="s">
        <v>581</v>
      </c>
      <c r="M169" s="29">
        <v>8200</v>
      </c>
      <c r="N169" s="29" t="s">
        <v>142</v>
      </c>
      <c r="O169" s="29">
        <v>820000</v>
      </c>
      <c r="S169" s="29">
        <v>115</v>
      </c>
      <c r="U169" s="29">
        <v>2939</v>
      </c>
      <c r="V169" s="29" t="s">
        <v>583</v>
      </c>
      <c r="W169" s="29" t="s">
        <v>602</v>
      </c>
      <c r="X169" s="29" t="s">
        <v>212</v>
      </c>
    </row>
    <row r="170" spans="1:24" x14ac:dyDescent="0.25">
      <c r="A170" s="29" t="s">
        <v>143</v>
      </c>
      <c r="B170" s="29">
        <v>2939</v>
      </c>
      <c r="C170" s="29" t="s">
        <v>142</v>
      </c>
      <c r="D170" s="29">
        <v>191770564</v>
      </c>
      <c r="E170" s="29">
        <v>0</v>
      </c>
      <c r="F170" s="29">
        <v>1060</v>
      </c>
      <c r="G170" s="29">
        <v>2690701</v>
      </c>
      <c r="H170" s="29">
        <v>1285277</v>
      </c>
      <c r="I170" s="29">
        <v>909</v>
      </c>
      <c r="J170" s="29">
        <v>1085460</v>
      </c>
      <c r="K170" s="29" t="s">
        <v>581</v>
      </c>
      <c r="M170" s="29">
        <v>8200</v>
      </c>
      <c r="N170" s="29" t="s">
        <v>142</v>
      </c>
      <c r="O170" s="29">
        <v>820000</v>
      </c>
      <c r="S170" s="29">
        <v>115</v>
      </c>
      <c r="U170" s="29">
        <v>2939</v>
      </c>
      <c r="V170" s="29" t="s">
        <v>583</v>
      </c>
      <c r="W170" s="29" t="s">
        <v>599</v>
      </c>
      <c r="X170" s="29" t="s">
        <v>212</v>
      </c>
    </row>
    <row r="171" spans="1:24" x14ac:dyDescent="0.25">
      <c r="A171" s="29" t="s">
        <v>143</v>
      </c>
      <c r="B171" s="29">
        <v>2939</v>
      </c>
      <c r="C171" s="29" t="s">
        <v>142</v>
      </c>
      <c r="D171" s="29">
        <v>191770565</v>
      </c>
      <c r="E171" s="29">
        <v>0</v>
      </c>
      <c r="F171" s="29">
        <v>1060</v>
      </c>
      <c r="G171" s="29">
        <v>2690788</v>
      </c>
      <c r="H171" s="29">
        <v>1285288</v>
      </c>
      <c r="I171" s="29">
        <v>909</v>
      </c>
      <c r="J171" s="29">
        <v>1085460</v>
      </c>
      <c r="K171" s="29" t="s">
        <v>581</v>
      </c>
      <c r="M171" s="29">
        <v>8200</v>
      </c>
      <c r="N171" s="29" t="s">
        <v>142</v>
      </c>
      <c r="O171" s="29">
        <v>820000</v>
      </c>
      <c r="S171" s="29">
        <v>115</v>
      </c>
      <c r="U171" s="29">
        <v>2939</v>
      </c>
      <c r="V171" s="29" t="s">
        <v>583</v>
      </c>
      <c r="W171" s="29" t="s">
        <v>597</v>
      </c>
      <c r="X171" s="29" t="s">
        <v>212</v>
      </c>
    </row>
    <row r="172" spans="1:24" x14ac:dyDescent="0.25">
      <c r="A172" s="29" t="s">
        <v>143</v>
      </c>
      <c r="B172" s="29">
        <v>2939</v>
      </c>
      <c r="C172" s="29" t="s">
        <v>142</v>
      </c>
      <c r="D172" s="29">
        <v>191770572</v>
      </c>
      <c r="E172" s="29">
        <v>0</v>
      </c>
      <c r="F172" s="29">
        <v>1060</v>
      </c>
      <c r="G172" s="29">
        <v>2690454</v>
      </c>
      <c r="H172" s="29">
        <v>1285125</v>
      </c>
      <c r="I172" s="29">
        <v>909</v>
      </c>
      <c r="J172" s="29">
        <v>1085460</v>
      </c>
      <c r="K172" s="29" t="s">
        <v>581</v>
      </c>
      <c r="M172" s="29">
        <v>8200</v>
      </c>
      <c r="N172" s="29" t="s">
        <v>142</v>
      </c>
      <c r="O172" s="29">
        <v>820000</v>
      </c>
      <c r="S172" s="29">
        <v>115</v>
      </c>
      <c r="U172" s="29">
        <v>2939</v>
      </c>
      <c r="V172" s="29" t="s">
        <v>583</v>
      </c>
      <c r="W172" s="29" t="s">
        <v>603</v>
      </c>
      <c r="X172" s="29" t="s">
        <v>212</v>
      </c>
    </row>
    <row r="173" spans="1:24" x14ac:dyDescent="0.25">
      <c r="A173" s="29" t="s">
        <v>143</v>
      </c>
      <c r="B173" s="29">
        <v>2939</v>
      </c>
      <c r="C173" s="29" t="s">
        <v>142</v>
      </c>
      <c r="D173" s="29">
        <v>191770559</v>
      </c>
      <c r="E173" s="29">
        <v>0</v>
      </c>
      <c r="F173" s="29">
        <v>1060</v>
      </c>
      <c r="G173" s="29">
        <v>2690630</v>
      </c>
      <c r="H173" s="29">
        <v>1285233</v>
      </c>
      <c r="I173" s="29">
        <v>909</v>
      </c>
      <c r="J173" s="29">
        <v>1085460</v>
      </c>
      <c r="K173" s="29" t="s">
        <v>581</v>
      </c>
      <c r="M173" s="29">
        <v>8200</v>
      </c>
      <c r="N173" s="29" t="s">
        <v>142</v>
      </c>
      <c r="O173" s="29">
        <v>820000</v>
      </c>
      <c r="S173" s="29">
        <v>115</v>
      </c>
      <c r="T173" s="29" t="s">
        <v>3742</v>
      </c>
      <c r="U173" s="29">
        <v>2939</v>
      </c>
      <c r="V173" s="29" t="s">
        <v>583</v>
      </c>
      <c r="W173" s="29" t="s">
        <v>605</v>
      </c>
      <c r="X173" s="29" t="s">
        <v>212</v>
      </c>
    </row>
    <row r="174" spans="1:24" x14ac:dyDescent="0.25">
      <c r="A174" s="29" t="s">
        <v>143</v>
      </c>
      <c r="B174" s="29">
        <v>2939</v>
      </c>
      <c r="C174" s="29" t="s">
        <v>142</v>
      </c>
      <c r="D174" s="29">
        <v>191770595</v>
      </c>
      <c r="E174" s="29">
        <v>0</v>
      </c>
      <c r="F174" s="29">
        <v>1060</v>
      </c>
      <c r="G174" s="29">
        <v>2690479</v>
      </c>
      <c r="H174" s="29">
        <v>1285129</v>
      </c>
      <c r="I174" s="29">
        <v>909</v>
      </c>
      <c r="J174" s="29">
        <v>1085460</v>
      </c>
      <c r="K174" s="29" t="s">
        <v>581</v>
      </c>
      <c r="M174" s="29">
        <v>8200</v>
      </c>
      <c r="N174" s="29" t="s">
        <v>142</v>
      </c>
      <c r="O174" s="29">
        <v>820000</v>
      </c>
      <c r="S174" s="29">
        <v>115</v>
      </c>
      <c r="U174" s="29">
        <v>2939</v>
      </c>
      <c r="V174" s="29" t="s">
        <v>583</v>
      </c>
      <c r="W174" s="29" t="s">
        <v>598</v>
      </c>
      <c r="X174" s="29" t="s">
        <v>212</v>
      </c>
    </row>
    <row r="175" spans="1:24" x14ac:dyDescent="0.25">
      <c r="A175" s="29" t="s">
        <v>143</v>
      </c>
      <c r="B175" s="29">
        <v>2939</v>
      </c>
      <c r="C175" s="29" t="s">
        <v>142</v>
      </c>
      <c r="D175" s="29">
        <v>190868349</v>
      </c>
      <c r="E175" s="29">
        <v>0</v>
      </c>
      <c r="F175" s="29">
        <v>1060</v>
      </c>
      <c r="G175" s="29">
        <v>2690586</v>
      </c>
      <c r="H175" s="29">
        <v>1285165</v>
      </c>
      <c r="I175" s="29">
        <v>909</v>
      </c>
      <c r="J175" s="29">
        <v>1085460</v>
      </c>
      <c r="K175" s="29" t="s">
        <v>581</v>
      </c>
      <c r="M175" s="29">
        <v>8200</v>
      </c>
      <c r="N175" s="29" t="s">
        <v>142</v>
      </c>
      <c r="O175" s="29">
        <v>820000</v>
      </c>
      <c r="S175" s="29">
        <v>115</v>
      </c>
      <c r="U175" s="29">
        <v>2939</v>
      </c>
      <c r="V175" s="29" t="s">
        <v>583</v>
      </c>
      <c r="W175" s="29" t="s">
        <v>601</v>
      </c>
      <c r="X175" s="29" t="s">
        <v>212</v>
      </c>
    </row>
    <row r="176" spans="1:24" x14ac:dyDescent="0.25">
      <c r="A176" s="29" t="s">
        <v>143</v>
      </c>
      <c r="B176" s="29">
        <v>2939</v>
      </c>
      <c r="C176" s="29" t="s">
        <v>142</v>
      </c>
      <c r="D176" s="29">
        <v>190628754</v>
      </c>
      <c r="E176" s="29">
        <v>0</v>
      </c>
      <c r="F176" s="29">
        <v>1060</v>
      </c>
      <c r="G176" s="29">
        <v>2688852.8840000001</v>
      </c>
      <c r="H176" s="29">
        <v>1284532.0460000001</v>
      </c>
      <c r="I176" s="29">
        <v>905</v>
      </c>
      <c r="J176" s="29">
        <v>1085461</v>
      </c>
      <c r="K176" s="29" t="s">
        <v>606</v>
      </c>
      <c r="M176" s="29">
        <v>8200</v>
      </c>
      <c r="N176" s="29" t="s">
        <v>142</v>
      </c>
      <c r="O176" s="29">
        <v>820000</v>
      </c>
      <c r="R176" s="29" t="s">
        <v>610</v>
      </c>
      <c r="S176" s="29">
        <v>115</v>
      </c>
      <c r="T176" s="29" t="s">
        <v>3575</v>
      </c>
      <c r="U176" s="29">
        <v>2939</v>
      </c>
      <c r="V176" s="29" t="s">
        <v>591</v>
      </c>
      <c r="W176" s="29" t="s">
        <v>611</v>
      </c>
      <c r="X176" s="29" t="s">
        <v>212</v>
      </c>
    </row>
    <row r="177" spans="1:24" x14ac:dyDescent="0.25">
      <c r="A177" s="29" t="s">
        <v>143</v>
      </c>
      <c r="B177" s="29">
        <v>2939</v>
      </c>
      <c r="C177" s="29" t="s">
        <v>142</v>
      </c>
      <c r="D177" s="29">
        <v>191750207</v>
      </c>
      <c r="E177" s="29">
        <v>0</v>
      </c>
      <c r="F177" s="29">
        <v>1060</v>
      </c>
      <c r="G177" s="29">
        <v>2688885</v>
      </c>
      <c r="H177" s="29">
        <v>1284420</v>
      </c>
      <c r="I177" s="29">
        <v>909</v>
      </c>
      <c r="J177" s="29">
        <v>1085461</v>
      </c>
      <c r="K177" s="29" t="s">
        <v>606</v>
      </c>
      <c r="M177" s="29">
        <v>8200</v>
      </c>
      <c r="N177" s="29" t="s">
        <v>142</v>
      </c>
      <c r="O177" s="29">
        <v>820000</v>
      </c>
      <c r="R177" s="29" t="s">
        <v>612</v>
      </c>
      <c r="S177" s="29">
        <v>115</v>
      </c>
      <c r="U177" s="29">
        <v>2939</v>
      </c>
      <c r="V177" s="29" t="s">
        <v>613</v>
      </c>
      <c r="W177" s="29" t="s">
        <v>614</v>
      </c>
      <c r="X177" s="29" t="s">
        <v>212</v>
      </c>
    </row>
    <row r="178" spans="1:24" x14ac:dyDescent="0.25">
      <c r="A178" s="29" t="s">
        <v>143</v>
      </c>
      <c r="B178" s="29">
        <v>2939</v>
      </c>
      <c r="C178" s="29" t="s">
        <v>142</v>
      </c>
      <c r="D178" s="29">
        <v>191750200</v>
      </c>
      <c r="E178" s="29">
        <v>0</v>
      </c>
      <c r="F178" s="29">
        <v>1080</v>
      </c>
      <c r="G178" s="29">
        <v>2688819.3119999999</v>
      </c>
      <c r="H178" s="29">
        <v>1284409.9979999999</v>
      </c>
      <c r="I178" s="29">
        <v>909</v>
      </c>
      <c r="J178" s="29">
        <v>1085461</v>
      </c>
      <c r="K178" s="29" t="s">
        <v>606</v>
      </c>
      <c r="M178" s="29">
        <v>8200</v>
      </c>
      <c r="N178" s="29" t="s">
        <v>142</v>
      </c>
      <c r="O178" s="29">
        <v>820000</v>
      </c>
      <c r="R178" s="29" t="s">
        <v>615</v>
      </c>
      <c r="S178" s="29">
        <v>101</v>
      </c>
      <c r="U178" s="29">
        <v>2939</v>
      </c>
      <c r="V178" s="29" t="s">
        <v>613</v>
      </c>
      <c r="W178" s="29" t="s">
        <v>616</v>
      </c>
      <c r="X178" s="29" t="s">
        <v>212</v>
      </c>
    </row>
    <row r="179" spans="1:24" x14ac:dyDescent="0.25">
      <c r="A179" s="29" t="s">
        <v>143</v>
      </c>
      <c r="B179" s="29">
        <v>2939</v>
      </c>
      <c r="C179" s="29" t="s">
        <v>142</v>
      </c>
      <c r="D179" s="29">
        <v>191750206</v>
      </c>
      <c r="E179" s="29">
        <v>0</v>
      </c>
      <c r="F179" s="29">
        <v>1060</v>
      </c>
      <c r="G179" s="29">
        <v>2688802</v>
      </c>
      <c r="H179" s="29">
        <v>1284882</v>
      </c>
      <c r="I179" s="29">
        <v>909</v>
      </c>
      <c r="J179" s="29">
        <v>1085461</v>
      </c>
      <c r="K179" s="29" t="s">
        <v>606</v>
      </c>
      <c r="M179" s="29">
        <v>8200</v>
      </c>
      <c r="N179" s="29" t="s">
        <v>142</v>
      </c>
      <c r="O179" s="29">
        <v>820000</v>
      </c>
      <c r="R179" s="29" t="s">
        <v>607</v>
      </c>
      <c r="S179" s="29">
        <v>115</v>
      </c>
      <c r="U179" s="29">
        <v>2939</v>
      </c>
      <c r="V179" s="29" t="s">
        <v>608</v>
      </c>
      <c r="W179" s="29" t="s">
        <v>609</v>
      </c>
      <c r="X179" s="29" t="s">
        <v>212</v>
      </c>
    </row>
    <row r="180" spans="1:24" x14ac:dyDescent="0.25">
      <c r="A180" s="29" t="s">
        <v>143</v>
      </c>
      <c r="B180" s="29">
        <v>2939</v>
      </c>
      <c r="C180" s="29" t="s">
        <v>142</v>
      </c>
      <c r="D180" s="29">
        <v>191760468</v>
      </c>
      <c r="E180" s="29">
        <v>0</v>
      </c>
      <c r="F180" s="29">
        <v>1080</v>
      </c>
      <c r="G180" s="29">
        <v>2688789</v>
      </c>
      <c r="H180" s="29">
        <v>1284881</v>
      </c>
      <c r="I180" s="29">
        <v>909</v>
      </c>
      <c r="J180" s="29">
        <v>1085461</v>
      </c>
      <c r="K180" s="29" t="s">
        <v>606</v>
      </c>
      <c r="M180" s="29">
        <v>8200</v>
      </c>
      <c r="N180" s="29" t="s">
        <v>142</v>
      </c>
      <c r="O180" s="29">
        <v>820000</v>
      </c>
      <c r="R180" s="29" t="s">
        <v>430</v>
      </c>
      <c r="S180" s="29">
        <v>101</v>
      </c>
      <c r="U180" s="29">
        <v>2939</v>
      </c>
      <c r="V180" s="29" t="s">
        <v>608</v>
      </c>
      <c r="W180" s="29" t="s">
        <v>618</v>
      </c>
      <c r="X180" s="29" t="s">
        <v>212</v>
      </c>
    </row>
    <row r="181" spans="1:24" x14ac:dyDescent="0.25">
      <c r="A181" s="29" t="s">
        <v>143</v>
      </c>
      <c r="B181" s="29">
        <v>2939</v>
      </c>
      <c r="C181" s="29" t="s">
        <v>142</v>
      </c>
      <c r="D181" s="29">
        <v>191760469</v>
      </c>
      <c r="E181" s="29">
        <v>0</v>
      </c>
      <c r="F181" s="29">
        <v>1080</v>
      </c>
      <c r="G181" s="29">
        <v>2688823</v>
      </c>
      <c r="H181" s="29">
        <v>1284719</v>
      </c>
      <c r="I181" s="29">
        <v>909</v>
      </c>
      <c r="J181" s="29">
        <v>1085461</v>
      </c>
      <c r="K181" s="29" t="s">
        <v>606</v>
      </c>
      <c r="M181" s="29">
        <v>8200</v>
      </c>
      <c r="N181" s="29" t="s">
        <v>142</v>
      </c>
      <c r="O181" s="29">
        <v>820000</v>
      </c>
      <c r="R181" s="29" t="s">
        <v>430</v>
      </c>
      <c r="S181" s="29">
        <v>101</v>
      </c>
      <c r="U181" s="29">
        <v>2939</v>
      </c>
      <c r="V181" s="29" t="s">
        <v>623</v>
      </c>
      <c r="W181" s="29" t="s">
        <v>624</v>
      </c>
      <c r="X181" s="29" t="s">
        <v>212</v>
      </c>
    </row>
    <row r="182" spans="1:24" x14ac:dyDescent="0.25">
      <c r="A182" s="29" t="s">
        <v>143</v>
      </c>
      <c r="B182" s="29">
        <v>2939</v>
      </c>
      <c r="C182" s="29" t="s">
        <v>142</v>
      </c>
      <c r="D182" s="29">
        <v>191760465</v>
      </c>
      <c r="E182" s="29">
        <v>0</v>
      </c>
      <c r="F182" s="29">
        <v>1080</v>
      </c>
      <c r="G182" s="29">
        <v>2688827</v>
      </c>
      <c r="H182" s="29">
        <v>1284720</v>
      </c>
      <c r="I182" s="29">
        <v>909</v>
      </c>
      <c r="J182" s="29">
        <v>1085461</v>
      </c>
      <c r="K182" s="29" t="s">
        <v>606</v>
      </c>
      <c r="M182" s="29">
        <v>8200</v>
      </c>
      <c r="N182" s="29" t="s">
        <v>142</v>
      </c>
      <c r="O182" s="29">
        <v>820000</v>
      </c>
      <c r="R182" s="29" t="s">
        <v>430</v>
      </c>
      <c r="S182" s="29">
        <v>101</v>
      </c>
      <c r="U182" s="29">
        <v>2939</v>
      </c>
      <c r="V182" s="29" t="s">
        <v>619</v>
      </c>
      <c r="W182" s="29" t="s">
        <v>620</v>
      </c>
      <c r="X182" s="29" t="s">
        <v>212</v>
      </c>
    </row>
    <row r="183" spans="1:24" x14ac:dyDescent="0.25">
      <c r="A183" s="29" t="s">
        <v>143</v>
      </c>
      <c r="B183" s="29">
        <v>2939</v>
      </c>
      <c r="C183" s="29" t="s">
        <v>142</v>
      </c>
      <c r="D183" s="29">
        <v>191760471</v>
      </c>
      <c r="E183" s="29">
        <v>0</v>
      </c>
      <c r="F183" s="29">
        <v>1080</v>
      </c>
      <c r="G183" s="29">
        <v>2688797.5819999999</v>
      </c>
      <c r="H183" s="29">
        <v>1284716.71</v>
      </c>
      <c r="I183" s="29">
        <v>905</v>
      </c>
      <c r="J183" s="29">
        <v>1085461</v>
      </c>
      <c r="K183" s="29" t="s">
        <v>606</v>
      </c>
      <c r="M183" s="29">
        <v>8200</v>
      </c>
      <c r="N183" s="29" t="s">
        <v>142</v>
      </c>
      <c r="O183" s="29">
        <v>820000</v>
      </c>
      <c r="R183" s="29" t="s">
        <v>430</v>
      </c>
      <c r="S183" s="29">
        <v>101</v>
      </c>
      <c r="U183" s="29">
        <v>2939</v>
      </c>
      <c r="V183" s="29" t="s">
        <v>621</v>
      </c>
      <c r="W183" s="29" t="s">
        <v>622</v>
      </c>
      <c r="X183" s="29" t="s">
        <v>212</v>
      </c>
    </row>
    <row r="184" spans="1:24" x14ac:dyDescent="0.25">
      <c r="A184" s="29" t="s">
        <v>143</v>
      </c>
      <c r="B184" s="29">
        <v>2939</v>
      </c>
      <c r="C184" s="29" t="s">
        <v>142</v>
      </c>
      <c r="D184" s="29">
        <v>191760463</v>
      </c>
      <c r="E184" s="29">
        <v>0</v>
      </c>
      <c r="F184" s="29">
        <v>1080</v>
      </c>
      <c r="G184" s="29">
        <v>2688809.8569999998</v>
      </c>
      <c r="H184" s="29">
        <v>1284718.071</v>
      </c>
      <c r="I184" s="29">
        <v>905</v>
      </c>
      <c r="J184" s="29">
        <v>1085461</v>
      </c>
      <c r="K184" s="29" t="s">
        <v>606</v>
      </c>
      <c r="M184" s="29">
        <v>8200</v>
      </c>
      <c r="N184" s="29" t="s">
        <v>142</v>
      </c>
      <c r="O184" s="29">
        <v>820000</v>
      </c>
      <c r="R184" s="29" t="s">
        <v>430</v>
      </c>
      <c r="S184" s="29">
        <v>101</v>
      </c>
      <c r="U184" s="29">
        <v>2939</v>
      </c>
      <c r="V184" s="29" t="s">
        <v>625</v>
      </c>
      <c r="W184" s="29" t="s">
        <v>626</v>
      </c>
      <c r="X184" s="29" t="s">
        <v>212</v>
      </c>
    </row>
    <row r="185" spans="1:24" x14ac:dyDescent="0.25">
      <c r="A185" s="29" t="s">
        <v>143</v>
      </c>
      <c r="B185" s="29">
        <v>2939</v>
      </c>
      <c r="C185" s="29" t="s">
        <v>142</v>
      </c>
      <c r="D185" s="29">
        <v>191772429</v>
      </c>
      <c r="E185" s="29">
        <v>0</v>
      </c>
      <c r="F185" s="29">
        <v>1060</v>
      </c>
      <c r="G185" s="29">
        <v>2688880</v>
      </c>
      <c r="H185" s="29">
        <v>1284430</v>
      </c>
      <c r="I185" s="29">
        <v>909</v>
      </c>
      <c r="J185" s="29">
        <v>1085461</v>
      </c>
      <c r="K185" s="29" t="s">
        <v>606</v>
      </c>
      <c r="M185" s="29">
        <v>8200</v>
      </c>
      <c r="N185" s="29" t="s">
        <v>142</v>
      </c>
      <c r="O185" s="29">
        <v>820000</v>
      </c>
      <c r="S185" s="29">
        <v>115</v>
      </c>
      <c r="U185" s="29">
        <v>2939</v>
      </c>
      <c r="V185" s="29" t="s">
        <v>613</v>
      </c>
      <c r="W185" s="29" t="s">
        <v>628</v>
      </c>
      <c r="X185" s="29" t="s">
        <v>212</v>
      </c>
    </row>
    <row r="186" spans="1:24" x14ac:dyDescent="0.25">
      <c r="A186" s="29" t="s">
        <v>143</v>
      </c>
      <c r="B186" s="29">
        <v>2939</v>
      </c>
      <c r="C186" s="29" t="s">
        <v>142</v>
      </c>
      <c r="D186" s="29">
        <v>191757990</v>
      </c>
      <c r="E186" s="29">
        <v>0</v>
      </c>
      <c r="F186" s="29">
        <v>1060</v>
      </c>
      <c r="G186" s="29">
        <v>2688821.1529999999</v>
      </c>
      <c r="H186" s="29">
        <v>1284720.672</v>
      </c>
      <c r="I186" s="29">
        <v>909</v>
      </c>
      <c r="J186" s="29">
        <v>1085461</v>
      </c>
      <c r="K186" s="29" t="s">
        <v>606</v>
      </c>
      <c r="M186" s="29">
        <v>8200</v>
      </c>
      <c r="N186" s="29" t="s">
        <v>142</v>
      </c>
      <c r="O186" s="29">
        <v>820000</v>
      </c>
      <c r="S186" s="29">
        <v>115</v>
      </c>
      <c r="U186" s="29">
        <v>2939</v>
      </c>
      <c r="V186" s="29" t="s">
        <v>633</v>
      </c>
      <c r="W186" s="29" t="s">
        <v>634</v>
      </c>
      <c r="X186" s="29" t="s">
        <v>212</v>
      </c>
    </row>
    <row r="187" spans="1:24" x14ac:dyDescent="0.25">
      <c r="A187" s="29" t="s">
        <v>143</v>
      </c>
      <c r="B187" s="29">
        <v>2939</v>
      </c>
      <c r="C187" s="29" t="s">
        <v>142</v>
      </c>
      <c r="D187" s="29">
        <v>191772432</v>
      </c>
      <c r="E187" s="29">
        <v>0</v>
      </c>
      <c r="F187" s="29">
        <v>1060</v>
      </c>
      <c r="G187" s="29">
        <v>2688873</v>
      </c>
      <c r="H187" s="29">
        <v>1284453</v>
      </c>
      <c r="I187" s="29">
        <v>909</v>
      </c>
      <c r="J187" s="29">
        <v>1085461</v>
      </c>
      <c r="K187" s="29" t="s">
        <v>606</v>
      </c>
      <c r="M187" s="29">
        <v>8200</v>
      </c>
      <c r="N187" s="29" t="s">
        <v>142</v>
      </c>
      <c r="O187" s="29">
        <v>820000</v>
      </c>
      <c r="S187" s="29">
        <v>115</v>
      </c>
      <c r="U187" s="29">
        <v>2939</v>
      </c>
      <c r="V187" s="29" t="s">
        <v>613</v>
      </c>
      <c r="W187" s="29" t="s">
        <v>649</v>
      </c>
      <c r="X187" s="29" t="s">
        <v>212</v>
      </c>
    </row>
    <row r="188" spans="1:24" x14ac:dyDescent="0.25">
      <c r="A188" s="29" t="s">
        <v>143</v>
      </c>
      <c r="B188" s="29">
        <v>2939</v>
      </c>
      <c r="C188" s="29" t="s">
        <v>142</v>
      </c>
      <c r="D188" s="29">
        <v>191772433</v>
      </c>
      <c r="E188" s="29">
        <v>0</v>
      </c>
      <c r="F188" s="29">
        <v>1060</v>
      </c>
      <c r="G188" s="29">
        <v>2688786</v>
      </c>
      <c r="H188" s="29">
        <v>1284516</v>
      </c>
      <c r="I188" s="29">
        <v>909</v>
      </c>
      <c r="J188" s="29">
        <v>1085461</v>
      </c>
      <c r="K188" s="29" t="s">
        <v>606</v>
      </c>
      <c r="M188" s="29">
        <v>8200</v>
      </c>
      <c r="N188" s="29" t="s">
        <v>142</v>
      </c>
      <c r="O188" s="29">
        <v>820000</v>
      </c>
      <c r="S188" s="29">
        <v>115</v>
      </c>
      <c r="U188" s="29">
        <v>2939</v>
      </c>
      <c r="V188" s="29" t="s">
        <v>613</v>
      </c>
      <c r="W188" s="29" t="s">
        <v>627</v>
      </c>
      <c r="X188" s="29" t="s">
        <v>212</v>
      </c>
    </row>
    <row r="189" spans="1:24" x14ac:dyDescent="0.25">
      <c r="A189" s="29" t="s">
        <v>143</v>
      </c>
      <c r="B189" s="29">
        <v>2939</v>
      </c>
      <c r="C189" s="29" t="s">
        <v>142</v>
      </c>
      <c r="D189" s="29">
        <v>191772434</v>
      </c>
      <c r="E189" s="29">
        <v>0</v>
      </c>
      <c r="F189" s="29">
        <v>1060</v>
      </c>
      <c r="G189" s="29">
        <v>2688835</v>
      </c>
      <c r="H189" s="29">
        <v>1284486</v>
      </c>
      <c r="I189" s="29">
        <v>905</v>
      </c>
      <c r="J189" s="29">
        <v>1085461</v>
      </c>
      <c r="K189" s="29" t="s">
        <v>606</v>
      </c>
      <c r="M189" s="29">
        <v>8200</v>
      </c>
      <c r="N189" s="29" t="s">
        <v>142</v>
      </c>
      <c r="O189" s="29">
        <v>820000</v>
      </c>
      <c r="S189" s="29">
        <v>115</v>
      </c>
      <c r="U189" s="29">
        <v>2939</v>
      </c>
      <c r="V189" s="29" t="s">
        <v>613</v>
      </c>
      <c r="W189" s="29" t="s">
        <v>652</v>
      </c>
      <c r="X189" s="29" t="s">
        <v>212</v>
      </c>
    </row>
    <row r="190" spans="1:24" x14ac:dyDescent="0.25">
      <c r="A190" s="29" t="s">
        <v>143</v>
      </c>
      <c r="B190" s="29">
        <v>2939</v>
      </c>
      <c r="C190" s="29" t="s">
        <v>142</v>
      </c>
      <c r="D190" s="29">
        <v>191772431</v>
      </c>
      <c r="E190" s="29">
        <v>0</v>
      </c>
      <c r="F190" s="29">
        <v>1060</v>
      </c>
      <c r="G190" s="29">
        <v>2688873</v>
      </c>
      <c r="H190" s="29">
        <v>1284439</v>
      </c>
      <c r="I190" s="29">
        <v>909</v>
      </c>
      <c r="J190" s="29">
        <v>1085461</v>
      </c>
      <c r="K190" s="29" t="s">
        <v>606</v>
      </c>
      <c r="M190" s="29">
        <v>8200</v>
      </c>
      <c r="N190" s="29" t="s">
        <v>142</v>
      </c>
      <c r="O190" s="29">
        <v>820000</v>
      </c>
      <c r="S190" s="29">
        <v>115</v>
      </c>
      <c r="U190" s="29">
        <v>2939</v>
      </c>
      <c r="V190" s="29" t="s">
        <v>613</v>
      </c>
      <c r="W190" s="29" t="s">
        <v>638</v>
      </c>
      <c r="X190" s="29" t="s">
        <v>212</v>
      </c>
    </row>
    <row r="191" spans="1:24" x14ac:dyDescent="0.25">
      <c r="A191" s="29" t="s">
        <v>143</v>
      </c>
      <c r="B191" s="29">
        <v>2939</v>
      </c>
      <c r="C191" s="29" t="s">
        <v>142</v>
      </c>
      <c r="D191" s="29">
        <v>191760470</v>
      </c>
      <c r="E191" s="29">
        <v>0</v>
      </c>
      <c r="F191" s="29">
        <v>1060</v>
      </c>
      <c r="G191" s="29">
        <v>2688792</v>
      </c>
      <c r="H191" s="29">
        <v>1284716</v>
      </c>
      <c r="I191" s="29">
        <v>905</v>
      </c>
      <c r="J191" s="29">
        <v>1085461</v>
      </c>
      <c r="K191" s="29" t="s">
        <v>606</v>
      </c>
      <c r="M191" s="29">
        <v>8200</v>
      </c>
      <c r="N191" s="29" t="s">
        <v>142</v>
      </c>
      <c r="O191" s="29">
        <v>820000</v>
      </c>
      <c r="S191" s="29">
        <v>115</v>
      </c>
      <c r="U191" s="29">
        <v>2939</v>
      </c>
      <c r="V191" s="29" t="s">
        <v>639</v>
      </c>
      <c r="W191" s="29" t="s">
        <v>640</v>
      </c>
      <c r="X191" s="29" t="s">
        <v>212</v>
      </c>
    </row>
    <row r="192" spans="1:24" x14ac:dyDescent="0.25">
      <c r="A192" s="29" t="s">
        <v>143</v>
      </c>
      <c r="B192" s="29">
        <v>2939</v>
      </c>
      <c r="C192" s="29" t="s">
        <v>142</v>
      </c>
      <c r="D192" s="29">
        <v>191760462</v>
      </c>
      <c r="E192" s="29">
        <v>0</v>
      </c>
      <c r="F192" s="29">
        <v>1060</v>
      </c>
      <c r="G192" s="29">
        <v>2688795</v>
      </c>
      <c r="H192" s="29">
        <v>1284714</v>
      </c>
      <c r="I192" s="29">
        <v>909</v>
      </c>
      <c r="J192" s="29">
        <v>1085461</v>
      </c>
      <c r="K192" s="29" t="s">
        <v>606</v>
      </c>
      <c r="M192" s="29">
        <v>8200</v>
      </c>
      <c r="N192" s="29" t="s">
        <v>142</v>
      </c>
      <c r="O192" s="29">
        <v>820000</v>
      </c>
      <c r="S192" s="29">
        <v>115</v>
      </c>
      <c r="U192" s="29">
        <v>2939</v>
      </c>
      <c r="V192" s="29" t="s">
        <v>643</v>
      </c>
      <c r="W192" s="29" t="s">
        <v>644</v>
      </c>
      <c r="X192" s="29" t="s">
        <v>212</v>
      </c>
    </row>
    <row r="193" spans="1:24" x14ac:dyDescent="0.25">
      <c r="A193" s="29" t="s">
        <v>143</v>
      </c>
      <c r="B193" s="29">
        <v>2939</v>
      </c>
      <c r="C193" s="29" t="s">
        <v>142</v>
      </c>
      <c r="D193" s="29">
        <v>191760461</v>
      </c>
      <c r="E193" s="29">
        <v>0</v>
      </c>
      <c r="F193" s="29">
        <v>1060</v>
      </c>
      <c r="G193" s="29">
        <v>2688893</v>
      </c>
      <c r="H193" s="29">
        <v>1284944</v>
      </c>
      <c r="I193" s="29">
        <v>909</v>
      </c>
      <c r="J193" s="29">
        <v>1085461</v>
      </c>
      <c r="K193" s="29" t="s">
        <v>606</v>
      </c>
      <c r="M193" s="29">
        <v>8200</v>
      </c>
      <c r="N193" s="29" t="s">
        <v>142</v>
      </c>
      <c r="O193" s="29">
        <v>820000</v>
      </c>
      <c r="S193" s="29">
        <v>115</v>
      </c>
      <c r="U193" s="29">
        <v>2939</v>
      </c>
      <c r="V193" s="29" t="s">
        <v>629</v>
      </c>
      <c r="W193" s="29" t="s">
        <v>630</v>
      </c>
      <c r="X193" s="29" t="s">
        <v>212</v>
      </c>
    </row>
    <row r="194" spans="1:24" x14ac:dyDescent="0.25">
      <c r="A194" s="29" t="s">
        <v>143</v>
      </c>
      <c r="B194" s="29">
        <v>2939</v>
      </c>
      <c r="C194" s="29" t="s">
        <v>142</v>
      </c>
      <c r="D194" s="29">
        <v>191760460</v>
      </c>
      <c r="E194" s="29">
        <v>0</v>
      </c>
      <c r="F194" s="29">
        <v>1060</v>
      </c>
      <c r="G194" s="29">
        <v>2688792</v>
      </c>
      <c r="H194" s="29">
        <v>1284717</v>
      </c>
      <c r="I194" s="29">
        <v>909</v>
      </c>
      <c r="J194" s="29">
        <v>1085461</v>
      </c>
      <c r="K194" s="29" t="s">
        <v>606</v>
      </c>
      <c r="M194" s="29">
        <v>8200</v>
      </c>
      <c r="N194" s="29" t="s">
        <v>142</v>
      </c>
      <c r="O194" s="29">
        <v>820000</v>
      </c>
      <c r="S194" s="29">
        <v>115</v>
      </c>
      <c r="U194" s="29">
        <v>2939</v>
      </c>
      <c r="V194" s="29" t="s">
        <v>650</v>
      </c>
      <c r="W194" s="29" t="s">
        <v>651</v>
      </c>
      <c r="X194" s="29" t="s">
        <v>212</v>
      </c>
    </row>
    <row r="195" spans="1:24" x14ac:dyDescent="0.25">
      <c r="A195" s="29" t="s">
        <v>143</v>
      </c>
      <c r="B195" s="29">
        <v>2939</v>
      </c>
      <c r="C195" s="29" t="s">
        <v>142</v>
      </c>
      <c r="D195" s="29">
        <v>191757959</v>
      </c>
      <c r="E195" s="29">
        <v>0</v>
      </c>
      <c r="F195" s="29">
        <v>1060</v>
      </c>
      <c r="G195" s="29">
        <v>2688801</v>
      </c>
      <c r="H195" s="29">
        <v>1284715</v>
      </c>
      <c r="I195" s="29">
        <v>909</v>
      </c>
      <c r="J195" s="29">
        <v>1085461</v>
      </c>
      <c r="K195" s="29" t="s">
        <v>606</v>
      </c>
      <c r="M195" s="29">
        <v>8200</v>
      </c>
      <c r="N195" s="29" t="s">
        <v>142</v>
      </c>
      <c r="O195" s="29">
        <v>820000</v>
      </c>
      <c r="S195" s="29">
        <v>115</v>
      </c>
      <c r="U195" s="29">
        <v>2939</v>
      </c>
      <c r="V195" s="29" t="s">
        <v>641</v>
      </c>
      <c r="W195" s="29" t="s">
        <v>642</v>
      </c>
      <c r="X195" s="29" t="s">
        <v>212</v>
      </c>
    </row>
    <row r="196" spans="1:24" x14ac:dyDescent="0.25">
      <c r="A196" s="29" t="s">
        <v>143</v>
      </c>
      <c r="B196" s="29">
        <v>2939</v>
      </c>
      <c r="C196" s="29" t="s">
        <v>142</v>
      </c>
      <c r="D196" s="29">
        <v>191757956</v>
      </c>
      <c r="E196" s="29">
        <v>0</v>
      </c>
      <c r="F196" s="29">
        <v>1060</v>
      </c>
      <c r="G196" s="29">
        <v>2688829</v>
      </c>
      <c r="H196" s="29">
        <v>1284715</v>
      </c>
      <c r="I196" s="29">
        <v>909</v>
      </c>
      <c r="J196" s="29">
        <v>1085461</v>
      </c>
      <c r="K196" s="29" t="s">
        <v>606</v>
      </c>
      <c r="M196" s="29">
        <v>8200</v>
      </c>
      <c r="N196" s="29" t="s">
        <v>142</v>
      </c>
      <c r="O196" s="29">
        <v>820000</v>
      </c>
      <c r="S196" s="29">
        <v>115</v>
      </c>
      <c r="U196" s="29">
        <v>2939</v>
      </c>
      <c r="V196" s="29" t="s">
        <v>631</v>
      </c>
      <c r="W196" s="29" t="s">
        <v>632</v>
      </c>
      <c r="X196" s="29" t="s">
        <v>212</v>
      </c>
    </row>
    <row r="197" spans="1:24" x14ac:dyDescent="0.25">
      <c r="A197" s="29" t="s">
        <v>143</v>
      </c>
      <c r="B197" s="29">
        <v>2939</v>
      </c>
      <c r="C197" s="29" t="s">
        <v>142</v>
      </c>
      <c r="D197" s="29">
        <v>191757943</v>
      </c>
      <c r="E197" s="29">
        <v>0</v>
      </c>
      <c r="F197" s="29">
        <v>1060</v>
      </c>
      <c r="G197" s="29">
        <v>2688830</v>
      </c>
      <c r="H197" s="29">
        <v>1284712</v>
      </c>
      <c r="I197" s="29">
        <v>909</v>
      </c>
      <c r="J197" s="29">
        <v>1085461</v>
      </c>
      <c r="K197" s="29" t="s">
        <v>606</v>
      </c>
      <c r="M197" s="29">
        <v>8200</v>
      </c>
      <c r="N197" s="29" t="s">
        <v>142</v>
      </c>
      <c r="O197" s="29">
        <v>820000</v>
      </c>
      <c r="S197" s="29">
        <v>115</v>
      </c>
      <c r="U197" s="29">
        <v>2939</v>
      </c>
      <c r="V197" s="29" t="s">
        <v>645</v>
      </c>
      <c r="W197" s="29" t="s">
        <v>646</v>
      </c>
      <c r="X197" s="29" t="s">
        <v>212</v>
      </c>
    </row>
    <row r="198" spans="1:24" x14ac:dyDescent="0.25">
      <c r="A198" s="29" t="s">
        <v>143</v>
      </c>
      <c r="B198" s="29">
        <v>2939</v>
      </c>
      <c r="C198" s="29" t="s">
        <v>142</v>
      </c>
      <c r="D198" s="29">
        <v>191760466</v>
      </c>
      <c r="E198" s="29">
        <v>0</v>
      </c>
      <c r="F198" s="29">
        <v>1060</v>
      </c>
      <c r="G198" s="29">
        <v>2688807.1529999999</v>
      </c>
      <c r="H198" s="29">
        <v>1284717.672</v>
      </c>
      <c r="I198" s="29">
        <v>905</v>
      </c>
      <c r="J198" s="29">
        <v>1085461</v>
      </c>
      <c r="K198" s="29" t="s">
        <v>606</v>
      </c>
      <c r="M198" s="29">
        <v>8200</v>
      </c>
      <c r="N198" s="29" t="s">
        <v>142</v>
      </c>
      <c r="O198" s="29">
        <v>820000</v>
      </c>
      <c r="S198" s="29">
        <v>115</v>
      </c>
      <c r="U198" s="29">
        <v>2939</v>
      </c>
      <c r="V198" s="29" t="s">
        <v>635</v>
      </c>
      <c r="W198" s="29" t="s">
        <v>636</v>
      </c>
      <c r="X198" s="29" t="s">
        <v>212</v>
      </c>
    </row>
    <row r="199" spans="1:24" x14ac:dyDescent="0.25">
      <c r="A199" s="29" t="s">
        <v>143</v>
      </c>
      <c r="B199" s="29">
        <v>2939</v>
      </c>
      <c r="C199" s="29" t="s">
        <v>142</v>
      </c>
      <c r="D199" s="29">
        <v>191758063</v>
      </c>
      <c r="E199" s="29">
        <v>0</v>
      </c>
      <c r="F199" s="29">
        <v>1060</v>
      </c>
      <c r="G199" s="29">
        <v>2689090</v>
      </c>
      <c r="H199" s="29">
        <v>1284798</v>
      </c>
      <c r="I199" s="29">
        <v>904</v>
      </c>
      <c r="J199" s="29">
        <v>1085461</v>
      </c>
      <c r="K199" s="29" t="s">
        <v>606</v>
      </c>
      <c r="M199" s="29">
        <v>8200</v>
      </c>
      <c r="N199" s="29" t="s">
        <v>142</v>
      </c>
      <c r="O199" s="29">
        <v>820000</v>
      </c>
      <c r="S199" s="29">
        <v>115</v>
      </c>
      <c r="U199" s="29">
        <v>2939</v>
      </c>
      <c r="V199" s="29" t="s">
        <v>637</v>
      </c>
      <c r="W199" s="29" t="s">
        <v>579</v>
      </c>
      <c r="X199" s="29" t="s">
        <v>212</v>
      </c>
    </row>
    <row r="200" spans="1:24" x14ac:dyDescent="0.25">
      <c r="A200" s="29" t="s">
        <v>143</v>
      </c>
      <c r="B200" s="29">
        <v>2939</v>
      </c>
      <c r="C200" s="29" t="s">
        <v>142</v>
      </c>
      <c r="D200" s="29">
        <v>191757992</v>
      </c>
      <c r="E200" s="29">
        <v>0</v>
      </c>
      <c r="F200" s="29">
        <v>1060</v>
      </c>
      <c r="G200" s="29">
        <v>2688798</v>
      </c>
      <c r="H200" s="29">
        <v>1284715</v>
      </c>
      <c r="I200" s="29">
        <v>909</v>
      </c>
      <c r="J200" s="29">
        <v>1085461</v>
      </c>
      <c r="K200" s="29" t="s">
        <v>606</v>
      </c>
      <c r="M200" s="29">
        <v>8200</v>
      </c>
      <c r="N200" s="29" t="s">
        <v>142</v>
      </c>
      <c r="O200" s="29">
        <v>820000</v>
      </c>
      <c r="S200" s="29">
        <v>115</v>
      </c>
      <c r="U200" s="29">
        <v>2939</v>
      </c>
      <c r="V200" s="29" t="s">
        <v>647</v>
      </c>
      <c r="W200" s="29" t="s">
        <v>648</v>
      </c>
      <c r="X200" s="29" t="s">
        <v>212</v>
      </c>
    </row>
    <row r="201" spans="1:24" x14ac:dyDescent="0.25">
      <c r="A201" s="29" t="s">
        <v>143</v>
      </c>
      <c r="B201" s="29">
        <v>2939</v>
      </c>
      <c r="C201" s="29" t="s">
        <v>142</v>
      </c>
      <c r="D201" s="29">
        <v>191760473</v>
      </c>
      <c r="E201" s="29">
        <v>0</v>
      </c>
      <c r="F201" s="29">
        <v>1060</v>
      </c>
      <c r="G201" s="29">
        <v>2691159</v>
      </c>
      <c r="H201" s="29">
        <v>1283387</v>
      </c>
      <c r="I201" s="29">
        <v>909</v>
      </c>
      <c r="J201" s="29">
        <v>1085464</v>
      </c>
      <c r="K201" s="29" t="s">
        <v>653</v>
      </c>
      <c r="M201" s="29">
        <v>8203</v>
      </c>
      <c r="N201" s="29" t="s">
        <v>142</v>
      </c>
      <c r="O201" s="29">
        <v>820300</v>
      </c>
      <c r="S201" s="29">
        <v>115</v>
      </c>
      <c r="U201" s="29">
        <v>2939</v>
      </c>
      <c r="V201" s="29" t="s">
        <v>654</v>
      </c>
      <c r="W201" s="29" t="s">
        <v>655</v>
      </c>
      <c r="X201" s="29" t="s">
        <v>212</v>
      </c>
    </row>
    <row r="202" spans="1:24" x14ac:dyDescent="0.25">
      <c r="A202" s="29" t="s">
        <v>143</v>
      </c>
      <c r="B202" s="29">
        <v>2939</v>
      </c>
      <c r="C202" s="29" t="s">
        <v>142</v>
      </c>
      <c r="D202" s="29">
        <v>191760472</v>
      </c>
      <c r="E202" s="29">
        <v>0</v>
      </c>
      <c r="F202" s="29">
        <v>1060</v>
      </c>
      <c r="G202" s="29">
        <v>2691177.693</v>
      </c>
      <c r="H202" s="29">
        <v>1283436.4180000001</v>
      </c>
      <c r="I202" s="29">
        <v>905</v>
      </c>
      <c r="J202" s="29">
        <v>1085464</v>
      </c>
      <c r="K202" s="29" t="s">
        <v>653</v>
      </c>
      <c r="M202" s="29">
        <v>8203</v>
      </c>
      <c r="N202" s="29" t="s">
        <v>142</v>
      </c>
      <c r="O202" s="29">
        <v>820300</v>
      </c>
      <c r="S202" s="29">
        <v>115</v>
      </c>
      <c r="U202" s="29">
        <v>2939</v>
      </c>
      <c r="V202" s="29" t="s">
        <v>656</v>
      </c>
      <c r="W202" s="29" t="s">
        <v>657</v>
      </c>
      <c r="X202" s="29" t="s">
        <v>212</v>
      </c>
    </row>
    <row r="203" spans="1:24" x14ac:dyDescent="0.25">
      <c r="A203" s="29" t="s">
        <v>143</v>
      </c>
      <c r="B203" s="29">
        <v>2939</v>
      </c>
      <c r="C203" s="29" t="s">
        <v>142</v>
      </c>
      <c r="D203" s="29">
        <v>191894873</v>
      </c>
      <c r="E203" s="29">
        <v>0</v>
      </c>
      <c r="F203" s="29">
        <v>1080</v>
      </c>
      <c r="G203" s="29">
        <v>2686343</v>
      </c>
      <c r="H203" s="29">
        <v>1287224</v>
      </c>
      <c r="I203" s="29">
        <v>905</v>
      </c>
      <c r="J203" s="29">
        <v>1085164</v>
      </c>
      <c r="K203" s="29" t="s">
        <v>658</v>
      </c>
      <c r="L203" s="175" t="s">
        <v>246</v>
      </c>
      <c r="M203" s="29">
        <v>8231</v>
      </c>
      <c r="N203" s="29" t="s">
        <v>233</v>
      </c>
      <c r="O203" s="29">
        <v>823100</v>
      </c>
      <c r="R203" s="29" t="s">
        <v>659</v>
      </c>
      <c r="S203" s="29">
        <v>101</v>
      </c>
      <c r="T203" s="29" t="s">
        <v>660</v>
      </c>
      <c r="U203" s="29">
        <v>2934</v>
      </c>
      <c r="V203" s="29" t="s">
        <v>661</v>
      </c>
      <c r="W203" s="29" t="s">
        <v>662</v>
      </c>
      <c r="X203" s="29" t="s">
        <v>212</v>
      </c>
    </row>
    <row r="204" spans="1:24" x14ac:dyDescent="0.25">
      <c r="A204" s="29" t="s">
        <v>143</v>
      </c>
      <c r="B204" s="29">
        <v>2939</v>
      </c>
      <c r="C204" s="29" t="s">
        <v>142</v>
      </c>
      <c r="D204" s="29">
        <v>502013055</v>
      </c>
      <c r="E204" s="29">
        <v>0</v>
      </c>
      <c r="F204" s="29">
        <v>1060</v>
      </c>
      <c r="G204" s="29">
        <v>2686340.392</v>
      </c>
      <c r="H204" s="29">
        <v>1287229.9850000001</v>
      </c>
      <c r="I204" s="29">
        <v>901</v>
      </c>
      <c r="J204" s="29">
        <v>1085164</v>
      </c>
      <c r="K204" s="29" t="s">
        <v>658</v>
      </c>
      <c r="L204" s="175" t="s">
        <v>246</v>
      </c>
      <c r="M204" s="29">
        <v>8231</v>
      </c>
      <c r="N204" s="29" t="s">
        <v>233</v>
      </c>
      <c r="O204" s="29">
        <v>823100</v>
      </c>
      <c r="S204" s="29">
        <v>115</v>
      </c>
      <c r="T204" s="29" t="s">
        <v>660</v>
      </c>
      <c r="U204" s="29">
        <v>2934</v>
      </c>
      <c r="V204" s="29" t="s">
        <v>661</v>
      </c>
      <c r="X204" s="29" t="s">
        <v>212</v>
      </c>
    </row>
    <row r="205" spans="1:24" x14ac:dyDescent="0.25">
      <c r="A205" s="29" t="s">
        <v>143</v>
      </c>
      <c r="B205" s="29">
        <v>2939</v>
      </c>
      <c r="C205" s="29" t="s">
        <v>142</v>
      </c>
      <c r="D205" s="29">
        <v>191760474</v>
      </c>
      <c r="E205" s="29">
        <v>0</v>
      </c>
      <c r="F205" s="29">
        <v>1060</v>
      </c>
      <c r="G205" s="29">
        <v>2690761.2570000002</v>
      </c>
      <c r="H205" s="29">
        <v>1283912.9609999999</v>
      </c>
      <c r="I205" s="29">
        <v>905</v>
      </c>
      <c r="J205" s="29">
        <v>1085466</v>
      </c>
      <c r="K205" s="29" t="s">
        <v>663</v>
      </c>
      <c r="M205" s="29">
        <v>8200</v>
      </c>
      <c r="N205" s="29" t="s">
        <v>142</v>
      </c>
      <c r="O205" s="29">
        <v>820000</v>
      </c>
      <c r="S205" s="29">
        <v>115</v>
      </c>
      <c r="U205" s="29">
        <v>2939</v>
      </c>
      <c r="V205" s="29" t="s">
        <v>664</v>
      </c>
      <c r="W205" s="29" t="s">
        <v>665</v>
      </c>
      <c r="X205" s="29" t="s">
        <v>212</v>
      </c>
    </row>
    <row r="206" spans="1:24" x14ac:dyDescent="0.25">
      <c r="A206" s="29" t="s">
        <v>143</v>
      </c>
      <c r="B206" s="29">
        <v>2939</v>
      </c>
      <c r="C206" s="29" t="s">
        <v>142</v>
      </c>
      <c r="D206" s="29">
        <v>191760475</v>
      </c>
      <c r="E206" s="29">
        <v>0</v>
      </c>
      <c r="F206" s="29">
        <v>1060</v>
      </c>
      <c r="G206" s="29">
        <v>2690710</v>
      </c>
      <c r="H206" s="29">
        <v>1283902</v>
      </c>
      <c r="I206" s="29">
        <v>909</v>
      </c>
      <c r="J206" s="29">
        <v>1085466</v>
      </c>
      <c r="K206" s="29" t="s">
        <v>663</v>
      </c>
      <c r="M206" s="29">
        <v>8200</v>
      </c>
      <c r="N206" s="29" t="s">
        <v>142</v>
      </c>
      <c r="O206" s="29">
        <v>820000</v>
      </c>
      <c r="S206" s="29">
        <v>115</v>
      </c>
      <c r="U206" s="29">
        <v>2939</v>
      </c>
      <c r="V206" s="29" t="s">
        <v>666</v>
      </c>
      <c r="W206" s="29" t="s">
        <v>667</v>
      </c>
      <c r="X206" s="29" t="s">
        <v>212</v>
      </c>
    </row>
    <row r="207" spans="1:24" x14ac:dyDescent="0.25">
      <c r="A207" s="29" t="s">
        <v>143</v>
      </c>
      <c r="B207" s="29">
        <v>2939</v>
      </c>
      <c r="C207" s="29" t="s">
        <v>142</v>
      </c>
      <c r="D207" s="29">
        <v>191761122</v>
      </c>
      <c r="E207" s="29">
        <v>0</v>
      </c>
      <c r="F207" s="29">
        <v>1060</v>
      </c>
      <c r="G207" s="29">
        <v>2690601</v>
      </c>
      <c r="H207" s="29">
        <v>1283516</v>
      </c>
      <c r="I207" s="29">
        <v>909</v>
      </c>
      <c r="J207" s="29">
        <v>1085469</v>
      </c>
      <c r="K207" s="29" t="s">
        <v>668</v>
      </c>
      <c r="L207" s="175" t="s">
        <v>669</v>
      </c>
      <c r="M207" s="29">
        <v>8200</v>
      </c>
      <c r="N207" s="29" t="s">
        <v>142</v>
      </c>
      <c r="O207" s="29">
        <v>820000</v>
      </c>
      <c r="R207" s="29" t="s">
        <v>341</v>
      </c>
      <c r="S207" s="29">
        <v>115</v>
      </c>
      <c r="T207" s="29" t="s">
        <v>670</v>
      </c>
      <c r="U207" s="29">
        <v>2939</v>
      </c>
      <c r="V207" s="29" t="s">
        <v>671</v>
      </c>
      <c r="W207" s="29" t="s">
        <v>672</v>
      </c>
      <c r="X207" s="29" t="s">
        <v>212</v>
      </c>
    </row>
    <row r="208" spans="1:24" x14ac:dyDescent="0.25">
      <c r="A208" s="29" t="s">
        <v>143</v>
      </c>
      <c r="B208" s="29">
        <v>2939</v>
      </c>
      <c r="C208" s="29" t="s">
        <v>142</v>
      </c>
      <c r="D208" s="29">
        <v>502012222</v>
      </c>
      <c r="E208" s="29">
        <v>0</v>
      </c>
      <c r="F208" s="29">
        <v>1060</v>
      </c>
      <c r="G208" s="29">
        <v>2690598.3020000001</v>
      </c>
      <c r="H208" s="29">
        <v>1283516.2320000001</v>
      </c>
      <c r="I208" s="29">
        <v>901</v>
      </c>
      <c r="J208" s="29">
        <v>1085469</v>
      </c>
      <c r="K208" s="29" t="s">
        <v>668</v>
      </c>
      <c r="L208" s="175" t="s">
        <v>669</v>
      </c>
      <c r="M208" s="29">
        <v>8200</v>
      </c>
      <c r="N208" s="29" t="s">
        <v>142</v>
      </c>
      <c r="O208" s="29">
        <v>820000</v>
      </c>
      <c r="S208" s="29">
        <v>115</v>
      </c>
      <c r="T208" s="29" t="s">
        <v>670</v>
      </c>
      <c r="U208" s="29">
        <v>2939</v>
      </c>
      <c r="V208" s="29" t="s">
        <v>671</v>
      </c>
      <c r="W208" s="29" t="s">
        <v>672</v>
      </c>
      <c r="X208" s="29" t="s">
        <v>212</v>
      </c>
    </row>
    <row r="209" spans="1:24" x14ac:dyDescent="0.25">
      <c r="A209" s="29" t="s">
        <v>143</v>
      </c>
      <c r="B209" s="29">
        <v>2939</v>
      </c>
      <c r="C209" s="29" t="s">
        <v>142</v>
      </c>
      <c r="D209" s="29">
        <v>191771495</v>
      </c>
      <c r="E209" s="29">
        <v>0</v>
      </c>
      <c r="F209" s="29">
        <v>1080</v>
      </c>
      <c r="G209" s="29">
        <v>2691477</v>
      </c>
      <c r="H209" s="29">
        <v>1283717</v>
      </c>
      <c r="I209" s="29">
        <v>909</v>
      </c>
      <c r="J209" s="29">
        <v>1085469</v>
      </c>
      <c r="K209" s="29" t="s">
        <v>668</v>
      </c>
      <c r="M209" s="29">
        <v>8203</v>
      </c>
      <c r="N209" s="29" t="s">
        <v>142</v>
      </c>
      <c r="O209" s="29">
        <v>820300</v>
      </c>
      <c r="R209" s="29" t="s">
        <v>675</v>
      </c>
      <c r="S209" s="29">
        <v>101</v>
      </c>
      <c r="U209" s="29">
        <v>2939</v>
      </c>
      <c r="V209" s="29" t="s">
        <v>676</v>
      </c>
      <c r="W209" s="29" t="s">
        <v>677</v>
      </c>
      <c r="X209" s="29" t="s">
        <v>212</v>
      </c>
    </row>
    <row r="210" spans="1:24" x14ac:dyDescent="0.25">
      <c r="A210" s="29" t="s">
        <v>143</v>
      </c>
      <c r="B210" s="29">
        <v>2939</v>
      </c>
      <c r="C210" s="29" t="s">
        <v>142</v>
      </c>
      <c r="D210" s="29">
        <v>191771456</v>
      </c>
      <c r="E210" s="29">
        <v>0</v>
      </c>
      <c r="F210" s="29">
        <v>1080</v>
      </c>
      <c r="G210" s="29">
        <v>2691061.7170000002</v>
      </c>
      <c r="H210" s="29">
        <v>1283461.1170000001</v>
      </c>
      <c r="I210" s="29">
        <v>905</v>
      </c>
      <c r="J210" s="29">
        <v>1085469</v>
      </c>
      <c r="K210" s="29" t="s">
        <v>668</v>
      </c>
      <c r="M210" s="29">
        <v>8203</v>
      </c>
      <c r="N210" s="29" t="s">
        <v>142</v>
      </c>
      <c r="O210" s="29">
        <v>820300</v>
      </c>
      <c r="R210" s="29" t="s">
        <v>678</v>
      </c>
      <c r="S210" s="29">
        <v>101</v>
      </c>
      <c r="U210" s="29">
        <v>2939</v>
      </c>
      <c r="V210" s="29" t="s">
        <v>679</v>
      </c>
      <c r="W210" s="29" t="s">
        <v>680</v>
      </c>
      <c r="X210" s="29" t="s">
        <v>212</v>
      </c>
    </row>
    <row r="211" spans="1:24" x14ac:dyDescent="0.25">
      <c r="A211" s="29" t="s">
        <v>143</v>
      </c>
      <c r="B211" s="29">
        <v>2939</v>
      </c>
      <c r="C211" s="29" t="s">
        <v>142</v>
      </c>
      <c r="D211" s="29">
        <v>191750468</v>
      </c>
      <c r="E211" s="29">
        <v>0</v>
      </c>
      <c r="F211" s="29">
        <v>1080</v>
      </c>
      <c r="G211" s="29">
        <v>2690624</v>
      </c>
      <c r="H211" s="29">
        <v>1283486</v>
      </c>
      <c r="I211" s="29">
        <v>904</v>
      </c>
      <c r="J211" s="29">
        <v>1085469</v>
      </c>
      <c r="K211" s="29" t="s">
        <v>668</v>
      </c>
      <c r="M211" s="29">
        <v>8200</v>
      </c>
      <c r="N211" s="29" t="s">
        <v>142</v>
      </c>
      <c r="O211" s="29">
        <v>820000</v>
      </c>
      <c r="R211" s="29" t="s">
        <v>262</v>
      </c>
      <c r="S211" s="29">
        <v>101</v>
      </c>
      <c r="U211" s="29">
        <v>2939</v>
      </c>
      <c r="V211" s="29" t="s">
        <v>682</v>
      </c>
      <c r="W211" s="29" t="s">
        <v>683</v>
      </c>
      <c r="X211" s="29" t="s">
        <v>212</v>
      </c>
    </row>
    <row r="212" spans="1:24" x14ac:dyDescent="0.25">
      <c r="A212" s="29" t="s">
        <v>143</v>
      </c>
      <c r="B212" s="29">
        <v>2939</v>
      </c>
      <c r="C212" s="29" t="s">
        <v>142</v>
      </c>
      <c r="D212" s="29">
        <v>191761126</v>
      </c>
      <c r="E212" s="29">
        <v>0</v>
      </c>
      <c r="F212" s="29">
        <v>1080</v>
      </c>
      <c r="G212" s="29">
        <v>2690729</v>
      </c>
      <c r="H212" s="29">
        <v>1283440</v>
      </c>
      <c r="I212" s="29">
        <v>905</v>
      </c>
      <c r="J212" s="29">
        <v>1085469</v>
      </c>
      <c r="K212" s="29" t="s">
        <v>668</v>
      </c>
      <c r="M212" s="29">
        <v>8200</v>
      </c>
      <c r="N212" s="29" t="s">
        <v>142</v>
      </c>
      <c r="O212" s="29">
        <v>820000</v>
      </c>
      <c r="R212" s="29" t="s">
        <v>684</v>
      </c>
      <c r="S212" s="29">
        <v>101</v>
      </c>
      <c r="U212" s="29">
        <v>2939</v>
      </c>
      <c r="V212" s="29" t="s">
        <v>685</v>
      </c>
      <c r="W212" s="29" t="s">
        <v>686</v>
      </c>
      <c r="X212" s="29" t="s">
        <v>212</v>
      </c>
    </row>
    <row r="213" spans="1:24" x14ac:dyDescent="0.25">
      <c r="A213" s="29" t="s">
        <v>143</v>
      </c>
      <c r="B213" s="29">
        <v>2939</v>
      </c>
      <c r="C213" s="29" t="s">
        <v>142</v>
      </c>
      <c r="D213" s="29">
        <v>191761131</v>
      </c>
      <c r="E213" s="29">
        <v>0</v>
      </c>
      <c r="F213" s="29">
        <v>1080</v>
      </c>
      <c r="G213" s="29">
        <v>2690735</v>
      </c>
      <c r="H213" s="29">
        <v>1283437</v>
      </c>
      <c r="I213" s="29">
        <v>905</v>
      </c>
      <c r="J213" s="29">
        <v>1085469</v>
      </c>
      <c r="K213" s="29" t="s">
        <v>668</v>
      </c>
      <c r="M213" s="29">
        <v>8200</v>
      </c>
      <c r="N213" s="29" t="s">
        <v>142</v>
      </c>
      <c r="O213" s="29">
        <v>820000</v>
      </c>
      <c r="R213" s="29" t="s">
        <v>687</v>
      </c>
      <c r="S213" s="29">
        <v>101</v>
      </c>
      <c r="U213" s="29">
        <v>2939</v>
      </c>
      <c r="V213" s="29" t="s">
        <v>685</v>
      </c>
      <c r="W213" s="29" t="s">
        <v>688</v>
      </c>
      <c r="X213" s="29" t="s">
        <v>212</v>
      </c>
    </row>
    <row r="214" spans="1:24" x14ac:dyDescent="0.25">
      <c r="A214" s="29" t="s">
        <v>143</v>
      </c>
      <c r="B214" s="29">
        <v>2939</v>
      </c>
      <c r="C214" s="29" t="s">
        <v>142</v>
      </c>
      <c r="D214" s="29">
        <v>191761129</v>
      </c>
      <c r="E214" s="29">
        <v>0</v>
      </c>
      <c r="F214" s="29">
        <v>1080</v>
      </c>
      <c r="G214" s="29">
        <v>2690741</v>
      </c>
      <c r="H214" s="29">
        <v>1283435</v>
      </c>
      <c r="I214" s="29">
        <v>905</v>
      </c>
      <c r="J214" s="29">
        <v>1085469</v>
      </c>
      <c r="K214" s="29" t="s">
        <v>668</v>
      </c>
      <c r="M214" s="29">
        <v>8200</v>
      </c>
      <c r="N214" s="29" t="s">
        <v>142</v>
      </c>
      <c r="O214" s="29">
        <v>820000</v>
      </c>
      <c r="R214" s="29" t="s">
        <v>689</v>
      </c>
      <c r="S214" s="29">
        <v>101</v>
      </c>
      <c r="U214" s="29">
        <v>2939</v>
      </c>
      <c r="V214" s="29" t="s">
        <v>685</v>
      </c>
      <c r="W214" s="29" t="s">
        <v>690</v>
      </c>
      <c r="X214" s="29" t="s">
        <v>212</v>
      </c>
    </row>
    <row r="215" spans="1:24" x14ac:dyDescent="0.25">
      <c r="A215" s="29" t="s">
        <v>143</v>
      </c>
      <c r="B215" s="29">
        <v>2939</v>
      </c>
      <c r="C215" s="29" t="s">
        <v>142</v>
      </c>
      <c r="D215" s="29">
        <v>191761130</v>
      </c>
      <c r="E215" s="29">
        <v>0</v>
      </c>
      <c r="F215" s="29">
        <v>1080</v>
      </c>
      <c r="G215" s="29">
        <v>2690747</v>
      </c>
      <c r="H215" s="29">
        <v>1283433</v>
      </c>
      <c r="I215" s="29">
        <v>905</v>
      </c>
      <c r="J215" s="29">
        <v>1085469</v>
      </c>
      <c r="K215" s="29" t="s">
        <v>668</v>
      </c>
      <c r="M215" s="29">
        <v>8200</v>
      </c>
      <c r="N215" s="29" t="s">
        <v>142</v>
      </c>
      <c r="O215" s="29">
        <v>820000</v>
      </c>
      <c r="R215" s="29" t="s">
        <v>691</v>
      </c>
      <c r="S215" s="29">
        <v>101</v>
      </c>
      <c r="U215" s="29">
        <v>2939</v>
      </c>
      <c r="V215" s="29" t="s">
        <v>685</v>
      </c>
      <c r="W215" s="29" t="s">
        <v>692</v>
      </c>
      <c r="X215" s="29" t="s">
        <v>212</v>
      </c>
    </row>
    <row r="216" spans="1:24" x14ac:dyDescent="0.25">
      <c r="A216" s="29" t="s">
        <v>143</v>
      </c>
      <c r="B216" s="29">
        <v>2939</v>
      </c>
      <c r="C216" s="29" t="s">
        <v>142</v>
      </c>
      <c r="D216" s="29">
        <v>191761125</v>
      </c>
      <c r="E216" s="29">
        <v>0</v>
      </c>
      <c r="F216" s="29">
        <v>1080</v>
      </c>
      <c r="G216" s="29">
        <v>2690758</v>
      </c>
      <c r="H216" s="29">
        <v>1283427</v>
      </c>
      <c r="I216" s="29">
        <v>905</v>
      </c>
      <c r="J216" s="29">
        <v>1085469</v>
      </c>
      <c r="K216" s="29" t="s">
        <v>668</v>
      </c>
      <c r="M216" s="29">
        <v>8200</v>
      </c>
      <c r="N216" s="29" t="s">
        <v>142</v>
      </c>
      <c r="O216" s="29">
        <v>820000</v>
      </c>
      <c r="R216" s="29" t="s">
        <v>693</v>
      </c>
      <c r="S216" s="29">
        <v>101</v>
      </c>
      <c r="U216" s="29">
        <v>2939</v>
      </c>
      <c r="V216" s="29" t="s">
        <v>685</v>
      </c>
      <c r="W216" s="29" t="s">
        <v>694</v>
      </c>
      <c r="X216" s="29" t="s">
        <v>212</v>
      </c>
    </row>
    <row r="217" spans="1:24" x14ac:dyDescent="0.25">
      <c r="A217" s="29" t="s">
        <v>143</v>
      </c>
      <c r="B217" s="29">
        <v>2939</v>
      </c>
      <c r="C217" s="29" t="s">
        <v>142</v>
      </c>
      <c r="D217" s="29">
        <v>191761127</v>
      </c>
      <c r="E217" s="29">
        <v>0</v>
      </c>
      <c r="F217" s="29">
        <v>1080</v>
      </c>
      <c r="G217" s="29">
        <v>2690763</v>
      </c>
      <c r="H217" s="29">
        <v>1283424</v>
      </c>
      <c r="I217" s="29">
        <v>905</v>
      </c>
      <c r="J217" s="29">
        <v>1085469</v>
      </c>
      <c r="K217" s="29" t="s">
        <v>668</v>
      </c>
      <c r="M217" s="29">
        <v>8200</v>
      </c>
      <c r="N217" s="29" t="s">
        <v>142</v>
      </c>
      <c r="O217" s="29">
        <v>820000</v>
      </c>
      <c r="R217" s="29" t="s">
        <v>695</v>
      </c>
      <c r="S217" s="29">
        <v>101</v>
      </c>
      <c r="U217" s="29">
        <v>2939</v>
      </c>
      <c r="V217" s="29" t="s">
        <v>685</v>
      </c>
      <c r="W217" s="29" t="s">
        <v>696</v>
      </c>
      <c r="X217" s="29" t="s">
        <v>212</v>
      </c>
    </row>
    <row r="218" spans="1:24" x14ac:dyDescent="0.25">
      <c r="A218" s="29" t="s">
        <v>143</v>
      </c>
      <c r="B218" s="29">
        <v>2939</v>
      </c>
      <c r="C218" s="29" t="s">
        <v>142</v>
      </c>
      <c r="D218" s="29">
        <v>191855983</v>
      </c>
      <c r="E218" s="29">
        <v>0</v>
      </c>
      <c r="F218" s="29">
        <v>1080</v>
      </c>
      <c r="G218" s="29">
        <v>2690768.5</v>
      </c>
      <c r="H218" s="29">
        <v>1283422.6000000001</v>
      </c>
      <c r="I218" s="29">
        <v>905</v>
      </c>
      <c r="J218" s="29">
        <v>1085469</v>
      </c>
      <c r="K218" s="29" t="s">
        <v>668</v>
      </c>
      <c r="M218" s="29">
        <v>8200</v>
      </c>
      <c r="N218" s="29" t="s">
        <v>142</v>
      </c>
      <c r="O218" s="29">
        <v>820000</v>
      </c>
      <c r="R218" s="29" t="s">
        <v>697</v>
      </c>
      <c r="S218" s="29">
        <v>101</v>
      </c>
      <c r="U218" s="29">
        <v>2939</v>
      </c>
      <c r="V218" s="29" t="s">
        <v>685</v>
      </c>
      <c r="W218" s="29" t="s">
        <v>698</v>
      </c>
      <c r="X218" s="29" t="s">
        <v>212</v>
      </c>
    </row>
    <row r="219" spans="1:24" x14ac:dyDescent="0.25">
      <c r="A219" s="29" t="s">
        <v>143</v>
      </c>
      <c r="B219" s="29">
        <v>2939</v>
      </c>
      <c r="C219" s="29" t="s">
        <v>142</v>
      </c>
      <c r="D219" s="29">
        <v>191761128</v>
      </c>
      <c r="E219" s="29">
        <v>0</v>
      </c>
      <c r="F219" s="29">
        <v>1080</v>
      </c>
      <c r="G219" s="29">
        <v>2690774</v>
      </c>
      <c r="H219" s="29">
        <v>1283420</v>
      </c>
      <c r="I219" s="29">
        <v>905</v>
      </c>
      <c r="J219" s="29">
        <v>1085469</v>
      </c>
      <c r="K219" s="29" t="s">
        <v>668</v>
      </c>
      <c r="M219" s="29">
        <v>8200</v>
      </c>
      <c r="N219" s="29" t="s">
        <v>142</v>
      </c>
      <c r="O219" s="29">
        <v>820000</v>
      </c>
      <c r="R219" s="29" t="s">
        <v>699</v>
      </c>
      <c r="S219" s="29">
        <v>101</v>
      </c>
      <c r="U219" s="29">
        <v>2939</v>
      </c>
      <c r="V219" s="29" t="s">
        <v>685</v>
      </c>
      <c r="W219" s="29" t="s">
        <v>700</v>
      </c>
      <c r="X219" s="29" t="s">
        <v>212</v>
      </c>
    </row>
    <row r="220" spans="1:24" x14ac:dyDescent="0.25">
      <c r="A220" s="29" t="s">
        <v>143</v>
      </c>
      <c r="B220" s="29">
        <v>2939</v>
      </c>
      <c r="C220" s="29" t="s">
        <v>142</v>
      </c>
      <c r="D220" s="29">
        <v>191746478</v>
      </c>
      <c r="E220" s="29">
        <v>0</v>
      </c>
      <c r="F220" s="29">
        <v>1060</v>
      </c>
      <c r="G220" s="29">
        <v>2690976</v>
      </c>
      <c r="H220" s="29">
        <v>1283406</v>
      </c>
      <c r="I220" s="29">
        <v>909</v>
      </c>
      <c r="J220" s="29">
        <v>1085469</v>
      </c>
      <c r="K220" s="29" t="s">
        <v>668</v>
      </c>
      <c r="M220" s="29">
        <v>8203</v>
      </c>
      <c r="N220" s="29" t="s">
        <v>142</v>
      </c>
      <c r="O220" s="29">
        <v>820300</v>
      </c>
      <c r="R220" s="29" t="s">
        <v>310</v>
      </c>
      <c r="S220" s="29">
        <v>115</v>
      </c>
      <c r="U220" s="29">
        <v>2939</v>
      </c>
      <c r="V220" s="29" t="s">
        <v>701</v>
      </c>
      <c r="W220" s="29" t="s">
        <v>702</v>
      </c>
      <c r="X220" s="29" t="s">
        <v>212</v>
      </c>
    </row>
    <row r="221" spans="1:24" x14ac:dyDescent="0.25">
      <c r="A221" s="29" t="s">
        <v>143</v>
      </c>
      <c r="B221" s="29">
        <v>2939</v>
      </c>
      <c r="C221" s="29" t="s">
        <v>142</v>
      </c>
      <c r="D221" s="29">
        <v>191688991</v>
      </c>
      <c r="E221" s="29">
        <v>0</v>
      </c>
      <c r="F221" s="29">
        <v>1060</v>
      </c>
      <c r="G221" s="29">
        <v>2690892.1839999999</v>
      </c>
      <c r="H221" s="29">
        <v>1283433.101</v>
      </c>
      <c r="I221" s="29">
        <v>905</v>
      </c>
      <c r="J221" s="29">
        <v>1085469</v>
      </c>
      <c r="K221" s="29" t="s">
        <v>668</v>
      </c>
      <c r="M221" s="29">
        <v>8203</v>
      </c>
      <c r="N221" s="29" t="s">
        <v>142</v>
      </c>
      <c r="O221" s="29">
        <v>820300</v>
      </c>
      <c r="R221" s="29" t="s">
        <v>327</v>
      </c>
      <c r="S221" s="29">
        <v>115</v>
      </c>
      <c r="U221" s="29">
        <v>2939</v>
      </c>
      <c r="V221" s="29" t="s">
        <v>703</v>
      </c>
      <c r="W221" s="29" t="s">
        <v>704</v>
      </c>
      <c r="X221" s="29" t="s">
        <v>212</v>
      </c>
    </row>
    <row r="222" spans="1:24" x14ac:dyDescent="0.25">
      <c r="A222" s="29" t="s">
        <v>143</v>
      </c>
      <c r="B222" s="29">
        <v>2939</v>
      </c>
      <c r="C222" s="29" t="s">
        <v>142</v>
      </c>
      <c r="D222" s="29">
        <v>191750154</v>
      </c>
      <c r="E222" s="29">
        <v>0</v>
      </c>
      <c r="F222" s="29">
        <v>1060</v>
      </c>
      <c r="G222" s="29">
        <v>2690650.55</v>
      </c>
      <c r="H222" s="29">
        <v>1283439.2</v>
      </c>
      <c r="I222" s="29">
        <v>905</v>
      </c>
      <c r="J222" s="29">
        <v>1085469</v>
      </c>
      <c r="K222" s="29" t="s">
        <v>668</v>
      </c>
      <c r="M222" s="29">
        <v>8200</v>
      </c>
      <c r="N222" s="29" t="s">
        <v>142</v>
      </c>
      <c r="O222" s="29">
        <v>820000</v>
      </c>
      <c r="R222" s="29" t="s">
        <v>705</v>
      </c>
      <c r="S222" s="29">
        <v>115</v>
      </c>
      <c r="U222" s="29">
        <v>2939</v>
      </c>
      <c r="V222" s="29" t="s">
        <v>706</v>
      </c>
      <c r="W222" s="29" t="s">
        <v>707</v>
      </c>
      <c r="X222" s="29" t="s">
        <v>212</v>
      </c>
    </row>
    <row r="223" spans="1:24" x14ac:dyDescent="0.25">
      <c r="A223" s="29" t="s">
        <v>143</v>
      </c>
      <c r="B223" s="29">
        <v>2939</v>
      </c>
      <c r="C223" s="29" t="s">
        <v>142</v>
      </c>
      <c r="D223" s="29">
        <v>191660152</v>
      </c>
      <c r="E223" s="29">
        <v>0</v>
      </c>
      <c r="F223" s="29">
        <v>1060</v>
      </c>
      <c r="G223" s="29">
        <v>2690893</v>
      </c>
      <c r="H223" s="29">
        <v>1283404</v>
      </c>
      <c r="I223" s="29">
        <v>904</v>
      </c>
      <c r="J223" s="29">
        <v>1085469</v>
      </c>
      <c r="K223" s="29" t="s">
        <v>668</v>
      </c>
      <c r="M223" s="29">
        <v>8200</v>
      </c>
      <c r="N223" s="29" t="s">
        <v>142</v>
      </c>
      <c r="O223" s="29">
        <v>820000</v>
      </c>
      <c r="R223" s="29" t="s">
        <v>708</v>
      </c>
      <c r="S223" s="29">
        <v>115</v>
      </c>
      <c r="U223" s="29">
        <v>2939</v>
      </c>
      <c r="V223" s="29" t="s">
        <v>703</v>
      </c>
      <c r="W223" s="29" t="s">
        <v>709</v>
      </c>
      <c r="X223" s="29" t="s">
        <v>212</v>
      </c>
    </row>
    <row r="224" spans="1:24" x14ac:dyDescent="0.25">
      <c r="A224" s="29" t="s">
        <v>143</v>
      </c>
      <c r="B224" s="29">
        <v>2939</v>
      </c>
      <c r="C224" s="29" t="s">
        <v>142</v>
      </c>
      <c r="D224" s="29">
        <v>191775082</v>
      </c>
      <c r="E224" s="29">
        <v>0</v>
      </c>
      <c r="F224" s="29">
        <v>1080</v>
      </c>
      <c r="G224" s="29">
        <v>2691196</v>
      </c>
      <c r="H224" s="29">
        <v>1283570</v>
      </c>
      <c r="I224" s="29">
        <v>909</v>
      </c>
      <c r="J224" s="29">
        <v>1085469</v>
      </c>
      <c r="K224" s="29" t="s">
        <v>668</v>
      </c>
      <c r="M224" s="29">
        <v>8203</v>
      </c>
      <c r="N224" s="29" t="s">
        <v>142</v>
      </c>
      <c r="O224" s="29">
        <v>820300</v>
      </c>
      <c r="R224" s="29" t="s">
        <v>351</v>
      </c>
      <c r="S224" s="29">
        <v>101</v>
      </c>
      <c r="U224" s="29">
        <v>2939</v>
      </c>
      <c r="V224" s="29" t="s">
        <v>710</v>
      </c>
      <c r="W224" s="29" t="s">
        <v>711</v>
      </c>
      <c r="X224" s="29" t="s">
        <v>212</v>
      </c>
    </row>
    <row r="225" spans="1:24" x14ac:dyDescent="0.25">
      <c r="A225" s="29" t="s">
        <v>143</v>
      </c>
      <c r="B225" s="29">
        <v>2939</v>
      </c>
      <c r="C225" s="29" t="s">
        <v>142</v>
      </c>
      <c r="D225" s="29">
        <v>191739319</v>
      </c>
      <c r="E225" s="29">
        <v>0</v>
      </c>
      <c r="F225" s="29">
        <v>1080</v>
      </c>
      <c r="G225" s="29">
        <v>2691262</v>
      </c>
      <c r="H225" s="29">
        <v>1283680</v>
      </c>
      <c r="I225" s="29">
        <v>909</v>
      </c>
      <c r="J225" s="29">
        <v>1085469</v>
      </c>
      <c r="K225" s="29" t="s">
        <v>668</v>
      </c>
      <c r="M225" s="29">
        <v>8203</v>
      </c>
      <c r="N225" s="29" t="s">
        <v>142</v>
      </c>
      <c r="O225" s="29">
        <v>820300</v>
      </c>
      <c r="R225" s="29" t="s">
        <v>495</v>
      </c>
      <c r="S225" s="29">
        <v>101</v>
      </c>
      <c r="U225" s="29">
        <v>2939</v>
      </c>
      <c r="V225" s="29" t="s">
        <v>676</v>
      </c>
      <c r="W225" s="29" t="s">
        <v>716</v>
      </c>
      <c r="X225" s="29" t="s">
        <v>212</v>
      </c>
    </row>
    <row r="226" spans="1:24" x14ac:dyDescent="0.25">
      <c r="A226" s="29" t="s">
        <v>143</v>
      </c>
      <c r="B226" s="29">
        <v>2939</v>
      </c>
      <c r="C226" s="29" t="s">
        <v>142</v>
      </c>
      <c r="D226" s="29">
        <v>191750158</v>
      </c>
      <c r="E226" s="29">
        <v>0</v>
      </c>
      <c r="F226" s="29">
        <v>1060</v>
      </c>
      <c r="G226" s="29">
        <v>2690632</v>
      </c>
      <c r="H226" s="29">
        <v>1283478</v>
      </c>
      <c r="I226" s="29">
        <v>909</v>
      </c>
      <c r="J226" s="29">
        <v>1085469</v>
      </c>
      <c r="K226" s="29" t="s">
        <v>668</v>
      </c>
      <c r="M226" s="29">
        <v>8200</v>
      </c>
      <c r="N226" s="29" t="s">
        <v>142</v>
      </c>
      <c r="O226" s="29">
        <v>820000</v>
      </c>
      <c r="R226" s="29" t="s">
        <v>673</v>
      </c>
      <c r="S226" s="29">
        <v>115</v>
      </c>
      <c r="U226" s="29">
        <v>2939</v>
      </c>
      <c r="V226" s="29" t="s">
        <v>674</v>
      </c>
      <c r="W226" s="29" t="s">
        <v>460</v>
      </c>
      <c r="X226" s="29" t="s">
        <v>212</v>
      </c>
    </row>
    <row r="227" spans="1:24" x14ac:dyDescent="0.25">
      <c r="A227" s="29" t="s">
        <v>143</v>
      </c>
      <c r="B227" s="29">
        <v>2939</v>
      </c>
      <c r="C227" s="29" t="s">
        <v>142</v>
      </c>
      <c r="D227" s="29">
        <v>191761121</v>
      </c>
      <c r="E227" s="29">
        <v>0</v>
      </c>
      <c r="F227" s="29">
        <v>1080</v>
      </c>
      <c r="G227" s="29">
        <v>2690934.4419999998</v>
      </c>
      <c r="H227" s="29">
        <v>1283406.71</v>
      </c>
      <c r="I227" s="29">
        <v>909</v>
      </c>
      <c r="J227" s="29">
        <v>1085469</v>
      </c>
      <c r="K227" s="29" t="s">
        <v>668</v>
      </c>
      <c r="M227" s="29">
        <v>8203</v>
      </c>
      <c r="N227" s="29" t="s">
        <v>142</v>
      </c>
      <c r="O227" s="29">
        <v>820300</v>
      </c>
      <c r="R227" s="29" t="s">
        <v>430</v>
      </c>
      <c r="S227" s="29">
        <v>101</v>
      </c>
      <c r="U227" s="29">
        <v>2939</v>
      </c>
      <c r="V227" s="29" t="s">
        <v>714</v>
      </c>
      <c r="W227" s="29" t="s">
        <v>715</v>
      </c>
      <c r="X227" s="29" t="s">
        <v>212</v>
      </c>
    </row>
    <row r="228" spans="1:24" x14ac:dyDescent="0.25">
      <c r="A228" s="29" t="s">
        <v>143</v>
      </c>
      <c r="B228" s="29">
        <v>2939</v>
      </c>
      <c r="C228" s="29" t="s">
        <v>142</v>
      </c>
      <c r="D228" s="29">
        <v>191760487</v>
      </c>
      <c r="E228" s="29">
        <v>0</v>
      </c>
      <c r="F228" s="29">
        <v>1080</v>
      </c>
      <c r="G228" s="29">
        <v>2690914</v>
      </c>
      <c r="H228" s="29">
        <v>1283401</v>
      </c>
      <c r="I228" s="29">
        <v>909</v>
      </c>
      <c r="J228" s="29">
        <v>1085469</v>
      </c>
      <c r="K228" s="29" t="s">
        <v>668</v>
      </c>
      <c r="M228" s="29">
        <v>8203</v>
      </c>
      <c r="N228" s="29" t="s">
        <v>142</v>
      </c>
      <c r="O228" s="29">
        <v>820300</v>
      </c>
      <c r="R228" s="29" t="s">
        <v>430</v>
      </c>
      <c r="S228" s="29">
        <v>101</v>
      </c>
      <c r="U228" s="29">
        <v>2939</v>
      </c>
      <c r="V228" s="29" t="s">
        <v>712</v>
      </c>
      <c r="W228" s="29" t="s">
        <v>713</v>
      </c>
      <c r="X228" s="29" t="s">
        <v>212</v>
      </c>
    </row>
    <row r="229" spans="1:24" x14ac:dyDescent="0.25">
      <c r="A229" s="29" t="s">
        <v>143</v>
      </c>
      <c r="B229" s="29">
        <v>2939</v>
      </c>
      <c r="C229" s="29" t="s">
        <v>142</v>
      </c>
      <c r="D229" s="29">
        <v>191760482</v>
      </c>
      <c r="E229" s="29">
        <v>0</v>
      </c>
      <c r="F229" s="29">
        <v>1060</v>
      </c>
      <c r="G229" s="29">
        <v>2691211</v>
      </c>
      <c r="H229" s="29">
        <v>1283524</v>
      </c>
      <c r="I229" s="29">
        <v>909</v>
      </c>
      <c r="J229" s="29">
        <v>1085469</v>
      </c>
      <c r="K229" s="29" t="s">
        <v>668</v>
      </c>
      <c r="M229" s="29">
        <v>8203</v>
      </c>
      <c r="N229" s="29" t="s">
        <v>142</v>
      </c>
      <c r="O229" s="29">
        <v>820300</v>
      </c>
      <c r="S229" s="29">
        <v>115</v>
      </c>
      <c r="U229" s="29">
        <v>2939</v>
      </c>
      <c r="V229" s="29" t="s">
        <v>749</v>
      </c>
      <c r="W229" s="29" t="s">
        <v>750</v>
      </c>
      <c r="X229" s="29" t="s">
        <v>212</v>
      </c>
    </row>
    <row r="230" spans="1:24" x14ac:dyDescent="0.25">
      <c r="A230" s="29" t="s">
        <v>143</v>
      </c>
      <c r="B230" s="29">
        <v>2939</v>
      </c>
      <c r="C230" s="29" t="s">
        <v>142</v>
      </c>
      <c r="D230" s="29">
        <v>191761120</v>
      </c>
      <c r="E230" s="29">
        <v>0</v>
      </c>
      <c r="F230" s="29">
        <v>1060</v>
      </c>
      <c r="G230" s="29">
        <v>2690944.5109999999</v>
      </c>
      <c r="H230" s="29">
        <v>1283428.193</v>
      </c>
      <c r="I230" s="29">
        <v>905</v>
      </c>
      <c r="J230" s="29">
        <v>1085469</v>
      </c>
      <c r="K230" s="29" t="s">
        <v>668</v>
      </c>
      <c r="M230" s="29">
        <v>8203</v>
      </c>
      <c r="N230" s="29" t="s">
        <v>142</v>
      </c>
      <c r="O230" s="29">
        <v>820300</v>
      </c>
      <c r="S230" s="29">
        <v>115</v>
      </c>
      <c r="U230" s="29">
        <v>2939</v>
      </c>
      <c r="V230" s="29" t="s">
        <v>714</v>
      </c>
      <c r="W230" s="29" t="s">
        <v>765</v>
      </c>
      <c r="X230" s="29" t="s">
        <v>212</v>
      </c>
    </row>
    <row r="231" spans="1:24" x14ac:dyDescent="0.25">
      <c r="A231" s="29" t="s">
        <v>143</v>
      </c>
      <c r="B231" s="29">
        <v>2939</v>
      </c>
      <c r="C231" s="29" t="s">
        <v>142</v>
      </c>
      <c r="D231" s="29">
        <v>191761134</v>
      </c>
      <c r="E231" s="29">
        <v>0</v>
      </c>
      <c r="F231" s="29">
        <v>1060</v>
      </c>
      <c r="G231" s="29">
        <v>2691192</v>
      </c>
      <c r="H231" s="29">
        <v>1283495</v>
      </c>
      <c r="I231" s="29">
        <v>909</v>
      </c>
      <c r="J231" s="29">
        <v>1085469</v>
      </c>
      <c r="K231" s="29" t="s">
        <v>668</v>
      </c>
      <c r="M231" s="29">
        <v>8203</v>
      </c>
      <c r="N231" s="29" t="s">
        <v>142</v>
      </c>
      <c r="O231" s="29">
        <v>820300</v>
      </c>
      <c r="S231" s="29">
        <v>115</v>
      </c>
      <c r="U231" s="29">
        <v>2939</v>
      </c>
      <c r="V231" s="29" t="s">
        <v>766</v>
      </c>
      <c r="W231" s="29" t="s">
        <v>767</v>
      </c>
      <c r="X231" s="29" t="s">
        <v>212</v>
      </c>
    </row>
    <row r="232" spans="1:24" x14ac:dyDescent="0.25">
      <c r="A232" s="29" t="s">
        <v>143</v>
      </c>
      <c r="B232" s="29">
        <v>2939</v>
      </c>
      <c r="C232" s="29" t="s">
        <v>142</v>
      </c>
      <c r="D232" s="29">
        <v>191761133</v>
      </c>
      <c r="E232" s="29">
        <v>0</v>
      </c>
      <c r="F232" s="29">
        <v>1060</v>
      </c>
      <c r="G232" s="29">
        <v>2691196</v>
      </c>
      <c r="H232" s="29">
        <v>1283502</v>
      </c>
      <c r="I232" s="29">
        <v>909</v>
      </c>
      <c r="J232" s="29">
        <v>1085469</v>
      </c>
      <c r="K232" s="29" t="s">
        <v>668</v>
      </c>
      <c r="M232" s="29">
        <v>8203</v>
      </c>
      <c r="N232" s="29" t="s">
        <v>142</v>
      </c>
      <c r="O232" s="29">
        <v>820300</v>
      </c>
      <c r="S232" s="29">
        <v>115</v>
      </c>
      <c r="U232" s="29">
        <v>2939</v>
      </c>
      <c r="V232" s="29" t="s">
        <v>742</v>
      </c>
      <c r="W232" s="29" t="s">
        <v>743</v>
      </c>
      <c r="X232" s="29" t="s">
        <v>212</v>
      </c>
    </row>
    <row r="233" spans="1:24" x14ac:dyDescent="0.25">
      <c r="A233" s="29" t="s">
        <v>143</v>
      </c>
      <c r="B233" s="29">
        <v>2939</v>
      </c>
      <c r="C233" s="29" t="s">
        <v>142</v>
      </c>
      <c r="D233" s="29">
        <v>191761123</v>
      </c>
      <c r="E233" s="29">
        <v>0</v>
      </c>
      <c r="F233" s="29">
        <v>1060</v>
      </c>
      <c r="G233" s="29">
        <v>2691049.87</v>
      </c>
      <c r="H233" s="29">
        <v>1283439.43</v>
      </c>
      <c r="I233" s="29">
        <v>905</v>
      </c>
      <c r="J233" s="29">
        <v>1085469</v>
      </c>
      <c r="K233" s="29" t="s">
        <v>668</v>
      </c>
      <c r="M233" s="29">
        <v>8203</v>
      </c>
      <c r="N233" s="29" t="s">
        <v>142</v>
      </c>
      <c r="O233" s="29">
        <v>820300</v>
      </c>
      <c r="S233" s="29">
        <v>115</v>
      </c>
      <c r="T233" s="29" t="s">
        <v>744</v>
      </c>
      <c r="U233" s="29">
        <v>2939</v>
      </c>
      <c r="V233" s="29" t="s">
        <v>745</v>
      </c>
      <c r="W233" s="29" t="s">
        <v>760</v>
      </c>
      <c r="X233" s="29" t="s">
        <v>212</v>
      </c>
    </row>
    <row r="234" spans="1:24" x14ac:dyDescent="0.25">
      <c r="A234" s="29" t="s">
        <v>143</v>
      </c>
      <c r="B234" s="29">
        <v>2939</v>
      </c>
      <c r="C234" s="29" t="s">
        <v>142</v>
      </c>
      <c r="D234" s="29">
        <v>191761119</v>
      </c>
      <c r="E234" s="29">
        <v>0</v>
      </c>
      <c r="F234" s="29">
        <v>1060</v>
      </c>
      <c r="G234" s="29">
        <v>2691202</v>
      </c>
      <c r="H234" s="29">
        <v>1283516</v>
      </c>
      <c r="I234" s="29">
        <v>909</v>
      </c>
      <c r="J234" s="29">
        <v>1085469</v>
      </c>
      <c r="K234" s="29" t="s">
        <v>668</v>
      </c>
      <c r="M234" s="29">
        <v>8203</v>
      </c>
      <c r="N234" s="29" t="s">
        <v>142</v>
      </c>
      <c r="O234" s="29">
        <v>820300</v>
      </c>
      <c r="S234" s="29">
        <v>115</v>
      </c>
      <c r="U234" s="29">
        <v>2939</v>
      </c>
      <c r="V234" s="29" t="s">
        <v>747</v>
      </c>
      <c r="W234" s="29" t="s">
        <v>748</v>
      </c>
      <c r="X234" s="29" t="s">
        <v>212</v>
      </c>
    </row>
    <row r="235" spans="1:24" x14ac:dyDescent="0.25">
      <c r="A235" s="29" t="s">
        <v>143</v>
      </c>
      <c r="B235" s="29">
        <v>2939</v>
      </c>
      <c r="C235" s="29" t="s">
        <v>142</v>
      </c>
      <c r="D235" s="29">
        <v>191775079</v>
      </c>
      <c r="E235" s="29">
        <v>0</v>
      </c>
      <c r="F235" s="29">
        <v>1021</v>
      </c>
      <c r="G235" s="29">
        <v>2691204</v>
      </c>
      <c r="H235" s="29">
        <v>1283515</v>
      </c>
      <c r="I235" s="29">
        <v>909</v>
      </c>
      <c r="J235" s="29">
        <v>1085469</v>
      </c>
      <c r="K235" s="29" t="s">
        <v>668</v>
      </c>
      <c r="M235" s="29">
        <v>8203</v>
      </c>
      <c r="N235" s="29" t="s">
        <v>142</v>
      </c>
      <c r="O235" s="29">
        <v>820300</v>
      </c>
      <c r="S235" s="29">
        <v>115</v>
      </c>
      <c r="U235" s="29">
        <v>2939</v>
      </c>
      <c r="V235" s="29" t="s">
        <v>726</v>
      </c>
      <c r="W235" s="29" t="s">
        <v>727</v>
      </c>
      <c r="X235" s="29" t="s">
        <v>212</v>
      </c>
    </row>
    <row r="236" spans="1:24" x14ac:dyDescent="0.25">
      <c r="A236" s="29" t="s">
        <v>143</v>
      </c>
      <c r="B236" s="29">
        <v>2939</v>
      </c>
      <c r="C236" s="29" t="s">
        <v>142</v>
      </c>
      <c r="D236" s="29">
        <v>191775078</v>
      </c>
      <c r="E236" s="29">
        <v>0</v>
      </c>
      <c r="F236" s="29">
        <v>1060</v>
      </c>
      <c r="G236" s="29">
        <v>2691207</v>
      </c>
      <c r="H236" s="29">
        <v>1283518</v>
      </c>
      <c r="I236" s="29">
        <v>909</v>
      </c>
      <c r="J236" s="29">
        <v>1085469</v>
      </c>
      <c r="K236" s="29" t="s">
        <v>668</v>
      </c>
      <c r="M236" s="29">
        <v>8203</v>
      </c>
      <c r="N236" s="29" t="s">
        <v>142</v>
      </c>
      <c r="O236" s="29">
        <v>820300</v>
      </c>
      <c r="S236" s="29">
        <v>115</v>
      </c>
      <c r="U236" s="29">
        <v>2939</v>
      </c>
      <c r="V236" s="29" t="s">
        <v>719</v>
      </c>
      <c r="W236" s="29" t="s">
        <v>720</v>
      </c>
      <c r="X236" s="29" t="s">
        <v>212</v>
      </c>
    </row>
    <row r="237" spans="1:24" x14ac:dyDescent="0.25">
      <c r="A237" s="29" t="s">
        <v>143</v>
      </c>
      <c r="B237" s="29">
        <v>2939</v>
      </c>
      <c r="C237" s="29" t="s">
        <v>142</v>
      </c>
      <c r="D237" s="29">
        <v>191775080</v>
      </c>
      <c r="E237" s="29">
        <v>0</v>
      </c>
      <c r="F237" s="29">
        <v>1040</v>
      </c>
      <c r="G237" s="29">
        <v>2691216</v>
      </c>
      <c r="H237" s="29">
        <v>1283532</v>
      </c>
      <c r="I237" s="29">
        <v>909</v>
      </c>
      <c r="J237" s="29">
        <v>1085469</v>
      </c>
      <c r="K237" s="29" t="s">
        <v>668</v>
      </c>
      <c r="M237" s="29">
        <v>8203</v>
      </c>
      <c r="N237" s="29" t="s">
        <v>142</v>
      </c>
      <c r="O237" s="29">
        <v>820300</v>
      </c>
      <c r="S237" s="29">
        <v>115</v>
      </c>
      <c r="U237" s="29">
        <v>2939</v>
      </c>
      <c r="V237" s="29" t="s">
        <v>763</v>
      </c>
      <c r="W237" s="29" t="s">
        <v>764</v>
      </c>
      <c r="X237" s="29" t="s">
        <v>212</v>
      </c>
    </row>
    <row r="238" spans="1:24" x14ac:dyDescent="0.25">
      <c r="A238" s="29" t="s">
        <v>143</v>
      </c>
      <c r="B238" s="29">
        <v>2939</v>
      </c>
      <c r="C238" s="29" t="s">
        <v>142</v>
      </c>
      <c r="D238" s="29">
        <v>191761118</v>
      </c>
      <c r="E238" s="29">
        <v>0</v>
      </c>
      <c r="F238" s="29">
        <v>1060</v>
      </c>
      <c r="G238" s="29">
        <v>2691202</v>
      </c>
      <c r="H238" s="29">
        <v>1283510</v>
      </c>
      <c r="I238" s="29">
        <v>909</v>
      </c>
      <c r="J238" s="29">
        <v>1085469</v>
      </c>
      <c r="K238" s="29" t="s">
        <v>668</v>
      </c>
      <c r="M238" s="29">
        <v>8203</v>
      </c>
      <c r="N238" s="29" t="s">
        <v>142</v>
      </c>
      <c r="O238" s="29">
        <v>820300</v>
      </c>
      <c r="S238" s="29">
        <v>115</v>
      </c>
      <c r="U238" s="29">
        <v>2939</v>
      </c>
      <c r="V238" s="29" t="s">
        <v>753</v>
      </c>
      <c r="W238" s="29" t="s">
        <v>754</v>
      </c>
      <c r="X238" s="29" t="s">
        <v>212</v>
      </c>
    </row>
    <row r="239" spans="1:24" x14ac:dyDescent="0.25">
      <c r="A239" s="29" t="s">
        <v>143</v>
      </c>
      <c r="B239" s="29">
        <v>2939</v>
      </c>
      <c r="C239" s="29" t="s">
        <v>142</v>
      </c>
      <c r="D239" s="29">
        <v>191761124</v>
      </c>
      <c r="E239" s="29">
        <v>0</v>
      </c>
      <c r="F239" s="29">
        <v>1060</v>
      </c>
      <c r="G239" s="29">
        <v>2691034.92</v>
      </c>
      <c r="H239" s="29">
        <v>1283414.28</v>
      </c>
      <c r="I239" s="29">
        <v>905</v>
      </c>
      <c r="J239" s="29">
        <v>1085469</v>
      </c>
      <c r="K239" s="29" t="s">
        <v>668</v>
      </c>
      <c r="M239" s="29">
        <v>8203</v>
      </c>
      <c r="N239" s="29" t="s">
        <v>142</v>
      </c>
      <c r="O239" s="29">
        <v>820300</v>
      </c>
      <c r="S239" s="29">
        <v>115</v>
      </c>
      <c r="T239" s="29" t="s">
        <v>744</v>
      </c>
      <c r="U239" s="29">
        <v>2939</v>
      </c>
      <c r="V239" s="29" t="s">
        <v>745</v>
      </c>
      <c r="W239" s="29" t="s">
        <v>746</v>
      </c>
      <c r="X239" s="29" t="s">
        <v>212</v>
      </c>
    </row>
    <row r="240" spans="1:24" x14ac:dyDescent="0.25">
      <c r="A240" s="29" t="s">
        <v>143</v>
      </c>
      <c r="B240" s="29">
        <v>2939</v>
      </c>
      <c r="C240" s="29" t="s">
        <v>142</v>
      </c>
      <c r="D240" s="29">
        <v>191760484</v>
      </c>
      <c r="E240" s="29">
        <v>0</v>
      </c>
      <c r="F240" s="29">
        <v>1060</v>
      </c>
      <c r="G240" s="29">
        <v>2691116.8309999998</v>
      </c>
      <c r="H240" s="29">
        <v>1283538.8030000001</v>
      </c>
      <c r="I240" s="29">
        <v>905</v>
      </c>
      <c r="J240" s="29">
        <v>1085469</v>
      </c>
      <c r="K240" s="29" t="s">
        <v>668</v>
      </c>
      <c r="M240" s="29">
        <v>8203</v>
      </c>
      <c r="N240" s="29" t="s">
        <v>142</v>
      </c>
      <c r="O240" s="29">
        <v>820300</v>
      </c>
      <c r="S240" s="29">
        <v>115</v>
      </c>
      <c r="U240" s="29">
        <v>2939</v>
      </c>
      <c r="V240" s="29" t="s">
        <v>732</v>
      </c>
      <c r="W240" s="29" t="s">
        <v>733</v>
      </c>
      <c r="X240" s="29" t="s">
        <v>212</v>
      </c>
    </row>
    <row r="241" spans="1:24" x14ac:dyDescent="0.25">
      <c r="A241" s="29" t="s">
        <v>143</v>
      </c>
      <c r="B241" s="29">
        <v>2939</v>
      </c>
      <c r="C241" s="29" t="s">
        <v>142</v>
      </c>
      <c r="D241" s="29">
        <v>191689012</v>
      </c>
      <c r="E241" s="29">
        <v>0</v>
      </c>
      <c r="F241" s="29">
        <v>1060</v>
      </c>
      <c r="G241" s="29">
        <v>2691436</v>
      </c>
      <c r="H241" s="29">
        <v>1283703</v>
      </c>
      <c r="I241" s="29">
        <v>909</v>
      </c>
      <c r="J241" s="29">
        <v>1085469</v>
      </c>
      <c r="K241" s="29" t="s">
        <v>668</v>
      </c>
      <c r="M241" s="29">
        <v>8203</v>
      </c>
      <c r="N241" s="29" t="s">
        <v>142</v>
      </c>
      <c r="O241" s="29">
        <v>820300</v>
      </c>
      <c r="S241" s="29">
        <v>115</v>
      </c>
      <c r="U241" s="29">
        <v>2939</v>
      </c>
      <c r="V241" s="29" t="s">
        <v>728</v>
      </c>
      <c r="W241" s="29" t="s">
        <v>729</v>
      </c>
      <c r="X241" s="29" t="s">
        <v>212</v>
      </c>
    </row>
    <row r="242" spans="1:24" x14ac:dyDescent="0.25">
      <c r="A242" s="29" t="s">
        <v>143</v>
      </c>
      <c r="B242" s="29">
        <v>2939</v>
      </c>
      <c r="C242" s="29" t="s">
        <v>142</v>
      </c>
      <c r="D242" s="29">
        <v>191357533</v>
      </c>
      <c r="E242" s="29">
        <v>0</v>
      </c>
      <c r="F242" s="29">
        <v>1021</v>
      </c>
      <c r="G242" s="29">
        <v>2691191</v>
      </c>
      <c r="H242" s="29">
        <v>1283516</v>
      </c>
      <c r="I242" s="29">
        <v>909</v>
      </c>
      <c r="J242" s="29">
        <v>1085469</v>
      </c>
      <c r="K242" s="29" t="s">
        <v>668</v>
      </c>
      <c r="M242" s="29">
        <v>8203</v>
      </c>
      <c r="N242" s="29" t="s">
        <v>142</v>
      </c>
      <c r="O242" s="29">
        <v>820300</v>
      </c>
      <c r="S242" s="29">
        <v>115</v>
      </c>
      <c r="U242" s="29">
        <v>2939</v>
      </c>
      <c r="V242" s="29" t="s">
        <v>755</v>
      </c>
      <c r="W242" s="29" t="s">
        <v>756</v>
      </c>
      <c r="X242" s="29" t="s">
        <v>212</v>
      </c>
    </row>
    <row r="243" spans="1:24" x14ac:dyDescent="0.25">
      <c r="A243" s="29" t="s">
        <v>143</v>
      </c>
      <c r="B243" s="29">
        <v>2939</v>
      </c>
      <c r="C243" s="29" t="s">
        <v>142</v>
      </c>
      <c r="D243" s="29">
        <v>191761117</v>
      </c>
      <c r="E243" s="29">
        <v>0</v>
      </c>
      <c r="F243" s="29">
        <v>1060</v>
      </c>
      <c r="G243" s="29">
        <v>2691188</v>
      </c>
      <c r="H243" s="29">
        <v>1283490</v>
      </c>
      <c r="I243" s="29">
        <v>909</v>
      </c>
      <c r="J243" s="29">
        <v>1085469</v>
      </c>
      <c r="K243" s="29" t="s">
        <v>668</v>
      </c>
      <c r="M243" s="29">
        <v>8203</v>
      </c>
      <c r="N243" s="29" t="s">
        <v>142</v>
      </c>
      <c r="O243" s="29">
        <v>820300</v>
      </c>
      <c r="S243" s="29">
        <v>115</v>
      </c>
      <c r="U243" s="29">
        <v>2939</v>
      </c>
      <c r="V243" s="29" t="s">
        <v>738</v>
      </c>
      <c r="W243" s="29" t="s">
        <v>739</v>
      </c>
      <c r="X243" s="29" t="s">
        <v>212</v>
      </c>
    </row>
    <row r="244" spans="1:24" x14ac:dyDescent="0.25">
      <c r="A244" s="29" t="s">
        <v>143</v>
      </c>
      <c r="B244" s="29">
        <v>2939</v>
      </c>
      <c r="C244" s="29" t="s">
        <v>142</v>
      </c>
      <c r="D244" s="29">
        <v>191760488</v>
      </c>
      <c r="E244" s="29">
        <v>0</v>
      </c>
      <c r="F244" s="29">
        <v>1060</v>
      </c>
      <c r="G244" s="29">
        <v>2691198</v>
      </c>
      <c r="H244" s="29">
        <v>1283506</v>
      </c>
      <c r="I244" s="29">
        <v>909</v>
      </c>
      <c r="J244" s="29">
        <v>1085469</v>
      </c>
      <c r="K244" s="29" t="s">
        <v>668</v>
      </c>
      <c r="M244" s="29">
        <v>8203</v>
      </c>
      <c r="N244" s="29" t="s">
        <v>142</v>
      </c>
      <c r="O244" s="29">
        <v>820300</v>
      </c>
      <c r="S244" s="29">
        <v>115</v>
      </c>
      <c r="U244" s="29">
        <v>2939</v>
      </c>
      <c r="V244" s="29" t="s">
        <v>734</v>
      </c>
      <c r="W244" s="29" t="s">
        <v>735</v>
      </c>
      <c r="X244" s="29" t="s">
        <v>212</v>
      </c>
    </row>
    <row r="245" spans="1:24" x14ac:dyDescent="0.25">
      <c r="A245" s="29" t="s">
        <v>143</v>
      </c>
      <c r="B245" s="29">
        <v>2939</v>
      </c>
      <c r="C245" s="29" t="s">
        <v>142</v>
      </c>
      <c r="D245" s="29">
        <v>191760486</v>
      </c>
      <c r="E245" s="29">
        <v>0</v>
      </c>
      <c r="F245" s="29">
        <v>1060</v>
      </c>
      <c r="G245" s="29">
        <v>2691195</v>
      </c>
      <c r="H245" s="29">
        <v>1283500</v>
      </c>
      <c r="I245" s="29">
        <v>905</v>
      </c>
      <c r="J245" s="29">
        <v>1085469</v>
      </c>
      <c r="K245" s="29" t="s">
        <v>668</v>
      </c>
      <c r="M245" s="29">
        <v>8203</v>
      </c>
      <c r="N245" s="29" t="s">
        <v>142</v>
      </c>
      <c r="O245" s="29">
        <v>820300</v>
      </c>
      <c r="S245" s="29">
        <v>115</v>
      </c>
      <c r="U245" s="29">
        <v>2939</v>
      </c>
      <c r="V245" s="29" t="s">
        <v>758</v>
      </c>
      <c r="W245" s="29" t="s">
        <v>759</v>
      </c>
      <c r="X245" s="29" t="s">
        <v>212</v>
      </c>
    </row>
    <row r="246" spans="1:24" x14ac:dyDescent="0.25">
      <c r="A246" s="29" t="s">
        <v>143</v>
      </c>
      <c r="B246" s="29">
        <v>2939</v>
      </c>
      <c r="C246" s="29" t="s">
        <v>142</v>
      </c>
      <c r="D246" s="29">
        <v>191760483</v>
      </c>
      <c r="E246" s="29">
        <v>0</v>
      </c>
      <c r="F246" s="29">
        <v>1060</v>
      </c>
      <c r="G246" s="29">
        <v>2691200</v>
      </c>
      <c r="H246" s="29">
        <v>1283508</v>
      </c>
      <c r="I246" s="29">
        <v>909</v>
      </c>
      <c r="J246" s="29">
        <v>1085469</v>
      </c>
      <c r="K246" s="29" t="s">
        <v>668</v>
      </c>
      <c r="M246" s="29">
        <v>8203</v>
      </c>
      <c r="N246" s="29" t="s">
        <v>142</v>
      </c>
      <c r="O246" s="29">
        <v>820300</v>
      </c>
      <c r="S246" s="29">
        <v>115</v>
      </c>
      <c r="U246" s="29">
        <v>2939</v>
      </c>
      <c r="V246" s="29" t="s">
        <v>740</v>
      </c>
      <c r="W246" s="29" t="s">
        <v>741</v>
      </c>
      <c r="X246" s="29" t="s">
        <v>212</v>
      </c>
    </row>
    <row r="247" spans="1:24" x14ac:dyDescent="0.25">
      <c r="A247" s="29" t="s">
        <v>143</v>
      </c>
      <c r="B247" s="29">
        <v>2939</v>
      </c>
      <c r="C247" s="29" t="s">
        <v>142</v>
      </c>
      <c r="D247" s="29">
        <v>191760481</v>
      </c>
      <c r="E247" s="29">
        <v>0</v>
      </c>
      <c r="F247" s="29">
        <v>1060</v>
      </c>
      <c r="G247" s="29">
        <v>2691205</v>
      </c>
      <c r="H247" s="29">
        <v>1283520</v>
      </c>
      <c r="I247" s="29">
        <v>909</v>
      </c>
      <c r="J247" s="29">
        <v>1085469</v>
      </c>
      <c r="K247" s="29" t="s">
        <v>668</v>
      </c>
      <c r="M247" s="29">
        <v>8203</v>
      </c>
      <c r="N247" s="29" t="s">
        <v>142</v>
      </c>
      <c r="O247" s="29">
        <v>820300</v>
      </c>
      <c r="S247" s="29">
        <v>115</v>
      </c>
      <c r="T247" s="29" t="s">
        <v>723</v>
      </c>
      <c r="U247" s="29">
        <v>2939</v>
      </c>
      <c r="V247" s="29" t="s">
        <v>724</v>
      </c>
      <c r="W247" s="29" t="s">
        <v>725</v>
      </c>
      <c r="X247" s="29" t="s">
        <v>212</v>
      </c>
    </row>
    <row r="248" spans="1:24" x14ac:dyDescent="0.25">
      <c r="A248" s="29" t="s">
        <v>143</v>
      </c>
      <c r="B248" s="29">
        <v>2939</v>
      </c>
      <c r="C248" s="29" t="s">
        <v>142</v>
      </c>
      <c r="D248" s="29">
        <v>191760480</v>
      </c>
      <c r="E248" s="29">
        <v>0</v>
      </c>
      <c r="F248" s="29">
        <v>1060</v>
      </c>
      <c r="G248" s="29">
        <v>2690963</v>
      </c>
      <c r="H248" s="29">
        <v>1283379</v>
      </c>
      <c r="I248" s="29">
        <v>909</v>
      </c>
      <c r="J248" s="29">
        <v>1085469</v>
      </c>
      <c r="K248" s="29" t="s">
        <v>668</v>
      </c>
      <c r="M248" s="29">
        <v>8203</v>
      </c>
      <c r="N248" s="29" t="s">
        <v>142</v>
      </c>
      <c r="O248" s="29">
        <v>820300</v>
      </c>
      <c r="S248" s="29">
        <v>115</v>
      </c>
      <c r="U248" s="29">
        <v>2939</v>
      </c>
      <c r="V248" s="29" t="s">
        <v>736</v>
      </c>
      <c r="W248" s="29" t="s">
        <v>737</v>
      </c>
      <c r="X248" s="29" t="s">
        <v>212</v>
      </c>
    </row>
    <row r="249" spans="1:24" x14ac:dyDescent="0.25">
      <c r="A249" s="29" t="s">
        <v>143</v>
      </c>
      <c r="B249" s="29">
        <v>2939</v>
      </c>
      <c r="C249" s="29" t="s">
        <v>142</v>
      </c>
      <c r="D249" s="29">
        <v>191757963</v>
      </c>
      <c r="E249" s="29">
        <v>0</v>
      </c>
      <c r="F249" s="29">
        <v>1060</v>
      </c>
      <c r="G249" s="29">
        <v>2690952</v>
      </c>
      <c r="H249" s="29">
        <v>1283416</v>
      </c>
      <c r="I249" s="29">
        <v>905</v>
      </c>
      <c r="J249" s="29">
        <v>1085469</v>
      </c>
      <c r="K249" s="29" t="s">
        <v>668</v>
      </c>
      <c r="M249" s="29">
        <v>8203</v>
      </c>
      <c r="N249" s="29" t="s">
        <v>142</v>
      </c>
      <c r="O249" s="29">
        <v>820300</v>
      </c>
      <c r="S249" s="29">
        <v>115</v>
      </c>
      <c r="U249" s="29">
        <v>2939</v>
      </c>
      <c r="V249" s="29" t="s">
        <v>714</v>
      </c>
      <c r="W249" s="29" t="s">
        <v>757</v>
      </c>
      <c r="X249" s="29" t="s">
        <v>212</v>
      </c>
    </row>
    <row r="250" spans="1:24" x14ac:dyDescent="0.25">
      <c r="A250" s="29" t="s">
        <v>143</v>
      </c>
      <c r="B250" s="29">
        <v>2939</v>
      </c>
      <c r="C250" s="29" t="s">
        <v>142</v>
      </c>
      <c r="D250" s="29">
        <v>191760478</v>
      </c>
      <c r="E250" s="29">
        <v>0</v>
      </c>
      <c r="F250" s="29">
        <v>1060</v>
      </c>
      <c r="G250" s="29">
        <v>2691186</v>
      </c>
      <c r="H250" s="29">
        <v>1283488</v>
      </c>
      <c r="I250" s="29">
        <v>909</v>
      </c>
      <c r="J250" s="29">
        <v>1085469</v>
      </c>
      <c r="K250" s="29" t="s">
        <v>668</v>
      </c>
      <c r="M250" s="29">
        <v>8203</v>
      </c>
      <c r="N250" s="29" t="s">
        <v>142</v>
      </c>
      <c r="O250" s="29">
        <v>820300</v>
      </c>
      <c r="S250" s="29">
        <v>115</v>
      </c>
      <c r="U250" s="29">
        <v>2939</v>
      </c>
      <c r="V250" s="29" t="s">
        <v>761</v>
      </c>
      <c r="W250" s="29" t="s">
        <v>762</v>
      </c>
      <c r="X250" s="29" t="s">
        <v>212</v>
      </c>
    </row>
    <row r="251" spans="1:24" x14ac:dyDescent="0.25">
      <c r="A251" s="29" t="s">
        <v>143</v>
      </c>
      <c r="B251" s="29">
        <v>2939</v>
      </c>
      <c r="C251" s="29" t="s">
        <v>142</v>
      </c>
      <c r="D251" s="29">
        <v>191761132</v>
      </c>
      <c r="E251" s="29">
        <v>0</v>
      </c>
      <c r="F251" s="29">
        <v>1060</v>
      </c>
      <c r="G251" s="29">
        <v>2691194</v>
      </c>
      <c r="H251" s="29">
        <v>1283497</v>
      </c>
      <c r="I251" s="29">
        <v>909</v>
      </c>
      <c r="J251" s="29">
        <v>1085469</v>
      </c>
      <c r="K251" s="29" t="s">
        <v>668</v>
      </c>
      <c r="M251" s="29">
        <v>8203</v>
      </c>
      <c r="N251" s="29" t="s">
        <v>142</v>
      </c>
      <c r="O251" s="29">
        <v>820300</v>
      </c>
      <c r="S251" s="29">
        <v>115</v>
      </c>
      <c r="U251" s="29">
        <v>2939</v>
      </c>
      <c r="V251" s="29" t="s">
        <v>751</v>
      </c>
      <c r="W251" s="29" t="s">
        <v>752</v>
      </c>
      <c r="X251" s="29" t="s">
        <v>212</v>
      </c>
    </row>
    <row r="252" spans="1:24" x14ac:dyDescent="0.25">
      <c r="A252" s="29" t="s">
        <v>143</v>
      </c>
      <c r="B252" s="29">
        <v>2939</v>
      </c>
      <c r="C252" s="29" t="s">
        <v>142</v>
      </c>
      <c r="D252" s="29">
        <v>191760477</v>
      </c>
      <c r="E252" s="29">
        <v>0</v>
      </c>
      <c r="F252" s="29">
        <v>1060</v>
      </c>
      <c r="G252" s="29">
        <v>2691190</v>
      </c>
      <c r="H252" s="29">
        <v>1283492</v>
      </c>
      <c r="I252" s="29">
        <v>909</v>
      </c>
      <c r="J252" s="29">
        <v>1085469</v>
      </c>
      <c r="K252" s="29" t="s">
        <v>668</v>
      </c>
      <c r="M252" s="29">
        <v>8203</v>
      </c>
      <c r="N252" s="29" t="s">
        <v>142</v>
      </c>
      <c r="O252" s="29">
        <v>820300</v>
      </c>
      <c r="S252" s="29">
        <v>115</v>
      </c>
      <c r="U252" s="29">
        <v>2939</v>
      </c>
      <c r="V252" s="29" t="s">
        <v>717</v>
      </c>
      <c r="W252" s="29" t="s">
        <v>718</v>
      </c>
      <c r="X252" s="29" t="s">
        <v>212</v>
      </c>
    </row>
    <row r="253" spans="1:24" x14ac:dyDescent="0.25">
      <c r="A253" s="29" t="s">
        <v>143</v>
      </c>
      <c r="B253" s="29">
        <v>2939</v>
      </c>
      <c r="C253" s="29" t="s">
        <v>142</v>
      </c>
      <c r="D253" s="29">
        <v>191774244</v>
      </c>
      <c r="E253" s="29">
        <v>0</v>
      </c>
      <c r="F253" s="29">
        <v>1060</v>
      </c>
      <c r="G253" s="29">
        <v>2691170</v>
      </c>
      <c r="H253" s="29">
        <v>1283535</v>
      </c>
      <c r="I253" s="29">
        <v>909</v>
      </c>
      <c r="J253" s="29">
        <v>1085469</v>
      </c>
      <c r="K253" s="29" t="s">
        <v>668</v>
      </c>
      <c r="M253" s="29">
        <v>8203</v>
      </c>
      <c r="N253" s="29" t="s">
        <v>142</v>
      </c>
      <c r="O253" s="29">
        <v>820300</v>
      </c>
      <c r="S253" s="29">
        <v>115</v>
      </c>
      <c r="U253" s="29">
        <v>2939</v>
      </c>
      <c r="V253" s="29" t="s">
        <v>721</v>
      </c>
      <c r="W253" s="29" t="s">
        <v>722</v>
      </c>
      <c r="X253" s="29" t="s">
        <v>212</v>
      </c>
    </row>
    <row r="254" spans="1:24" x14ac:dyDescent="0.25">
      <c r="A254" s="29" t="s">
        <v>143</v>
      </c>
      <c r="B254" s="29">
        <v>2939</v>
      </c>
      <c r="C254" s="29" t="s">
        <v>142</v>
      </c>
      <c r="D254" s="29">
        <v>191760476</v>
      </c>
      <c r="E254" s="29">
        <v>0</v>
      </c>
      <c r="F254" s="29">
        <v>1060</v>
      </c>
      <c r="G254" s="29">
        <v>2691210</v>
      </c>
      <c r="H254" s="29">
        <v>1283525</v>
      </c>
      <c r="I254" s="29">
        <v>909</v>
      </c>
      <c r="J254" s="29">
        <v>1085469</v>
      </c>
      <c r="K254" s="29" t="s">
        <v>668</v>
      </c>
      <c r="M254" s="29">
        <v>8203</v>
      </c>
      <c r="N254" s="29" t="s">
        <v>142</v>
      </c>
      <c r="O254" s="29">
        <v>820300</v>
      </c>
      <c r="S254" s="29">
        <v>115</v>
      </c>
      <c r="U254" s="29">
        <v>2939</v>
      </c>
      <c r="V254" s="29" t="s">
        <v>730</v>
      </c>
      <c r="W254" s="29" t="s">
        <v>731</v>
      </c>
      <c r="X254" s="29" t="s">
        <v>212</v>
      </c>
    </row>
    <row r="255" spans="1:24" x14ac:dyDescent="0.25">
      <c r="A255" s="29" t="s">
        <v>143</v>
      </c>
      <c r="B255" s="29">
        <v>2939</v>
      </c>
      <c r="C255" s="29" t="s">
        <v>142</v>
      </c>
      <c r="D255" s="29">
        <v>191771414</v>
      </c>
      <c r="E255" s="29">
        <v>0</v>
      </c>
      <c r="F255" s="29">
        <v>1080</v>
      </c>
      <c r="G255" s="29">
        <v>2688443.15</v>
      </c>
      <c r="H255" s="29">
        <v>1283703.675</v>
      </c>
      <c r="I255" s="29">
        <v>905</v>
      </c>
      <c r="J255" s="29">
        <v>1085471</v>
      </c>
      <c r="K255" s="29" t="s">
        <v>785</v>
      </c>
      <c r="M255" s="29">
        <v>8200</v>
      </c>
      <c r="N255" s="29" t="s">
        <v>142</v>
      </c>
      <c r="O255" s="29">
        <v>820000</v>
      </c>
      <c r="R255" s="29" t="s">
        <v>786</v>
      </c>
      <c r="S255" s="29">
        <v>101</v>
      </c>
      <c r="U255" s="29">
        <v>2939</v>
      </c>
      <c r="V255" s="29" t="s">
        <v>787</v>
      </c>
      <c r="W255" s="29" t="s">
        <v>788</v>
      </c>
      <c r="X255" s="29" t="s">
        <v>212</v>
      </c>
    </row>
    <row r="256" spans="1:24" x14ac:dyDescent="0.25">
      <c r="A256" s="29" t="s">
        <v>143</v>
      </c>
      <c r="B256" s="29">
        <v>2939</v>
      </c>
      <c r="C256" s="29" t="s">
        <v>142</v>
      </c>
      <c r="D256" s="29">
        <v>191761143</v>
      </c>
      <c r="E256" s="29">
        <v>0</v>
      </c>
      <c r="F256" s="29">
        <v>1060</v>
      </c>
      <c r="G256" s="29">
        <v>2688364</v>
      </c>
      <c r="H256" s="29">
        <v>1283758</v>
      </c>
      <c r="I256" s="29">
        <v>905</v>
      </c>
      <c r="J256" s="29">
        <v>1085471</v>
      </c>
      <c r="K256" s="29" t="s">
        <v>785</v>
      </c>
      <c r="M256" s="29">
        <v>8200</v>
      </c>
      <c r="N256" s="29" t="s">
        <v>142</v>
      </c>
      <c r="O256" s="29">
        <v>820000</v>
      </c>
      <c r="S256" s="29">
        <v>115</v>
      </c>
      <c r="U256" s="29">
        <v>2939</v>
      </c>
      <c r="V256" s="29" t="s">
        <v>789</v>
      </c>
      <c r="W256" s="29" t="s">
        <v>790</v>
      </c>
      <c r="X256" s="29" t="s">
        <v>212</v>
      </c>
    </row>
    <row r="257" spans="1:24" x14ac:dyDescent="0.25">
      <c r="A257" s="29" t="s">
        <v>143</v>
      </c>
      <c r="B257" s="29">
        <v>2939</v>
      </c>
      <c r="C257" s="29" t="s">
        <v>142</v>
      </c>
      <c r="D257" s="29">
        <v>191761142</v>
      </c>
      <c r="E257" s="29">
        <v>0</v>
      </c>
      <c r="F257" s="29">
        <v>1060</v>
      </c>
      <c r="G257" s="29">
        <v>2688374</v>
      </c>
      <c r="H257" s="29">
        <v>1283741</v>
      </c>
      <c r="I257" s="29">
        <v>905</v>
      </c>
      <c r="J257" s="29">
        <v>1085471</v>
      </c>
      <c r="K257" s="29" t="s">
        <v>785</v>
      </c>
      <c r="M257" s="29">
        <v>8200</v>
      </c>
      <c r="N257" s="29" t="s">
        <v>142</v>
      </c>
      <c r="O257" s="29">
        <v>820000</v>
      </c>
      <c r="S257" s="29">
        <v>115</v>
      </c>
      <c r="U257" s="29">
        <v>2939</v>
      </c>
      <c r="V257" s="29" t="s">
        <v>791</v>
      </c>
      <c r="W257" s="29" t="s">
        <v>792</v>
      </c>
      <c r="X257" s="29" t="s">
        <v>212</v>
      </c>
    </row>
    <row r="258" spans="1:24" x14ac:dyDescent="0.25">
      <c r="A258" s="29" t="s">
        <v>143</v>
      </c>
      <c r="B258" s="29">
        <v>2939</v>
      </c>
      <c r="C258" s="29" t="s">
        <v>142</v>
      </c>
      <c r="D258" s="29">
        <v>191589831</v>
      </c>
      <c r="E258" s="29">
        <v>0</v>
      </c>
      <c r="F258" s="29">
        <v>1060</v>
      </c>
      <c r="G258" s="29">
        <v>2689094</v>
      </c>
      <c r="H258" s="29">
        <v>1283934</v>
      </c>
      <c r="I258" s="29">
        <v>909</v>
      </c>
      <c r="J258" s="29">
        <v>1085473</v>
      </c>
      <c r="K258" s="29" t="s">
        <v>768</v>
      </c>
      <c r="M258" s="29">
        <v>8200</v>
      </c>
      <c r="N258" s="29" t="s">
        <v>142</v>
      </c>
      <c r="O258" s="29">
        <v>820000</v>
      </c>
      <c r="R258" s="29" t="s">
        <v>768</v>
      </c>
      <c r="S258" s="29">
        <v>115</v>
      </c>
      <c r="T258" s="29" t="s">
        <v>769</v>
      </c>
      <c r="U258" s="29">
        <v>2939</v>
      </c>
      <c r="V258" s="29" t="s">
        <v>770</v>
      </c>
      <c r="W258" s="29" t="s">
        <v>771</v>
      </c>
      <c r="X258" s="29" t="s">
        <v>212</v>
      </c>
    </row>
    <row r="259" spans="1:24" x14ac:dyDescent="0.25">
      <c r="A259" s="29" t="s">
        <v>143</v>
      </c>
      <c r="B259" s="29">
        <v>2939</v>
      </c>
      <c r="C259" s="29" t="s">
        <v>142</v>
      </c>
      <c r="D259" s="29">
        <v>191771538</v>
      </c>
      <c r="E259" s="29">
        <v>0</v>
      </c>
      <c r="F259" s="29">
        <v>1080</v>
      </c>
      <c r="G259" s="29">
        <v>2688982</v>
      </c>
      <c r="H259" s="29">
        <v>1283861</v>
      </c>
      <c r="I259" s="29">
        <v>909</v>
      </c>
      <c r="J259" s="29">
        <v>1085473</v>
      </c>
      <c r="K259" s="29" t="s">
        <v>768</v>
      </c>
      <c r="M259" s="29">
        <v>8200</v>
      </c>
      <c r="N259" s="29" t="s">
        <v>142</v>
      </c>
      <c r="O259" s="29">
        <v>820000</v>
      </c>
      <c r="R259" s="29" t="s">
        <v>351</v>
      </c>
      <c r="S259" s="29">
        <v>101</v>
      </c>
      <c r="U259" s="29">
        <v>2939</v>
      </c>
      <c r="V259" s="29" t="s">
        <v>772</v>
      </c>
      <c r="W259" s="29" t="s">
        <v>773</v>
      </c>
      <c r="X259" s="29" t="s">
        <v>212</v>
      </c>
    </row>
    <row r="260" spans="1:24" x14ac:dyDescent="0.25">
      <c r="A260" s="29" t="s">
        <v>143</v>
      </c>
      <c r="B260" s="29">
        <v>2939</v>
      </c>
      <c r="C260" s="29" t="s">
        <v>142</v>
      </c>
      <c r="D260" s="29">
        <v>191761139</v>
      </c>
      <c r="E260" s="29">
        <v>0</v>
      </c>
      <c r="F260" s="29">
        <v>1080</v>
      </c>
      <c r="G260" s="29">
        <v>2688990</v>
      </c>
      <c r="H260" s="29">
        <v>1283759</v>
      </c>
      <c r="I260" s="29">
        <v>909</v>
      </c>
      <c r="J260" s="29">
        <v>1085473</v>
      </c>
      <c r="K260" s="29" t="s">
        <v>768</v>
      </c>
      <c r="M260" s="29">
        <v>8200</v>
      </c>
      <c r="N260" s="29" t="s">
        <v>142</v>
      </c>
      <c r="O260" s="29">
        <v>820000</v>
      </c>
      <c r="R260" s="29" t="s">
        <v>413</v>
      </c>
      <c r="S260" s="29">
        <v>101</v>
      </c>
      <c r="U260" s="29">
        <v>2939</v>
      </c>
      <c r="V260" s="29" t="s">
        <v>772</v>
      </c>
      <c r="W260" s="29" t="s">
        <v>774</v>
      </c>
      <c r="X260" s="29" t="s">
        <v>212</v>
      </c>
    </row>
    <row r="261" spans="1:24" x14ac:dyDescent="0.25">
      <c r="A261" s="29" t="s">
        <v>143</v>
      </c>
      <c r="B261" s="29">
        <v>2939</v>
      </c>
      <c r="C261" s="29" t="s">
        <v>142</v>
      </c>
      <c r="D261" s="29">
        <v>191748347</v>
      </c>
      <c r="E261" s="29">
        <v>0</v>
      </c>
      <c r="F261" s="29">
        <v>1060</v>
      </c>
      <c r="G261" s="29">
        <v>2689003</v>
      </c>
      <c r="H261" s="29">
        <v>1283850</v>
      </c>
      <c r="I261" s="29">
        <v>909</v>
      </c>
      <c r="J261" s="29">
        <v>1085473</v>
      </c>
      <c r="K261" s="29" t="s">
        <v>768</v>
      </c>
      <c r="M261" s="29">
        <v>8200</v>
      </c>
      <c r="N261" s="29" t="s">
        <v>142</v>
      </c>
      <c r="O261" s="29">
        <v>820000</v>
      </c>
      <c r="R261" s="29" t="s">
        <v>777</v>
      </c>
      <c r="S261" s="29">
        <v>115</v>
      </c>
      <c r="U261" s="29">
        <v>2939</v>
      </c>
      <c r="V261" s="29" t="s">
        <v>772</v>
      </c>
      <c r="W261" s="29" t="s">
        <v>778</v>
      </c>
      <c r="X261" s="29" t="s">
        <v>212</v>
      </c>
    </row>
    <row r="262" spans="1:24" x14ac:dyDescent="0.25">
      <c r="A262" s="29" t="s">
        <v>143</v>
      </c>
      <c r="B262" s="29">
        <v>2939</v>
      </c>
      <c r="C262" s="29" t="s">
        <v>142</v>
      </c>
      <c r="D262" s="29">
        <v>191748339</v>
      </c>
      <c r="E262" s="29">
        <v>0</v>
      </c>
      <c r="F262" s="29">
        <v>1060</v>
      </c>
      <c r="G262" s="29">
        <v>2688992</v>
      </c>
      <c r="H262" s="29">
        <v>1283819</v>
      </c>
      <c r="I262" s="29">
        <v>909</v>
      </c>
      <c r="J262" s="29">
        <v>1085473</v>
      </c>
      <c r="K262" s="29" t="s">
        <v>768</v>
      </c>
      <c r="M262" s="29">
        <v>8200</v>
      </c>
      <c r="N262" s="29" t="s">
        <v>142</v>
      </c>
      <c r="O262" s="29">
        <v>820000</v>
      </c>
      <c r="R262" s="29" t="s">
        <v>775</v>
      </c>
      <c r="S262" s="29">
        <v>115</v>
      </c>
      <c r="U262" s="29">
        <v>2939</v>
      </c>
      <c r="V262" s="29" t="s">
        <v>772</v>
      </c>
      <c r="W262" s="29" t="s">
        <v>776</v>
      </c>
      <c r="X262" s="29" t="s">
        <v>212</v>
      </c>
    </row>
    <row r="263" spans="1:24" x14ac:dyDescent="0.25">
      <c r="A263" s="29" t="s">
        <v>143</v>
      </c>
      <c r="B263" s="29">
        <v>2939</v>
      </c>
      <c r="C263" s="29" t="s">
        <v>142</v>
      </c>
      <c r="D263" s="29">
        <v>191750209</v>
      </c>
      <c r="E263" s="29">
        <v>0</v>
      </c>
      <c r="F263" s="29">
        <v>1080</v>
      </c>
      <c r="G263" s="29">
        <v>2688827</v>
      </c>
      <c r="H263" s="29">
        <v>1284005</v>
      </c>
      <c r="I263" s="29">
        <v>909</v>
      </c>
      <c r="J263" s="29">
        <v>1085473</v>
      </c>
      <c r="K263" s="29" t="s">
        <v>768</v>
      </c>
      <c r="M263" s="29">
        <v>8200</v>
      </c>
      <c r="N263" s="29" t="s">
        <v>142</v>
      </c>
      <c r="O263" s="29">
        <v>820000</v>
      </c>
      <c r="R263" s="29" t="s">
        <v>779</v>
      </c>
      <c r="S263" s="29">
        <v>101</v>
      </c>
      <c r="U263" s="29">
        <v>2939</v>
      </c>
      <c r="V263" s="29" t="s">
        <v>780</v>
      </c>
      <c r="W263" s="29" t="s">
        <v>781</v>
      </c>
      <c r="X263" s="29" t="s">
        <v>212</v>
      </c>
    </row>
    <row r="264" spans="1:24" x14ac:dyDescent="0.25">
      <c r="A264" s="29" t="s">
        <v>143</v>
      </c>
      <c r="B264" s="29">
        <v>2939</v>
      </c>
      <c r="C264" s="29" t="s">
        <v>142</v>
      </c>
      <c r="D264" s="29">
        <v>191761140</v>
      </c>
      <c r="E264" s="29">
        <v>0</v>
      </c>
      <c r="F264" s="29">
        <v>1060</v>
      </c>
      <c r="G264" s="29">
        <v>2688984</v>
      </c>
      <c r="H264" s="29">
        <v>1283823</v>
      </c>
      <c r="I264" s="29">
        <v>909</v>
      </c>
      <c r="J264" s="29">
        <v>1085473</v>
      </c>
      <c r="K264" s="29" t="s">
        <v>768</v>
      </c>
      <c r="M264" s="29">
        <v>8200</v>
      </c>
      <c r="N264" s="29" t="s">
        <v>142</v>
      </c>
      <c r="O264" s="29">
        <v>820000</v>
      </c>
      <c r="S264" s="29">
        <v>115</v>
      </c>
      <c r="U264" s="29">
        <v>2939</v>
      </c>
      <c r="V264" s="29" t="s">
        <v>772</v>
      </c>
      <c r="W264" s="29" t="s">
        <v>784</v>
      </c>
      <c r="X264" s="29" t="s">
        <v>212</v>
      </c>
    </row>
    <row r="265" spans="1:24" x14ac:dyDescent="0.25">
      <c r="A265" s="29" t="s">
        <v>143</v>
      </c>
      <c r="B265" s="29">
        <v>2939</v>
      </c>
      <c r="C265" s="29" t="s">
        <v>142</v>
      </c>
      <c r="D265" s="29">
        <v>191756958</v>
      </c>
      <c r="E265" s="29">
        <v>0</v>
      </c>
      <c r="F265" s="29">
        <v>1060</v>
      </c>
      <c r="G265" s="29">
        <v>2689127</v>
      </c>
      <c r="H265" s="29">
        <v>1283928</v>
      </c>
      <c r="I265" s="29">
        <v>909</v>
      </c>
      <c r="J265" s="29">
        <v>1085473</v>
      </c>
      <c r="K265" s="29" t="s">
        <v>768</v>
      </c>
      <c r="M265" s="29">
        <v>8200</v>
      </c>
      <c r="N265" s="29" t="s">
        <v>142</v>
      </c>
      <c r="O265" s="29">
        <v>820000</v>
      </c>
      <c r="S265" s="29">
        <v>115</v>
      </c>
      <c r="U265" s="29">
        <v>2939</v>
      </c>
      <c r="V265" s="29" t="s">
        <v>782</v>
      </c>
      <c r="W265" s="29" t="s">
        <v>783</v>
      </c>
      <c r="X265" s="29" t="s">
        <v>212</v>
      </c>
    </row>
    <row r="266" spans="1:24" x14ac:dyDescent="0.25">
      <c r="A266" s="29" t="s">
        <v>143</v>
      </c>
      <c r="B266" s="29">
        <v>2939</v>
      </c>
      <c r="C266" s="29" t="s">
        <v>142</v>
      </c>
      <c r="D266" s="29">
        <v>191702995</v>
      </c>
      <c r="E266" s="29">
        <v>0</v>
      </c>
      <c r="F266" s="29">
        <v>1060</v>
      </c>
      <c r="G266" s="29">
        <v>2692509</v>
      </c>
      <c r="H266" s="29">
        <v>1283858</v>
      </c>
      <c r="I266" s="29">
        <v>904</v>
      </c>
      <c r="J266" s="29">
        <v>1085475</v>
      </c>
      <c r="K266" s="29" t="s">
        <v>793</v>
      </c>
      <c r="M266" s="29">
        <v>8203</v>
      </c>
      <c r="N266" s="29" t="s">
        <v>142</v>
      </c>
      <c r="O266" s="29">
        <v>820300</v>
      </c>
      <c r="R266" s="29" t="s">
        <v>794</v>
      </c>
      <c r="S266" s="29">
        <v>115</v>
      </c>
      <c r="U266" s="29">
        <v>2939</v>
      </c>
      <c r="V266" s="29" t="s">
        <v>795</v>
      </c>
      <c r="W266" s="29" t="s">
        <v>796</v>
      </c>
      <c r="X266" s="29" t="s">
        <v>212</v>
      </c>
    </row>
    <row r="267" spans="1:24" x14ac:dyDescent="0.25">
      <c r="A267" s="29" t="s">
        <v>143</v>
      </c>
      <c r="B267" s="29">
        <v>2939</v>
      </c>
      <c r="C267" s="29" t="s">
        <v>142</v>
      </c>
      <c r="D267" s="29">
        <v>191750419</v>
      </c>
      <c r="E267" s="29">
        <v>0</v>
      </c>
      <c r="F267" s="29">
        <v>1060</v>
      </c>
      <c r="G267" s="29">
        <v>2691867</v>
      </c>
      <c r="H267" s="29">
        <v>1283644</v>
      </c>
      <c r="I267" s="29">
        <v>909</v>
      </c>
      <c r="J267" s="29">
        <v>1085475</v>
      </c>
      <c r="K267" s="29" t="s">
        <v>793</v>
      </c>
      <c r="M267" s="29">
        <v>8203</v>
      </c>
      <c r="N267" s="29" t="s">
        <v>142</v>
      </c>
      <c r="O267" s="29">
        <v>820300</v>
      </c>
      <c r="R267" s="29" t="s">
        <v>797</v>
      </c>
      <c r="S267" s="29">
        <v>115</v>
      </c>
      <c r="U267" s="29">
        <v>2939</v>
      </c>
      <c r="V267" s="29" t="s">
        <v>798</v>
      </c>
      <c r="W267" s="29" t="s">
        <v>799</v>
      </c>
      <c r="X267" s="29" t="s">
        <v>212</v>
      </c>
    </row>
    <row r="268" spans="1:24" x14ac:dyDescent="0.25">
      <c r="A268" s="29" t="s">
        <v>143</v>
      </c>
      <c r="B268" s="29">
        <v>2939</v>
      </c>
      <c r="C268" s="29" t="s">
        <v>142</v>
      </c>
      <c r="D268" s="29">
        <v>191750460</v>
      </c>
      <c r="E268" s="29">
        <v>0</v>
      </c>
      <c r="F268" s="29">
        <v>1060</v>
      </c>
      <c r="G268" s="29">
        <v>2692294</v>
      </c>
      <c r="H268" s="29">
        <v>1283979</v>
      </c>
      <c r="I268" s="29">
        <v>909</v>
      </c>
      <c r="J268" s="29">
        <v>1085475</v>
      </c>
      <c r="K268" s="29" t="s">
        <v>793</v>
      </c>
      <c r="M268" s="29">
        <v>8203</v>
      </c>
      <c r="N268" s="29" t="s">
        <v>142</v>
      </c>
      <c r="O268" s="29">
        <v>820300</v>
      </c>
      <c r="R268" s="29" t="s">
        <v>800</v>
      </c>
      <c r="S268" s="29">
        <v>115</v>
      </c>
      <c r="U268" s="29">
        <v>2939</v>
      </c>
      <c r="V268" s="29" t="s">
        <v>801</v>
      </c>
      <c r="W268" s="29" t="s">
        <v>802</v>
      </c>
      <c r="X268" s="29" t="s">
        <v>212</v>
      </c>
    </row>
    <row r="269" spans="1:24" x14ac:dyDescent="0.25">
      <c r="A269" s="29" t="s">
        <v>143</v>
      </c>
      <c r="B269" s="29">
        <v>2939</v>
      </c>
      <c r="C269" s="29" t="s">
        <v>142</v>
      </c>
      <c r="D269" s="29">
        <v>190927110</v>
      </c>
      <c r="E269" s="29">
        <v>0</v>
      </c>
      <c r="F269" s="29">
        <v>1060</v>
      </c>
      <c r="G269" s="29">
        <v>2691963</v>
      </c>
      <c r="H269" s="29">
        <v>1283686</v>
      </c>
      <c r="I269" s="29">
        <v>909</v>
      </c>
      <c r="J269" s="29">
        <v>1085475</v>
      </c>
      <c r="K269" s="29" t="s">
        <v>793</v>
      </c>
      <c r="M269" s="29">
        <v>8203</v>
      </c>
      <c r="N269" s="29" t="s">
        <v>142</v>
      </c>
      <c r="O269" s="29">
        <v>820300</v>
      </c>
      <c r="R269" s="29" t="s">
        <v>803</v>
      </c>
      <c r="S269" s="29">
        <v>115</v>
      </c>
      <c r="T269" s="29" t="s">
        <v>804</v>
      </c>
      <c r="U269" s="29">
        <v>2939</v>
      </c>
      <c r="V269" s="29" t="s">
        <v>805</v>
      </c>
      <c r="W269" s="29" t="s">
        <v>806</v>
      </c>
      <c r="X269" s="29" t="s">
        <v>212</v>
      </c>
    </row>
    <row r="270" spans="1:24" x14ac:dyDescent="0.25">
      <c r="A270" s="29" t="s">
        <v>143</v>
      </c>
      <c r="B270" s="29">
        <v>2939</v>
      </c>
      <c r="C270" s="29" t="s">
        <v>142</v>
      </c>
      <c r="D270" s="29">
        <v>191739620</v>
      </c>
      <c r="E270" s="29">
        <v>0</v>
      </c>
      <c r="F270" s="29">
        <v>1060</v>
      </c>
      <c r="G270" s="29">
        <v>2692607.5619999999</v>
      </c>
      <c r="H270" s="29">
        <v>1284143.926</v>
      </c>
      <c r="I270" s="29">
        <v>909</v>
      </c>
      <c r="J270" s="29">
        <v>1085475</v>
      </c>
      <c r="K270" s="29" t="s">
        <v>793</v>
      </c>
      <c r="M270" s="29">
        <v>8203</v>
      </c>
      <c r="N270" s="29" t="s">
        <v>142</v>
      </c>
      <c r="O270" s="29">
        <v>820300</v>
      </c>
      <c r="R270" s="29" t="s">
        <v>807</v>
      </c>
      <c r="S270" s="29">
        <v>115</v>
      </c>
      <c r="U270" s="29">
        <v>2939</v>
      </c>
      <c r="V270" s="29" t="s">
        <v>808</v>
      </c>
      <c r="W270" s="29" t="s">
        <v>809</v>
      </c>
      <c r="X270" s="29" t="s">
        <v>212</v>
      </c>
    </row>
    <row r="271" spans="1:24" x14ac:dyDescent="0.25">
      <c r="A271" s="29" t="s">
        <v>143</v>
      </c>
      <c r="B271" s="29">
        <v>2939</v>
      </c>
      <c r="C271" s="29" t="s">
        <v>142</v>
      </c>
      <c r="D271" s="29">
        <v>191739608</v>
      </c>
      <c r="E271" s="29">
        <v>0</v>
      </c>
      <c r="F271" s="29">
        <v>1080</v>
      </c>
      <c r="G271" s="29">
        <v>2692230</v>
      </c>
      <c r="H271" s="29">
        <v>1284222</v>
      </c>
      <c r="I271" s="29">
        <v>909</v>
      </c>
      <c r="J271" s="29">
        <v>1085475</v>
      </c>
      <c r="K271" s="29" t="s">
        <v>793</v>
      </c>
      <c r="M271" s="29">
        <v>8203</v>
      </c>
      <c r="N271" s="29" t="s">
        <v>142</v>
      </c>
      <c r="O271" s="29">
        <v>820300</v>
      </c>
      <c r="R271" s="29" t="s">
        <v>810</v>
      </c>
      <c r="S271" s="29">
        <v>101</v>
      </c>
      <c r="T271" s="29" t="s">
        <v>4168</v>
      </c>
      <c r="U271" s="29">
        <v>2939</v>
      </c>
      <c r="V271" s="29" t="s">
        <v>808</v>
      </c>
      <c r="W271" s="29" t="s">
        <v>811</v>
      </c>
      <c r="X271" s="29" t="s">
        <v>212</v>
      </c>
    </row>
    <row r="272" spans="1:24" x14ac:dyDescent="0.25">
      <c r="A272" s="29" t="s">
        <v>143</v>
      </c>
      <c r="B272" s="29">
        <v>2939</v>
      </c>
      <c r="C272" s="29" t="s">
        <v>142</v>
      </c>
      <c r="D272" s="29">
        <v>191750210</v>
      </c>
      <c r="E272" s="29">
        <v>0</v>
      </c>
      <c r="F272" s="29">
        <v>1060</v>
      </c>
      <c r="G272" s="29">
        <v>2692195</v>
      </c>
      <c r="H272" s="29">
        <v>1283936</v>
      </c>
      <c r="I272" s="29">
        <v>909</v>
      </c>
      <c r="J272" s="29">
        <v>1085475</v>
      </c>
      <c r="K272" s="29" t="s">
        <v>793</v>
      </c>
      <c r="M272" s="29">
        <v>8203</v>
      </c>
      <c r="N272" s="29" t="s">
        <v>142</v>
      </c>
      <c r="O272" s="29">
        <v>820300</v>
      </c>
      <c r="R272" s="29" t="s">
        <v>812</v>
      </c>
      <c r="S272" s="29">
        <v>115</v>
      </c>
      <c r="U272" s="29">
        <v>2939</v>
      </c>
      <c r="V272" s="29" t="s">
        <v>813</v>
      </c>
      <c r="W272" s="29" t="s">
        <v>814</v>
      </c>
      <c r="X272" s="29" t="s">
        <v>212</v>
      </c>
    </row>
    <row r="273" spans="1:24" x14ac:dyDescent="0.25">
      <c r="A273" s="29" t="s">
        <v>143</v>
      </c>
      <c r="B273" s="29">
        <v>2939</v>
      </c>
      <c r="C273" s="29" t="s">
        <v>142</v>
      </c>
      <c r="D273" s="29">
        <v>191746796</v>
      </c>
      <c r="E273" s="29">
        <v>0</v>
      </c>
      <c r="F273" s="29">
        <v>1060</v>
      </c>
      <c r="G273" s="29">
        <v>2691551.8149999999</v>
      </c>
      <c r="H273" s="29">
        <v>1283604.5859999999</v>
      </c>
      <c r="I273" s="29">
        <v>905</v>
      </c>
      <c r="J273" s="29">
        <v>1085475</v>
      </c>
      <c r="K273" s="29" t="s">
        <v>793</v>
      </c>
      <c r="M273" s="29">
        <v>8203</v>
      </c>
      <c r="N273" s="29" t="s">
        <v>142</v>
      </c>
      <c r="O273" s="29">
        <v>820300</v>
      </c>
      <c r="R273" s="29" t="s">
        <v>815</v>
      </c>
      <c r="S273" s="29">
        <v>115</v>
      </c>
      <c r="U273" s="29">
        <v>2939</v>
      </c>
      <c r="V273" s="29" t="s">
        <v>816</v>
      </c>
      <c r="W273" s="29" t="s">
        <v>817</v>
      </c>
      <c r="X273" s="29" t="s">
        <v>212</v>
      </c>
    </row>
    <row r="274" spans="1:24" x14ac:dyDescent="0.25">
      <c r="A274" s="29" t="s">
        <v>143</v>
      </c>
      <c r="B274" s="29">
        <v>2939</v>
      </c>
      <c r="C274" s="29" t="s">
        <v>142</v>
      </c>
      <c r="D274" s="29">
        <v>191774233</v>
      </c>
      <c r="E274" s="29">
        <v>0</v>
      </c>
      <c r="F274" s="29">
        <v>1060</v>
      </c>
      <c r="G274" s="29">
        <v>2691724</v>
      </c>
      <c r="H274" s="29">
        <v>1283560</v>
      </c>
      <c r="I274" s="29">
        <v>909</v>
      </c>
      <c r="J274" s="29">
        <v>1085475</v>
      </c>
      <c r="K274" s="29" t="s">
        <v>793</v>
      </c>
      <c r="M274" s="29">
        <v>8203</v>
      </c>
      <c r="N274" s="29" t="s">
        <v>142</v>
      </c>
      <c r="O274" s="29">
        <v>820300</v>
      </c>
      <c r="S274" s="29">
        <v>115</v>
      </c>
      <c r="U274" s="29">
        <v>2939</v>
      </c>
      <c r="V274" s="29" t="s">
        <v>829</v>
      </c>
      <c r="W274" s="29" t="s">
        <v>830</v>
      </c>
      <c r="X274" s="29" t="s">
        <v>212</v>
      </c>
    </row>
    <row r="275" spans="1:24" x14ac:dyDescent="0.25">
      <c r="A275" s="29" t="s">
        <v>143</v>
      </c>
      <c r="B275" s="29">
        <v>2939</v>
      </c>
      <c r="C275" s="29" t="s">
        <v>142</v>
      </c>
      <c r="D275" s="29">
        <v>191761147</v>
      </c>
      <c r="E275" s="29">
        <v>0</v>
      </c>
      <c r="F275" s="29">
        <v>1060</v>
      </c>
      <c r="G275" s="29">
        <v>2692548</v>
      </c>
      <c r="H275" s="29">
        <v>1283854</v>
      </c>
      <c r="I275" s="29">
        <v>909</v>
      </c>
      <c r="J275" s="29">
        <v>1085475</v>
      </c>
      <c r="K275" s="29" t="s">
        <v>793</v>
      </c>
      <c r="M275" s="29">
        <v>8203</v>
      </c>
      <c r="N275" s="29" t="s">
        <v>142</v>
      </c>
      <c r="O275" s="29">
        <v>820300</v>
      </c>
      <c r="S275" s="29">
        <v>115</v>
      </c>
      <c r="U275" s="29">
        <v>2939</v>
      </c>
      <c r="V275" s="29" t="s">
        <v>795</v>
      </c>
      <c r="W275" s="29" t="s">
        <v>820</v>
      </c>
      <c r="X275" s="29" t="s">
        <v>212</v>
      </c>
    </row>
    <row r="276" spans="1:24" x14ac:dyDescent="0.25">
      <c r="A276" s="29" t="s">
        <v>143</v>
      </c>
      <c r="B276" s="29">
        <v>2939</v>
      </c>
      <c r="C276" s="29" t="s">
        <v>142</v>
      </c>
      <c r="D276" s="29">
        <v>191774232</v>
      </c>
      <c r="E276" s="29">
        <v>0</v>
      </c>
      <c r="F276" s="29">
        <v>1060</v>
      </c>
      <c r="G276" s="29">
        <v>2691737</v>
      </c>
      <c r="H276" s="29">
        <v>1283562</v>
      </c>
      <c r="I276" s="29">
        <v>909</v>
      </c>
      <c r="J276" s="29">
        <v>1085475</v>
      </c>
      <c r="K276" s="29" t="s">
        <v>793</v>
      </c>
      <c r="M276" s="29">
        <v>8203</v>
      </c>
      <c r="N276" s="29" t="s">
        <v>142</v>
      </c>
      <c r="O276" s="29">
        <v>820300</v>
      </c>
      <c r="S276" s="29">
        <v>115</v>
      </c>
      <c r="U276" s="29">
        <v>2939</v>
      </c>
      <c r="V276" s="29" t="s">
        <v>818</v>
      </c>
      <c r="W276" s="29" t="s">
        <v>819</v>
      </c>
      <c r="X276" s="29" t="s">
        <v>212</v>
      </c>
    </row>
    <row r="277" spans="1:24" x14ac:dyDescent="0.25">
      <c r="A277" s="29" t="s">
        <v>143</v>
      </c>
      <c r="B277" s="29">
        <v>2939</v>
      </c>
      <c r="C277" s="29" t="s">
        <v>142</v>
      </c>
      <c r="D277" s="29">
        <v>191761148</v>
      </c>
      <c r="E277" s="29">
        <v>0</v>
      </c>
      <c r="F277" s="29">
        <v>1060</v>
      </c>
      <c r="G277" s="29">
        <v>2691730.6690000002</v>
      </c>
      <c r="H277" s="29">
        <v>1283512.2679999999</v>
      </c>
      <c r="I277" s="29">
        <v>905</v>
      </c>
      <c r="J277" s="29">
        <v>1085475</v>
      </c>
      <c r="K277" s="29" t="s">
        <v>793</v>
      </c>
      <c r="M277" s="29">
        <v>8203</v>
      </c>
      <c r="N277" s="29" t="s">
        <v>142</v>
      </c>
      <c r="O277" s="29">
        <v>820300</v>
      </c>
      <c r="S277" s="29">
        <v>115</v>
      </c>
      <c r="U277" s="29">
        <v>2939</v>
      </c>
      <c r="V277" s="29" t="s">
        <v>831</v>
      </c>
      <c r="W277" s="29" t="s">
        <v>832</v>
      </c>
      <c r="X277" s="29" t="s">
        <v>212</v>
      </c>
    </row>
    <row r="278" spans="1:24" x14ac:dyDescent="0.25">
      <c r="A278" s="29" t="s">
        <v>143</v>
      </c>
      <c r="B278" s="29">
        <v>2939</v>
      </c>
      <c r="C278" s="29" t="s">
        <v>142</v>
      </c>
      <c r="D278" s="29">
        <v>191757970</v>
      </c>
      <c r="E278" s="29">
        <v>0</v>
      </c>
      <c r="F278" s="29">
        <v>1060</v>
      </c>
      <c r="G278" s="29">
        <v>2692504</v>
      </c>
      <c r="H278" s="29">
        <v>1283887</v>
      </c>
      <c r="I278" s="29">
        <v>909</v>
      </c>
      <c r="J278" s="29">
        <v>1085475</v>
      </c>
      <c r="K278" s="29" t="s">
        <v>793</v>
      </c>
      <c r="M278" s="29">
        <v>8203</v>
      </c>
      <c r="N278" s="29" t="s">
        <v>142</v>
      </c>
      <c r="O278" s="29">
        <v>820300</v>
      </c>
      <c r="S278" s="29">
        <v>115</v>
      </c>
      <c r="U278" s="29">
        <v>2939</v>
      </c>
      <c r="V278" s="29" t="s">
        <v>795</v>
      </c>
      <c r="W278" s="29" t="s">
        <v>828</v>
      </c>
      <c r="X278" s="29" t="s">
        <v>212</v>
      </c>
    </row>
    <row r="279" spans="1:24" x14ac:dyDescent="0.25">
      <c r="A279" s="29" t="s">
        <v>143</v>
      </c>
      <c r="B279" s="29">
        <v>2939</v>
      </c>
      <c r="C279" s="29" t="s">
        <v>142</v>
      </c>
      <c r="D279" s="29">
        <v>191660157</v>
      </c>
      <c r="E279" s="29">
        <v>0</v>
      </c>
      <c r="F279" s="29">
        <v>1060</v>
      </c>
      <c r="G279" s="29">
        <v>2691770</v>
      </c>
      <c r="H279" s="29">
        <v>1283542</v>
      </c>
      <c r="I279" s="29">
        <v>909</v>
      </c>
      <c r="J279" s="29">
        <v>1085475</v>
      </c>
      <c r="K279" s="29" t="s">
        <v>793</v>
      </c>
      <c r="M279" s="29">
        <v>8203</v>
      </c>
      <c r="N279" s="29" t="s">
        <v>142</v>
      </c>
      <c r="O279" s="29">
        <v>820300</v>
      </c>
      <c r="S279" s="29">
        <v>115</v>
      </c>
      <c r="U279" s="29">
        <v>2939</v>
      </c>
      <c r="V279" s="29" t="s">
        <v>821</v>
      </c>
      <c r="W279" s="29" t="s">
        <v>822</v>
      </c>
      <c r="X279" s="29" t="s">
        <v>212</v>
      </c>
    </row>
    <row r="280" spans="1:24" x14ac:dyDescent="0.25">
      <c r="A280" s="29" t="s">
        <v>143</v>
      </c>
      <c r="B280" s="29">
        <v>2939</v>
      </c>
      <c r="C280" s="29" t="s">
        <v>142</v>
      </c>
      <c r="D280" s="29">
        <v>191761144</v>
      </c>
      <c r="E280" s="29">
        <v>0</v>
      </c>
      <c r="F280" s="29">
        <v>1060</v>
      </c>
      <c r="G280" s="29">
        <v>2691729</v>
      </c>
      <c r="H280" s="29">
        <v>1283594</v>
      </c>
      <c r="I280" s="29">
        <v>909</v>
      </c>
      <c r="J280" s="29">
        <v>1085475</v>
      </c>
      <c r="K280" s="29" t="s">
        <v>793</v>
      </c>
      <c r="M280" s="29">
        <v>8203</v>
      </c>
      <c r="N280" s="29" t="s">
        <v>142</v>
      </c>
      <c r="O280" s="29">
        <v>820300</v>
      </c>
      <c r="S280" s="29">
        <v>115</v>
      </c>
      <c r="U280" s="29">
        <v>2939</v>
      </c>
      <c r="V280" s="29" t="s">
        <v>835</v>
      </c>
      <c r="W280" s="29" t="s">
        <v>836</v>
      </c>
      <c r="X280" s="29" t="s">
        <v>212</v>
      </c>
    </row>
    <row r="281" spans="1:24" x14ac:dyDescent="0.25">
      <c r="A281" s="29" t="s">
        <v>143</v>
      </c>
      <c r="B281" s="29">
        <v>2939</v>
      </c>
      <c r="C281" s="29" t="s">
        <v>142</v>
      </c>
      <c r="D281" s="29">
        <v>191660155</v>
      </c>
      <c r="E281" s="29">
        <v>0</v>
      </c>
      <c r="F281" s="29">
        <v>1060</v>
      </c>
      <c r="G281" s="29">
        <v>2691702</v>
      </c>
      <c r="H281" s="29">
        <v>1283603</v>
      </c>
      <c r="I281" s="29">
        <v>905</v>
      </c>
      <c r="J281" s="29">
        <v>1085475</v>
      </c>
      <c r="K281" s="29" t="s">
        <v>793</v>
      </c>
      <c r="M281" s="29">
        <v>8203</v>
      </c>
      <c r="N281" s="29" t="s">
        <v>142</v>
      </c>
      <c r="O281" s="29">
        <v>820300</v>
      </c>
      <c r="S281" s="29">
        <v>115</v>
      </c>
      <c r="U281" s="29">
        <v>2939</v>
      </c>
      <c r="V281" s="29" t="s">
        <v>824</v>
      </c>
      <c r="W281" s="29" t="s">
        <v>825</v>
      </c>
      <c r="X281" s="29" t="s">
        <v>212</v>
      </c>
    </row>
    <row r="282" spans="1:24" x14ac:dyDescent="0.25">
      <c r="A282" s="29" t="s">
        <v>143</v>
      </c>
      <c r="B282" s="29">
        <v>2939</v>
      </c>
      <c r="C282" s="29" t="s">
        <v>142</v>
      </c>
      <c r="D282" s="29">
        <v>190823770</v>
      </c>
      <c r="E282" s="29">
        <v>0</v>
      </c>
      <c r="F282" s="29">
        <v>1060</v>
      </c>
      <c r="G282" s="29">
        <v>2691768</v>
      </c>
      <c r="H282" s="29">
        <v>1283585</v>
      </c>
      <c r="I282" s="29">
        <v>909</v>
      </c>
      <c r="J282" s="29">
        <v>1085475</v>
      </c>
      <c r="K282" s="29" t="s">
        <v>793</v>
      </c>
      <c r="M282" s="29">
        <v>8203</v>
      </c>
      <c r="N282" s="29" t="s">
        <v>142</v>
      </c>
      <c r="O282" s="29">
        <v>820300</v>
      </c>
      <c r="S282" s="29">
        <v>115</v>
      </c>
      <c r="U282" s="29">
        <v>2939</v>
      </c>
      <c r="V282" s="29" t="s">
        <v>833</v>
      </c>
      <c r="W282" s="29" t="s">
        <v>834</v>
      </c>
      <c r="X282" s="29" t="s">
        <v>212</v>
      </c>
    </row>
    <row r="283" spans="1:24" x14ac:dyDescent="0.25">
      <c r="A283" s="29" t="s">
        <v>143</v>
      </c>
      <c r="B283" s="29">
        <v>2939</v>
      </c>
      <c r="C283" s="29" t="s">
        <v>142</v>
      </c>
      <c r="D283" s="29">
        <v>190658792</v>
      </c>
      <c r="E283" s="29">
        <v>0</v>
      </c>
      <c r="F283" s="29">
        <v>1060</v>
      </c>
      <c r="G283" s="29">
        <v>2692405</v>
      </c>
      <c r="H283" s="29">
        <v>1283860</v>
      </c>
      <c r="I283" s="29">
        <v>909</v>
      </c>
      <c r="J283" s="29">
        <v>1085475</v>
      </c>
      <c r="K283" s="29" t="s">
        <v>793</v>
      </c>
      <c r="M283" s="29">
        <v>8203</v>
      </c>
      <c r="N283" s="29" t="s">
        <v>142</v>
      </c>
      <c r="O283" s="29">
        <v>820300</v>
      </c>
      <c r="S283" s="29">
        <v>115</v>
      </c>
      <c r="U283" s="29">
        <v>2939</v>
      </c>
      <c r="V283" s="29" t="s">
        <v>795</v>
      </c>
      <c r="W283" s="29" t="s">
        <v>823</v>
      </c>
      <c r="X283" s="29" t="s">
        <v>212</v>
      </c>
    </row>
    <row r="284" spans="1:24" x14ac:dyDescent="0.25">
      <c r="A284" s="29" t="s">
        <v>143</v>
      </c>
      <c r="B284" s="29">
        <v>2939</v>
      </c>
      <c r="C284" s="29" t="s">
        <v>142</v>
      </c>
      <c r="D284" s="29">
        <v>191660154</v>
      </c>
      <c r="E284" s="29">
        <v>0</v>
      </c>
      <c r="F284" s="29">
        <v>1060</v>
      </c>
      <c r="G284" s="29">
        <v>2691698.8319999999</v>
      </c>
      <c r="H284" s="29">
        <v>1283602.4140000001</v>
      </c>
      <c r="I284" s="29">
        <v>905</v>
      </c>
      <c r="J284" s="29">
        <v>1085475</v>
      </c>
      <c r="K284" s="29" t="s">
        <v>793</v>
      </c>
      <c r="M284" s="29">
        <v>8203</v>
      </c>
      <c r="N284" s="29" t="s">
        <v>142</v>
      </c>
      <c r="O284" s="29">
        <v>820300</v>
      </c>
      <c r="S284" s="29">
        <v>115</v>
      </c>
      <c r="U284" s="29">
        <v>2939</v>
      </c>
      <c r="V284" s="29" t="s">
        <v>826</v>
      </c>
      <c r="W284" s="29" t="s">
        <v>827</v>
      </c>
      <c r="X284" s="29" t="s">
        <v>212</v>
      </c>
    </row>
    <row r="285" spans="1:24" x14ac:dyDescent="0.25">
      <c r="A285" s="29" t="s">
        <v>143</v>
      </c>
      <c r="B285" s="29">
        <v>2939</v>
      </c>
      <c r="C285" s="29" t="s">
        <v>142</v>
      </c>
      <c r="D285" s="29">
        <v>191750420</v>
      </c>
      <c r="E285" s="29">
        <v>0</v>
      </c>
      <c r="F285" s="29">
        <v>1060</v>
      </c>
      <c r="G285" s="29">
        <v>2691763</v>
      </c>
      <c r="H285" s="29">
        <v>1286720</v>
      </c>
      <c r="I285" s="29">
        <v>909</v>
      </c>
      <c r="J285" s="29">
        <v>1085476</v>
      </c>
      <c r="K285" s="29" t="s">
        <v>837</v>
      </c>
      <c r="M285" s="29">
        <v>8207</v>
      </c>
      <c r="N285" s="29" t="s">
        <v>142</v>
      </c>
      <c r="O285" s="29">
        <v>820700</v>
      </c>
      <c r="R285" s="29" t="s">
        <v>838</v>
      </c>
      <c r="S285" s="29">
        <v>115</v>
      </c>
      <c r="U285" s="29">
        <v>2939</v>
      </c>
      <c r="V285" s="29" t="s">
        <v>839</v>
      </c>
      <c r="W285" s="29" t="s">
        <v>840</v>
      </c>
      <c r="X285" s="29" t="s">
        <v>212</v>
      </c>
    </row>
    <row r="286" spans="1:24" x14ac:dyDescent="0.25">
      <c r="A286" s="29" t="s">
        <v>143</v>
      </c>
      <c r="B286" s="29">
        <v>2939</v>
      </c>
      <c r="C286" s="29" t="s">
        <v>142</v>
      </c>
      <c r="D286" s="29">
        <v>191739598</v>
      </c>
      <c r="E286" s="29">
        <v>0</v>
      </c>
      <c r="F286" s="29">
        <v>1060</v>
      </c>
      <c r="G286" s="29">
        <v>2691759.1519999998</v>
      </c>
      <c r="H286" s="29">
        <v>1286700.2490000001</v>
      </c>
      <c r="I286" s="29">
        <v>905</v>
      </c>
      <c r="J286" s="29">
        <v>1085476</v>
      </c>
      <c r="K286" s="29" t="s">
        <v>837</v>
      </c>
      <c r="M286" s="29">
        <v>8207</v>
      </c>
      <c r="N286" s="29" t="s">
        <v>142</v>
      </c>
      <c r="O286" s="29">
        <v>820700</v>
      </c>
      <c r="R286" s="29" t="s">
        <v>841</v>
      </c>
      <c r="S286" s="29">
        <v>115</v>
      </c>
      <c r="U286" s="29">
        <v>2939</v>
      </c>
      <c r="V286" s="29" t="s">
        <v>842</v>
      </c>
      <c r="W286" s="29" t="s">
        <v>843</v>
      </c>
      <c r="X286" s="29" t="s">
        <v>212</v>
      </c>
    </row>
    <row r="287" spans="1:24" x14ac:dyDescent="0.25">
      <c r="A287" s="29" t="s">
        <v>143</v>
      </c>
      <c r="B287" s="29">
        <v>2939</v>
      </c>
      <c r="C287" s="29" t="s">
        <v>142</v>
      </c>
      <c r="D287" s="29">
        <v>191772419</v>
      </c>
      <c r="E287" s="29">
        <v>0</v>
      </c>
      <c r="F287" s="29">
        <v>1060</v>
      </c>
      <c r="G287" s="29">
        <v>2690488</v>
      </c>
      <c r="H287" s="29">
        <v>1285757</v>
      </c>
      <c r="I287" s="29">
        <v>905</v>
      </c>
      <c r="J287" s="29">
        <v>1085477</v>
      </c>
      <c r="K287" s="29" t="s">
        <v>844</v>
      </c>
      <c r="M287" s="29">
        <v>8200</v>
      </c>
      <c r="N287" s="29" t="s">
        <v>142</v>
      </c>
      <c r="O287" s="29">
        <v>820000</v>
      </c>
      <c r="S287" s="29">
        <v>115</v>
      </c>
      <c r="U287" s="29">
        <v>2939</v>
      </c>
      <c r="V287" s="29" t="s">
        <v>849</v>
      </c>
      <c r="W287" s="29" t="s">
        <v>850</v>
      </c>
      <c r="X287" s="29" t="s">
        <v>212</v>
      </c>
    </row>
    <row r="288" spans="1:24" x14ac:dyDescent="0.25">
      <c r="A288" s="29" t="s">
        <v>143</v>
      </c>
      <c r="B288" s="29">
        <v>2939</v>
      </c>
      <c r="C288" s="29" t="s">
        <v>142</v>
      </c>
      <c r="D288" s="29">
        <v>191772417</v>
      </c>
      <c r="E288" s="29">
        <v>0</v>
      </c>
      <c r="F288" s="29">
        <v>1060</v>
      </c>
      <c r="G288" s="29">
        <v>2690483.9279999998</v>
      </c>
      <c r="H288" s="29">
        <v>1285753.0689999999</v>
      </c>
      <c r="I288" s="29">
        <v>905</v>
      </c>
      <c r="J288" s="29">
        <v>1085477</v>
      </c>
      <c r="K288" s="29" t="s">
        <v>844</v>
      </c>
      <c r="M288" s="29">
        <v>8200</v>
      </c>
      <c r="N288" s="29" t="s">
        <v>142</v>
      </c>
      <c r="O288" s="29">
        <v>820000</v>
      </c>
      <c r="S288" s="29">
        <v>115</v>
      </c>
      <c r="U288" s="29">
        <v>2939</v>
      </c>
      <c r="V288" s="29" t="s">
        <v>845</v>
      </c>
      <c r="W288" s="29" t="s">
        <v>846</v>
      </c>
      <c r="X288" s="29" t="s">
        <v>212</v>
      </c>
    </row>
    <row r="289" spans="1:24" x14ac:dyDescent="0.25">
      <c r="A289" s="29" t="s">
        <v>143</v>
      </c>
      <c r="B289" s="29">
        <v>2939</v>
      </c>
      <c r="C289" s="29" t="s">
        <v>142</v>
      </c>
      <c r="D289" s="29">
        <v>191772418</v>
      </c>
      <c r="E289" s="29">
        <v>0</v>
      </c>
      <c r="F289" s="29">
        <v>1060</v>
      </c>
      <c r="G289" s="29">
        <v>2690486</v>
      </c>
      <c r="H289" s="29">
        <v>1285755</v>
      </c>
      <c r="I289" s="29">
        <v>905</v>
      </c>
      <c r="J289" s="29">
        <v>1085477</v>
      </c>
      <c r="K289" s="29" t="s">
        <v>844</v>
      </c>
      <c r="M289" s="29">
        <v>8200</v>
      </c>
      <c r="N289" s="29" t="s">
        <v>142</v>
      </c>
      <c r="O289" s="29">
        <v>820000</v>
      </c>
      <c r="S289" s="29">
        <v>115</v>
      </c>
      <c r="U289" s="29">
        <v>2939</v>
      </c>
      <c r="V289" s="29" t="s">
        <v>847</v>
      </c>
      <c r="W289" s="29" t="s">
        <v>848</v>
      </c>
      <c r="X289" s="29" t="s">
        <v>212</v>
      </c>
    </row>
    <row r="290" spans="1:24" x14ac:dyDescent="0.25">
      <c r="A290" s="29" t="s">
        <v>143</v>
      </c>
      <c r="B290" s="29">
        <v>2939</v>
      </c>
      <c r="C290" s="29" t="s">
        <v>142</v>
      </c>
      <c r="D290" s="29">
        <v>191750421</v>
      </c>
      <c r="E290" s="29">
        <v>0</v>
      </c>
      <c r="F290" s="29">
        <v>1060</v>
      </c>
      <c r="G290" s="29">
        <v>2691605</v>
      </c>
      <c r="H290" s="29">
        <v>1286169</v>
      </c>
      <c r="I290" s="29">
        <v>909</v>
      </c>
      <c r="J290" s="29">
        <v>1085483</v>
      </c>
      <c r="K290" s="29" t="s">
        <v>851</v>
      </c>
      <c r="M290" s="29">
        <v>8207</v>
      </c>
      <c r="N290" s="29" t="s">
        <v>142</v>
      </c>
      <c r="O290" s="29">
        <v>820700</v>
      </c>
      <c r="R290" s="29" t="s">
        <v>852</v>
      </c>
      <c r="S290" s="29">
        <v>115</v>
      </c>
      <c r="U290" s="29">
        <v>2939</v>
      </c>
      <c r="V290" s="29" t="s">
        <v>853</v>
      </c>
      <c r="W290" s="29" t="s">
        <v>854</v>
      </c>
      <c r="X290" s="29" t="s">
        <v>212</v>
      </c>
    </row>
    <row r="291" spans="1:24" x14ac:dyDescent="0.25">
      <c r="A291" s="29" t="s">
        <v>143</v>
      </c>
      <c r="B291" s="29">
        <v>2939</v>
      </c>
      <c r="C291" s="29" t="s">
        <v>142</v>
      </c>
      <c r="D291" s="29">
        <v>191775974</v>
      </c>
      <c r="E291" s="29">
        <v>0</v>
      </c>
      <c r="F291" s="29">
        <v>1060</v>
      </c>
      <c r="G291" s="29">
        <v>2691533</v>
      </c>
      <c r="H291" s="29">
        <v>1286149</v>
      </c>
      <c r="I291" s="29">
        <v>909</v>
      </c>
      <c r="J291" s="29">
        <v>1085483</v>
      </c>
      <c r="K291" s="29" t="s">
        <v>851</v>
      </c>
      <c r="M291" s="29">
        <v>8207</v>
      </c>
      <c r="N291" s="29" t="s">
        <v>142</v>
      </c>
      <c r="O291" s="29">
        <v>820700</v>
      </c>
      <c r="R291" s="29" t="s">
        <v>525</v>
      </c>
      <c r="S291" s="29">
        <v>115</v>
      </c>
      <c r="U291" s="29">
        <v>2939</v>
      </c>
      <c r="V291" s="29" t="s">
        <v>855</v>
      </c>
      <c r="W291" s="29" t="s">
        <v>856</v>
      </c>
      <c r="X291" s="29" t="s">
        <v>212</v>
      </c>
    </row>
    <row r="292" spans="1:24" x14ac:dyDescent="0.25">
      <c r="A292" s="29" t="s">
        <v>143</v>
      </c>
      <c r="B292" s="29">
        <v>2939</v>
      </c>
      <c r="C292" s="29" t="s">
        <v>142</v>
      </c>
      <c r="D292" s="29">
        <v>191749161</v>
      </c>
      <c r="E292" s="29">
        <v>0</v>
      </c>
      <c r="F292" s="29">
        <v>1080</v>
      </c>
      <c r="G292" s="29">
        <v>2689626</v>
      </c>
      <c r="H292" s="29">
        <v>1283958</v>
      </c>
      <c r="I292" s="29">
        <v>909</v>
      </c>
      <c r="J292" s="29">
        <v>1085484</v>
      </c>
      <c r="K292" s="29" t="s">
        <v>857</v>
      </c>
      <c r="M292" s="29">
        <v>8200</v>
      </c>
      <c r="N292" s="29" t="s">
        <v>142</v>
      </c>
      <c r="O292" s="29">
        <v>820000</v>
      </c>
      <c r="R292" s="29" t="s">
        <v>858</v>
      </c>
      <c r="S292" s="29">
        <v>101</v>
      </c>
      <c r="U292" s="29">
        <v>2939</v>
      </c>
      <c r="V292" s="29" t="s">
        <v>859</v>
      </c>
      <c r="W292" s="29" t="s">
        <v>860</v>
      </c>
      <c r="X292" s="29" t="s">
        <v>212</v>
      </c>
    </row>
    <row r="293" spans="1:24" x14ac:dyDescent="0.25">
      <c r="A293" s="29" t="s">
        <v>143</v>
      </c>
      <c r="B293" s="29">
        <v>2939</v>
      </c>
      <c r="C293" s="29" t="s">
        <v>142</v>
      </c>
      <c r="D293" s="29">
        <v>191750424</v>
      </c>
      <c r="E293" s="29">
        <v>0</v>
      </c>
      <c r="F293" s="29">
        <v>1060</v>
      </c>
      <c r="G293" s="29">
        <v>2689584.38</v>
      </c>
      <c r="H293" s="29">
        <v>1283950.2039999999</v>
      </c>
      <c r="I293" s="29">
        <v>905</v>
      </c>
      <c r="J293" s="29">
        <v>1085484</v>
      </c>
      <c r="K293" s="29" t="s">
        <v>857</v>
      </c>
      <c r="M293" s="29">
        <v>8200</v>
      </c>
      <c r="N293" s="29" t="s">
        <v>142</v>
      </c>
      <c r="O293" s="29">
        <v>820000</v>
      </c>
      <c r="R293" s="29" t="s">
        <v>525</v>
      </c>
      <c r="S293" s="29">
        <v>115</v>
      </c>
      <c r="U293" s="29">
        <v>2939</v>
      </c>
      <c r="V293" s="29" t="s">
        <v>861</v>
      </c>
      <c r="W293" s="29" t="s">
        <v>862</v>
      </c>
      <c r="X293" s="29" t="s">
        <v>212</v>
      </c>
    </row>
    <row r="294" spans="1:24" x14ac:dyDescent="0.25">
      <c r="A294" s="29" t="s">
        <v>143</v>
      </c>
      <c r="B294" s="29">
        <v>2939</v>
      </c>
      <c r="C294" s="29" t="s">
        <v>142</v>
      </c>
      <c r="D294" s="29">
        <v>191750423</v>
      </c>
      <c r="E294" s="29">
        <v>0</v>
      </c>
      <c r="F294" s="29">
        <v>1060</v>
      </c>
      <c r="G294" s="29">
        <v>2689560.0920000002</v>
      </c>
      <c r="H294" s="29">
        <v>1283942.878</v>
      </c>
      <c r="I294" s="29">
        <v>905</v>
      </c>
      <c r="J294" s="29">
        <v>1085484</v>
      </c>
      <c r="K294" s="29" t="s">
        <v>857</v>
      </c>
      <c r="M294" s="29">
        <v>8200</v>
      </c>
      <c r="N294" s="29" t="s">
        <v>142</v>
      </c>
      <c r="O294" s="29">
        <v>820000</v>
      </c>
      <c r="R294" s="29" t="s">
        <v>311</v>
      </c>
      <c r="S294" s="29">
        <v>115</v>
      </c>
      <c r="U294" s="29">
        <v>2939</v>
      </c>
      <c r="V294" s="29" t="s">
        <v>861</v>
      </c>
      <c r="W294" s="29" t="s">
        <v>863</v>
      </c>
      <c r="X294" s="29" t="s">
        <v>212</v>
      </c>
    </row>
    <row r="295" spans="1:24" x14ac:dyDescent="0.25">
      <c r="A295" s="29" t="s">
        <v>143</v>
      </c>
      <c r="B295" s="29">
        <v>2939</v>
      </c>
      <c r="C295" s="29" t="s">
        <v>142</v>
      </c>
      <c r="D295" s="29">
        <v>191761152</v>
      </c>
      <c r="E295" s="29">
        <v>0</v>
      </c>
      <c r="F295" s="29">
        <v>1060</v>
      </c>
      <c r="G295" s="29">
        <v>2692064</v>
      </c>
      <c r="H295" s="29">
        <v>1286725</v>
      </c>
      <c r="I295" s="29">
        <v>909</v>
      </c>
      <c r="J295" s="29">
        <v>1085486</v>
      </c>
      <c r="K295" s="29" t="s">
        <v>864</v>
      </c>
      <c r="M295" s="29">
        <v>8207</v>
      </c>
      <c r="N295" s="29" t="s">
        <v>142</v>
      </c>
      <c r="O295" s="29">
        <v>820700</v>
      </c>
      <c r="S295" s="29">
        <v>115</v>
      </c>
      <c r="U295" s="29">
        <v>2939</v>
      </c>
      <c r="V295" s="29" t="s">
        <v>865</v>
      </c>
      <c r="W295" s="29" t="s">
        <v>866</v>
      </c>
      <c r="X295" s="29" t="s">
        <v>212</v>
      </c>
    </row>
    <row r="296" spans="1:24" x14ac:dyDescent="0.25">
      <c r="A296" s="29" t="s">
        <v>143</v>
      </c>
      <c r="B296" s="29">
        <v>2939</v>
      </c>
      <c r="C296" s="29" t="s">
        <v>142</v>
      </c>
      <c r="D296" s="29">
        <v>191761151</v>
      </c>
      <c r="E296" s="29">
        <v>0</v>
      </c>
      <c r="F296" s="29">
        <v>1060</v>
      </c>
      <c r="G296" s="29">
        <v>2692093.7549999999</v>
      </c>
      <c r="H296" s="29">
        <v>1286667.291</v>
      </c>
      <c r="I296" s="29">
        <v>909</v>
      </c>
      <c r="J296" s="29">
        <v>1085486</v>
      </c>
      <c r="K296" s="29" t="s">
        <v>864</v>
      </c>
      <c r="M296" s="29">
        <v>8207</v>
      </c>
      <c r="N296" s="29" t="s">
        <v>142</v>
      </c>
      <c r="O296" s="29">
        <v>820700</v>
      </c>
      <c r="S296" s="29">
        <v>115</v>
      </c>
      <c r="U296" s="29">
        <v>2939</v>
      </c>
      <c r="V296" s="29" t="s">
        <v>867</v>
      </c>
      <c r="W296" s="29" t="s">
        <v>868</v>
      </c>
      <c r="X296" s="29" t="s">
        <v>212</v>
      </c>
    </row>
    <row r="297" spans="1:24" x14ac:dyDescent="0.25">
      <c r="A297" s="29" t="s">
        <v>143</v>
      </c>
      <c r="B297" s="29">
        <v>2939</v>
      </c>
      <c r="C297" s="29" t="s">
        <v>142</v>
      </c>
      <c r="D297" s="29">
        <v>190972730</v>
      </c>
      <c r="E297" s="29">
        <v>0</v>
      </c>
      <c r="F297" s="29">
        <v>1080</v>
      </c>
      <c r="G297" s="29">
        <v>2690888.1370000001</v>
      </c>
      <c r="H297" s="29">
        <v>1285171.851</v>
      </c>
      <c r="I297" s="29">
        <v>905</v>
      </c>
      <c r="J297" s="29">
        <v>1085753</v>
      </c>
      <c r="K297" s="29" t="s">
        <v>869</v>
      </c>
      <c r="M297" s="29">
        <v>8200</v>
      </c>
      <c r="N297" s="29" t="s">
        <v>142</v>
      </c>
      <c r="O297" s="29">
        <v>820000</v>
      </c>
      <c r="R297" s="29" t="s">
        <v>870</v>
      </c>
      <c r="S297" s="29">
        <v>101</v>
      </c>
      <c r="U297" s="29">
        <v>2939</v>
      </c>
      <c r="V297" s="29" t="s">
        <v>871</v>
      </c>
      <c r="W297" s="29" t="s">
        <v>872</v>
      </c>
      <c r="X297" s="29" t="s">
        <v>212</v>
      </c>
    </row>
    <row r="298" spans="1:24" x14ac:dyDescent="0.25">
      <c r="A298" s="29" t="s">
        <v>143</v>
      </c>
      <c r="B298" s="29">
        <v>2939</v>
      </c>
      <c r="C298" s="29" t="s">
        <v>142</v>
      </c>
      <c r="D298" s="29">
        <v>190972729</v>
      </c>
      <c r="E298" s="29">
        <v>0</v>
      </c>
      <c r="F298" s="29">
        <v>1060</v>
      </c>
      <c r="G298" s="29">
        <v>2690859.2089999998</v>
      </c>
      <c r="H298" s="29">
        <v>1285234.9450000001</v>
      </c>
      <c r="I298" s="29">
        <v>901</v>
      </c>
      <c r="J298" s="29">
        <v>1085753</v>
      </c>
      <c r="K298" s="29" t="s">
        <v>869</v>
      </c>
      <c r="M298" s="29">
        <v>8200</v>
      </c>
      <c r="N298" s="29" t="s">
        <v>142</v>
      </c>
      <c r="O298" s="29">
        <v>820000</v>
      </c>
      <c r="P298" s="29">
        <v>2690864.298</v>
      </c>
      <c r="Q298" s="29">
        <v>1285246.659</v>
      </c>
      <c r="R298" s="29" t="s">
        <v>3576</v>
      </c>
      <c r="S298" s="29">
        <v>150</v>
      </c>
      <c r="T298" s="29" t="s">
        <v>3577</v>
      </c>
      <c r="U298" s="29">
        <v>2939</v>
      </c>
      <c r="V298" s="29" t="s">
        <v>871</v>
      </c>
      <c r="W298" s="29" t="s">
        <v>3578</v>
      </c>
      <c r="X298" s="29" t="s">
        <v>212</v>
      </c>
    </row>
    <row r="299" spans="1:24" x14ac:dyDescent="0.25">
      <c r="A299" s="29" t="s">
        <v>143</v>
      </c>
      <c r="B299" s="29">
        <v>2939</v>
      </c>
      <c r="C299" s="29" t="s">
        <v>142</v>
      </c>
      <c r="D299" s="29">
        <v>191739611</v>
      </c>
      <c r="E299" s="29">
        <v>0</v>
      </c>
      <c r="F299" s="29">
        <v>1060</v>
      </c>
      <c r="G299" s="29">
        <v>2691146</v>
      </c>
      <c r="H299" s="29">
        <v>1285390</v>
      </c>
      <c r="I299" s="29">
        <v>909</v>
      </c>
      <c r="J299" s="29">
        <v>1085753</v>
      </c>
      <c r="K299" s="29" t="s">
        <v>869</v>
      </c>
      <c r="M299" s="29">
        <v>8200</v>
      </c>
      <c r="N299" s="29" t="s">
        <v>142</v>
      </c>
      <c r="O299" s="29">
        <v>820000</v>
      </c>
      <c r="R299" s="29" t="s">
        <v>335</v>
      </c>
      <c r="S299" s="29">
        <v>115</v>
      </c>
      <c r="U299" s="29">
        <v>2939</v>
      </c>
      <c r="V299" s="29" t="s">
        <v>874</v>
      </c>
      <c r="W299" s="29" t="s">
        <v>875</v>
      </c>
      <c r="X299" s="29" t="s">
        <v>212</v>
      </c>
    </row>
    <row r="300" spans="1:24" x14ac:dyDescent="0.25">
      <c r="A300" s="29" t="s">
        <v>143</v>
      </c>
      <c r="B300" s="29">
        <v>2939</v>
      </c>
      <c r="C300" s="29" t="s">
        <v>142</v>
      </c>
      <c r="D300" s="29">
        <v>191757447</v>
      </c>
      <c r="E300" s="29">
        <v>0</v>
      </c>
      <c r="F300" s="29">
        <v>1080</v>
      </c>
      <c r="G300" s="29">
        <v>2690896.1570000001</v>
      </c>
      <c r="H300" s="29">
        <v>1285133.6629999999</v>
      </c>
      <c r="I300" s="29">
        <v>905</v>
      </c>
      <c r="J300" s="29">
        <v>1085753</v>
      </c>
      <c r="K300" s="29" t="s">
        <v>869</v>
      </c>
      <c r="M300" s="29">
        <v>8200</v>
      </c>
      <c r="N300" s="29" t="s">
        <v>142</v>
      </c>
      <c r="O300" s="29">
        <v>820000</v>
      </c>
      <c r="R300" s="29" t="s">
        <v>413</v>
      </c>
      <c r="S300" s="29">
        <v>101</v>
      </c>
      <c r="U300" s="29">
        <v>2939</v>
      </c>
      <c r="V300" s="29" t="s">
        <v>876</v>
      </c>
      <c r="W300" s="29" t="s">
        <v>877</v>
      </c>
      <c r="X300" s="29" t="s">
        <v>212</v>
      </c>
    </row>
    <row r="301" spans="1:24" x14ac:dyDescent="0.25">
      <c r="A301" s="29" t="s">
        <v>143</v>
      </c>
      <c r="B301" s="29">
        <v>2939</v>
      </c>
      <c r="C301" s="29" t="s">
        <v>142</v>
      </c>
      <c r="D301" s="29">
        <v>191217930</v>
      </c>
      <c r="E301" s="29">
        <v>0</v>
      </c>
      <c r="F301" s="29">
        <v>1060</v>
      </c>
      <c r="G301" s="29">
        <v>2691096.45</v>
      </c>
      <c r="H301" s="29">
        <v>1285274.75</v>
      </c>
      <c r="I301" s="29">
        <v>909</v>
      </c>
      <c r="J301" s="29">
        <v>1085753</v>
      </c>
      <c r="K301" s="29" t="s">
        <v>869</v>
      </c>
      <c r="M301" s="29">
        <v>8200</v>
      </c>
      <c r="N301" s="29" t="s">
        <v>142</v>
      </c>
      <c r="O301" s="29">
        <v>820000</v>
      </c>
      <c r="R301" s="29" t="s">
        <v>878</v>
      </c>
      <c r="S301" s="29">
        <v>115</v>
      </c>
      <c r="T301" s="29" t="s">
        <v>4302</v>
      </c>
      <c r="U301" s="29">
        <v>2939</v>
      </c>
      <c r="V301" s="29" t="s">
        <v>879</v>
      </c>
      <c r="W301" s="29" t="s">
        <v>880</v>
      </c>
      <c r="X301" s="29" t="s">
        <v>212</v>
      </c>
    </row>
    <row r="302" spans="1:24" x14ac:dyDescent="0.25">
      <c r="A302" s="29" t="s">
        <v>143</v>
      </c>
      <c r="B302" s="29">
        <v>2939</v>
      </c>
      <c r="C302" s="29" t="s">
        <v>142</v>
      </c>
      <c r="D302" s="29">
        <v>191757449</v>
      </c>
      <c r="E302" s="29">
        <v>0</v>
      </c>
      <c r="F302" s="29">
        <v>1060</v>
      </c>
      <c r="G302" s="29">
        <v>2690677.0660000001</v>
      </c>
      <c r="H302" s="29">
        <v>1284926.0360000001</v>
      </c>
      <c r="I302" s="29">
        <v>905</v>
      </c>
      <c r="J302" s="29">
        <v>1085487</v>
      </c>
      <c r="K302" s="29" t="s">
        <v>881</v>
      </c>
      <c r="L302" s="175" t="s">
        <v>3684</v>
      </c>
      <c r="M302" s="29">
        <v>8200</v>
      </c>
      <c r="N302" s="29" t="s">
        <v>142</v>
      </c>
      <c r="O302" s="29">
        <v>820000</v>
      </c>
      <c r="R302" s="29" t="s">
        <v>525</v>
      </c>
      <c r="S302" s="29">
        <v>115</v>
      </c>
      <c r="T302" s="29" t="s">
        <v>905</v>
      </c>
      <c r="U302" s="29">
        <v>2939</v>
      </c>
      <c r="V302" s="29" t="s">
        <v>876</v>
      </c>
      <c r="W302" s="29" t="s">
        <v>3685</v>
      </c>
      <c r="X302" s="29" t="s">
        <v>212</v>
      </c>
    </row>
    <row r="303" spans="1:24" x14ac:dyDescent="0.25">
      <c r="A303" s="29" t="s">
        <v>143</v>
      </c>
      <c r="B303" s="29">
        <v>2939</v>
      </c>
      <c r="C303" s="29" t="s">
        <v>142</v>
      </c>
      <c r="D303" s="29">
        <v>502012230</v>
      </c>
      <c r="E303" s="29">
        <v>0</v>
      </c>
      <c r="F303" s="29">
        <v>1060</v>
      </c>
      <c r="G303" s="29">
        <v>2690682.3689999999</v>
      </c>
      <c r="H303" s="29">
        <v>1284955.4750000001</v>
      </c>
      <c r="I303" s="29">
        <v>901</v>
      </c>
      <c r="J303" s="29">
        <v>1085487</v>
      </c>
      <c r="K303" s="29" t="s">
        <v>881</v>
      </c>
      <c r="L303" s="175" t="s">
        <v>3684</v>
      </c>
      <c r="M303" s="29">
        <v>8200</v>
      </c>
      <c r="N303" s="29" t="s">
        <v>142</v>
      </c>
      <c r="O303" s="29">
        <v>820000</v>
      </c>
      <c r="S303" s="29">
        <v>115</v>
      </c>
      <c r="T303" s="29" t="s">
        <v>905</v>
      </c>
      <c r="U303" s="29">
        <v>2939</v>
      </c>
      <c r="V303" s="29" t="s">
        <v>876</v>
      </c>
      <c r="X303" s="29" t="s">
        <v>212</v>
      </c>
    </row>
    <row r="304" spans="1:24" x14ac:dyDescent="0.25">
      <c r="A304" s="29" t="s">
        <v>143</v>
      </c>
      <c r="B304" s="29">
        <v>2939</v>
      </c>
      <c r="C304" s="29" t="s">
        <v>142</v>
      </c>
      <c r="D304" s="29">
        <v>191659892</v>
      </c>
      <c r="E304" s="29">
        <v>0</v>
      </c>
      <c r="F304" s="29">
        <v>1080</v>
      </c>
      <c r="G304" s="29">
        <v>2690482.1540000001</v>
      </c>
      <c r="H304" s="29">
        <v>1284835.662</v>
      </c>
      <c r="I304" s="29">
        <v>905</v>
      </c>
      <c r="J304" s="29">
        <v>1085487</v>
      </c>
      <c r="K304" s="29" t="s">
        <v>881</v>
      </c>
      <c r="M304" s="29">
        <v>8200</v>
      </c>
      <c r="N304" s="29" t="s">
        <v>142</v>
      </c>
      <c r="O304" s="29">
        <v>820000</v>
      </c>
      <c r="R304" s="29" t="s">
        <v>882</v>
      </c>
      <c r="S304" s="29">
        <v>101</v>
      </c>
      <c r="U304" s="29">
        <v>2939</v>
      </c>
      <c r="V304" s="29" t="s">
        <v>391</v>
      </c>
      <c r="W304" s="29" t="s">
        <v>883</v>
      </c>
      <c r="X304" s="29" t="s">
        <v>212</v>
      </c>
    </row>
    <row r="305" spans="1:24" x14ac:dyDescent="0.25">
      <c r="A305" s="29" t="s">
        <v>143</v>
      </c>
      <c r="B305" s="29">
        <v>2939</v>
      </c>
      <c r="C305" s="29" t="s">
        <v>142</v>
      </c>
      <c r="D305" s="29">
        <v>191771439</v>
      </c>
      <c r="E305" s="29">
        <v>0</v>
      </c>
      <c r="F305" s="29">
        <v>1080</v>
      </c>
      <c r="G305" s="29">
        <v>2690898</v>
      </c>
      <c r="H305" s="29">
        <v>1285045</v>
      </c>
      <c r="I305" s="29">
        <v>909</v>
      </c>
      <c r="J305" s="29">
        <v>1085487</v>
      </c>
      <c r="K305" s="29" t="s">
        <v>881</v>
      </c>
      <c r="M305" s="29">
        <v>8200</v>
      </c>
      <c r="N305" s="29" t="s">
        <v>142</v>
      </c>
      <c r="O305" s="29">
        <v>820000</v>
      </c>
      <c r="R305" s="29" t="s">
        <v>675</v>
      </c>
      <c r="S305" s="29">
        <v>101</v>
      </c>
      <c r="U305" s="29">
        <v>2939</v>
      </c>
      <c r="V305" s="29" t="s">
        <v>876</v>
      </c>
      <c r="W305" s="29" t="s">
        <v>884</v>
      </c>
      <c r="X305" s="29" t="s">
        <v>212</v>
      </c>
    </row>
    <row r="306" spans="1:24" x14ac:dyDescent="0.25">
      <c r="A306" s="29" t="s">
        <v>143</v>
      </c>
      <c r="B306" s="29">
        <v>2939</v>
      </c>
      <c r="C306" s="29" t="s">
        <v>142</v>
      </c>
      <c r="D306" s="29">
        <v>191771457</v>
      </c>
      <c r="E306" s="29">
        <v>0</v>
      </c>
      <c r="F306" s="29">
        <v>1080</v>
      </c>
      <c r="G306" s="29">
        <v>2690336.648</v>
      </c>
      <c r="H306" s="29">
        <v>1284665.0149999999</v>
      </c>
      <c r="I306" s="29">
        <v>905</v>
      </c>
      <c r="J306" s="29">
        <v>1085487</v>
      </c>
      <c r="K306" s="29" t="s">
        <v>881</v>
      </c>
      <c r="M306" s="29">
        <v>8200</v>
      </c>
      <c r="N306" s="29" t="s">
        <v>142</v>
      </c>
      <c r="O306" s="29">
        <v>820000</v>
      </c>
      <c r="R306" s="29" t="s">
        <v>885</v>
      </c>
      <c r="S306" s="29">
        <v>101</v>
      </c>
      <c r="U306" s="29">
        <v>2939</v>
      </c>
      <c r="V306" s="29" t="s">
        <v>422</v>
      </c>
      <c r="W306" s="29" t="s">
        <v>886</v>
      </c>
      <c r="X306" s="29" t="s">
        <v>212</v>
      </c>
    </row>
    <row r="307" spans="1:24" x14ac:dyDescent="0.25">
      <c r="A307" s="29" t="s">
        <v>143</v>
      </c>
      <c r="B307" s="29">
        <v>2939</v>
      </c>
      <c r="C307" s="29" t="s">
        <v>142</v>
      </c>
      <c r="D307" s="29">
        <v>191771438</v>
      </c>
      <c r="E307" s="29">
        <v>0</v>
      </c>
      <c r="F307" s="29">
        <v>1060</v>
      </c>
      <c r="G307" s="29">
        <v>2691313.64</v>
      </c>
      <c r="H307" s="29">
        <v>1285363.22</v>
      </c>
      <c r="I307" s="29">
        <v>905</v>
      </c>
      <c r="J307" s="29">
        <v>1085487</v>
      </c>
      <c r="K307" s="29" t="s">
        <v>881</v>
      </c>
      <c r="M307" s="29">
        <v>8200</v>
      </c>
      <c r="N307" s="29" t="s">
        <v>142</v>
      </c>
      <c r="O307" s="29">
        <v>820000</v>
      </c>
      <c r="R307" s="29" t="s">
        <v>887</v>
      </c>
      <c r="S307" s="29">
        <v>115</v>
      </c>
      <c r="T307" s="29" t="s">
        <v>888</v>
      </c>
      <c r="U307" s="29">
        <v>2939</v>
      </c>
      <c r="V307" s="29" t="s">
        <v>889</v>
      </c>
      <c r="W307" s="29" t="s">
        <v>890</v>
      </c>
      <c r="X307" s="29" t="s">
        <v>212</v>
      </c>
    </row>
    <row r="308" spans="1:24" x14ac:dyDescent="0.25">
      <c r="A308" s="29" t="s">
        <v>143</v>
      </c>
      <c r="B308" s="29">
        <v>2939</v>
      </c>
      <c r="C308" s="29" t="s">
        <v>142</v>
      </c>
      <c r="D308" s="29">
        <v>191750428</v>
      </c>
      <c r="E308" s="29">
        <v>0</v>
      </c>
      <c r="F308" s="29">
        <v>1080</v>
      </c>
      <c r="G308" s="29">
        <v>2691668</v>
      </c>
      <c r="H308" s="29">
        <v>1285717</v>
      </c>
      <c r="I308" s="29">
        <v>909</v>
      </c>
      <c r="J308" s="29">
        <v>1085487</v>
      </c>
      <c r="K308" s="29" t="s">
        <v>881</v>
      </c>
      <c r="M308" s="29">
        <v>8207</v>
      </c>
      <c r="N308" s="29" t="s">
        <v>142</v>
      </c>
      <c r="O308" s="29">
        <v>820700</v>
      </c>
      <c r="R308" s="29" t="s">
        <v>891</v>
      </c>
      <c r="S308" s="29">
        <v>101</v>
      </c>
      <c r="T308" s="29" t="s">
        <v>888</v>
      </c>
      <c r="U308" s="29">
        <v>2939</v>
      </c>
      <c r="V308" s="29" t="s">
        <v>889</v>
      </c>
      <c r="W308" s="29" t="s">
        <v>892</v>
      </c>
      <c r="X308" s="29" t="s">
        <v>212</v>
      </c>
    </row>
    <row r="309" spans="1:24" x14ac:dyDescent="0.25">
      <c r="A309" s="29" t="s">
        <v>143</v>
      </c>
      <c r="B309" s="29">
        <v>2939</v>
      </c>
      <c r="C309" s="29" t="s">
        <v>142</v>
      </c>
      <c r="D309" s="29">
        <v>191750274</v>
      </c>
      <c r="E309" s="29">
        <v>0</v>
      </c>
      <c r="F309" s="29">
        <v>1060</v>
      </c>
      <c r="G309" s="29">
        <v>2690281.7719999999</v>
      </c>
      <c r="H309" s="29">
        <v>1284639.013</v>
      </c>
      <c r="I309" s="29">
        <v>905</v>
      </c>
      <c r="J309" s="29">
        <v>1085487</v>
      </c>
      <c r="K309" s="29" t="s">
        <v>881</v>
      </c>
      <c r="M309" s="29">
        <v>8200</v>
      </c>
      <c r="N309" s="29" t="s">
        <v>142</v>
      </c>
      <c r="O309" s="29">
        <v>820000</v>
      </c>
      <c r="R309" s="29" t="s">
        <v>893</v>
      </c>
      <c r="S309" s="29">
        <v>115</v>
      </c>
      <c r="U309" s="29">
        <v>2939</v>
      </c>
      <c r="V309" s="29" t="s">
        <v>894</v>
      </c>
      <c r="W309" s="29" t="s">
        <v>895</v>
      </c>
      <c r="X309" s="29" t="s">
        <v>212</v>
      </c>
    </row>
    <row r="310" spans="1:24" x14ac:dyDescent="0.25">
      <c r="A310" s="29" t="s">
        <v>143</v>
      </c>
      <c r="B310" s="29">
        <v>2939</v>
      </c>
      <c r="C310" s="29" t="s">
        <v>142</v>
      </c>
      <c r="D310" s="29">
        <v>191764843</v>
      </c>
      <c r="E310" s="29">
        <v>0</v>
      </c>
      <c r="F310" s="29">
        <v>1060</v>
      </c>
      <c r="G310" s="29">
        <v>2690155</v>
      </c>
      <c r="H310" s="29">
        <v>1284605</v>
      </c>
      <c r="I310" s="29">
        <v>909</v>
      </c>
      <c r="J310" s="29">
        <v>1085487</v>
      </c>
      <c r="K310" s="29" t="s">
        <v>881</v>
      </c>
      <c r="M310" s="29">
        <v>8200</v>
      </c>
      <c r="N310" s="29" t="s">
        <v>142</v>
      </c>
      <c r="O310" s="29">
        <v>820000</v>
      </c>
      <c r="R310" s="29" t="s">
        <v>896</v>
      </c>
      <c r="S310" s="29">
        <v>115</v>
      </c>
      <c r="U310" s="29">
        <v>2939</v>
      </c>
      <c r="V310" s="29" t="s">
        <v>897</v>
      </c>
      <c r="W310" s="29" t="s">
        <v>898</v>
      </c>
      <c r="X310" s="29" t="s">
        <v>212</v>
      </c>
    </row>
    <row r="311" spans="1:24" x14ac:dyDescent="0.25">
      <c r="A311" s="29" t="s">
        <v>143</v>
      </c>
      <c r="B311" s="29">
        <v>2939</v>
      </c>
      <c r="C311" s="29" t="s">
        <v>142</v>
      </c>
      <c r="D311" s="29">
        <v>191747652</v>
      </c>
      <c r="E311" s="29">
        <v>0</v>
      </c>
      <c r="F311" s="29">
        <v>1060</v>
      </c>
      <c r="G311" s="29">
        <v>2690382</v>
      </c>
      <c r="H311" s="29">
        <v>1284799</v>
      </c>
      <c r="I311" s="29">
        <v>909</v>
      </c>
      <c r="J311" s="29">
        <v>1085487</v>
      </c>
      <c r="K311" s="29" t="s">
        <v>881</v>
      </c>
      <c r="M311" s="29">
        <v>8200</v>
      </c>
      <c r="N311" s="29" t="s">
        <v>142</v>
      </c>
      <c r="O311" s="29">
        <v>820000</v>
      </c>
      <c r="R311" s="29" t="s">
        <v>899</v>
      </c>
      <c r="S311" s="29">
        <v>115</v>
      </c>
      <c r="U311" s="29">
        <v>2939</v>
      </c>
      <c r="V311" s="29" t="s">
        <v>213</v>
      </c>
      <c r="W311" s="29" t="s">
        <v>900</v>
      </c>
      <c r="X311" s="29" t="s">
        <v>212</v>
      </c>
    </row>
    <row r="312" spans="1:24" x14ac:dyDescent="0.25">
      <c r="A312" s="29" t="s">
        <v>143</v>
      </c>
      <c r="B312" s="29">
        <v>2939</v>
      </c>
      <c r="C312" s="29" t="s">
        <v>142</v>
      </c>
      <c r="D312" s="29">
        <v>191764836</v>
      </c>
      <c r="E312" s="29">
        <v>0</v>
      </c>
      <c r="F312" s="29">
        <v>1060</v>
      </c>
      <c r="G312" s="29">
        <v>2690512</v>
      </c>
      <c r="H312" s="29">
        <v>1284806</v>
      </c>
      <c r="I312" s="29">
        <v>909</v>
      </c>
      <c r="J312" s="29">
        <v>1085487</v>
      </c>
      <c r="K312" s="29" t="s">
        <v>881</v>
      </c>
      <c r="M312" s="29">
        <v>8200</v>
      </c>
      <c r="N312" s="29" t="s">
        <v>142</v>
      </c>
      <c r="O312" s="29">
        <v>820000</v>
      </c>
      <c r="R312" s="29" t="s">
        <v>311</v>
      </c>
      <c r="S312" s="29">
        <v>115</v>
      </c>
      <c r="U312" s="29">
        <v>2939</v>
      </c>
      <c r="V312" s="29" t="s">
        <v>902</v>
      </c>
      <c r="W312" s="29" t="s">
        <v>903</v>
      </c>
      <c r="X312" s="29" t="s">
        <v>212</v>
      </c>
    </row>
    <row r="313" spans="1:24" x14ac:dyDescent="0.25">
      <c r="A313" s="29" t="s">
        <v>143</v>
      </c>
      <c r="B313" s="29">
        <v>2939</v>
      </c>
      <c r="C313" s="29" t="s">
        <v>142</v>
      </c>
      <c r="D313" s="29">
        <v>191751495</v>
      </c>
      <c r="E313" s="29">
        <v>0</v>
      </c>
      <c r="F313" s="29">
        <v>1060</v>
      </c>
      <c r="G313" s="29">
        <v>2690862</v>
      </c>
      <c r="H313" s="29">
        <v>1285183</v>
      </c>
      <c r="I313" s="29">
        <v>904</v>
      </c>
      <c r="J313" s="29">
        <v>1085487</v>
      </c>
      <c r="K313" s="29" t="s">
        <v>881</v>
      </c>
      <c r="M313" s="29">
        <v>8200</v>
      </c>
      <c r="N313" s="29" t="s">
        <v>142</v>
      </c>
      <c r="O313" s="29">
        <v>820000</v>
      </c>
      <c r="R313" s="29" t="s">
        <v>904</v>
      </c>
      <c r="S313" s="29">
        <v>115</v>
      </c>
      <c r="T313" s="29" t="s">
        <v>905</v>
      </c>
      <c r="U313" s="29">
        <v>2939</v>
      </c>
      <c r="V313" s="29" t="s">
        <v>876</v>
      </c>
      <c r="W313" s="29" t="s">
        <v>906</v>
      </c>
      <c r="X313" s="29" t="s">
        <v>212</v>
      </c>
    </row>
    <row r="314" spans="1:24" x14ac:dyDescent="0.25">
      <c r="A314" s="29" t="s">
        <v>143</v>
      </c>
      <c r="B314" s="29">
        <v>2939</v>
      </c>
      <c r="C314" s="29" t="s">
        <v>142</v>
      </c>
      <c r="D314" s="29">
        <v>191750427</v>
      </c>
      <c r="E314" s="29">
        <v>0</v>
      </c>
      <c r="F314" s="29">
        <v>1060</v>
      </c>
      <c r="G314" s="29">
        <v>2691610</v>
      </c>
      <c r="H314" s="29">
        <v>1285446</v>
      </c>
      <c r="I314" s="29">
        <v>909</v>
      </c>
      <c r="J314" s="29">
        <v>1085487</v>
      </c>
      <c r="K314" s="29" t="s">
        <v>881</v>
      </c>
      <c r="M314" s="29">
        <v>8207</v>
      </c>
      <c r="N314" s="29" t="s">
        <v>142</v>
      </c>
      <c r="O314" s="29">
        <v>820700</v>
      </c>
      <c r="R314" s="29" t="s">
        <v>907</v>
      </c>
      <c r="S314" s="29">
        <v>115</v>
      </c>
      <c r="T314" s="29" t="s">
        <v>888</v>
      </c>
      <c r="U314" s="29">
        <v>2939</v>
      </c>
      <c r="V314" s="29" t="s">
        <v>889</v>
      </c>
      <c r="W314" s="29" t="s">
        <v>908</v>
      </c>
      <c r="X314" s="29" t="s">
        <v>212</v>
      </c>
    </row>
    <row r="315" spans="1:24" x14ac:dyDescent="0.25">
      <c r="A315" s="29" t="s">
        <v>143</v>
      </c>
      <c r="B315" s="29">
        <v>2939</v>
      </c>
      <c r="C315" s="29" t="s">
        <v>142</v>
      </c>
      <c r="D315" s="29">
        <v>191750426</v>
      </c>
      <c r="E315" s="29">
        <v>0</v>
      </c>
      <c r="F315" s="29">
        <v>1080</v>
      </c>
      <c r="G315" s="29">
        <v>2691562</v>
      </c>
      <c r="H315" s="29">
        <v>1285670</v>
      </c>
      <c r="I315" s="29">
        <v>909</v>
      </c>
      <c r="J315" s="29">
        <v>1085487</v>
      </c>
      <c r="K315" s="29" t="s">
        <v>881</v>
      </c>
      <c r="M315" s="29">
        <v>8207</v>
      </c>
      <c r="N315" s="29" t="s">
        <v>142</v>
      </c>
      <c r="O315" s="29">
        <v>820700</v>
      </c>
      <c r="R315" s="29" t="s">
        <v>909</v>
      </c>
      <c r="S315" s="29">
        <v>101</v>
      </c>
      <c r="T315" s="29" t="s">
        <v>888</v>
      </c>
      <c r="U315" s="29">
        <v>2939</v>
      </c>
      <c r="V315" s="29" t="s">
        <v>889</v>
      </c>
      <c r="W315" s="29" t="s">
        <v>910</v>
      </c>
      <c r="X315" s="29" t="s">
        <v>212</v>
      </c>
    </row>
    <row r="316" spans="1:24" x14ac:dyDescent="0.25">
      <c r="A316" s="29" t="s">
        <v>143</v>
      </c>
      <c r="B316" s="29">
        <v>2939</v>
      </c>
      <c r="C316" s="29" t="s">
        <v>142</v>
      </c>
      <c r="D316" s="29">
        <v>191751494</v>
      </c>
      <c r="E316" s="29">
        <v>0</v>
      </c>
      <c r="F316" s="29">
        <v>1060</v>
      </c>
      <c r="G316" s="29">
        <v>2690545.6</v>
      </c>
      <c r="H316" s="29">
        <v>1284828</v>
      </c>
      <c r="I316" s="29">
        <v>905</v>
      </c>
      <c r="J316" s="29">
        <v>1085487</v>
      </c>
      <c r="K316" s="29" t="s">
        <v>881</v>
      </c>
      <c r="M316" s="29">
        <v>8200</v>
      </c>
      <c r="N316" s="29" t="s">
        <v>142</v>
      </c>
      <c r="O316" s="29">
        <v>820000</v>
      </c>
      <c r="R316" s="29" t="s">
        <v>911</v>
      </c>
      <c r="S316" s="29">
        <v>115</v>
      </c>
      <c r="U316" s="29">
        <v>2939</v>
      </c>
      <c r="V316" s="29" t="s">
        <v>912</v>
      </c>
      <c r="W316" s="29" t="s">
        <v>913</v>
      </c>
      <c r="X316" s="29" t="s">
        <v>212</v>
      </c>
    </row>
    <row r="317" spans="1:24" x14ac:dyDescent="0.25">
      <c r="A317" s="29" t="s">
        <v>143</v>
      </c>
      <c r="B317" s="29">
        <v>2939</v>
      </c>
      <c r="C317" s="29" t="s">
        <v>142</v>
      </c>
      <c r="D317" s="29">
        <v>191750356</v>
      </c>
      <c r="E317" s="29">
        <v>0</v>
      </c>
      <c r="F317" s="29">
        <v>1060</v>
      </c>
      <c r="G317" s="29">
        <v>2690962</v>
      </c>
      <c r="H317" s="29">
        <v>1285073</v>
      </c>
      <c r="I317" s="29">
        <v>909</v>
      </c>
      <c r="J317" s="29">
        <v>1085487</v>
      </c>
      <c r="K317" s="29" t="s">
        <v>881</v>
      </c>
      <c r="M317" s="29">
        <v>8200</v>
      </c>
      <c r="N317" s="29" t="s">
        <v>142</v>
      </c>
      <c r="O317" s="29">
        <v>820000</v>
      </c>
      <c r="R317" s="29" t="s">
        <v>914</v>
      </c>
      <c r="S317" s="29">
        <v>115</v>
      </c>
      <c r="U317" s="29">
        <v>2939</v>
      </c>
      <c r="V317" s="29" t="s">
        <v>915</v>
      </c>
      <c r="W317" s="29" t="s">
        <v>916</v>
      </c>
      <c r="X317" s="29" t="s">
        <v>212</v>
      </c>
    </row>
    <row r="318" spans="1:24" x14ac:dyDescent="0.25">
      <c r="A318" s="29" t="s">
        <v>143</v>
      </c>
      <c r="B318" s="29">
        <v>2939</v>
      </c>
      <c r="C318" s="29" t="s">
        <v>142</v>
      </c>
      <c r="D318" s="29">
        <v>191750425</v>
      </c>
      <c r="E318" s="29">
        <v>0</v>
      </c>
      <c r="F318" s="29">
        <v>1080</v>
      </c>
      <c r="G318" s="29">
        <v>2690560</v>
      </c>
      <c r="H318" s="29">
        <v>1284789</v>
      </c>
      <c r="I318" s="29">
        <v>905</v>
      </c>
      <c r="J318" s="29">
        <v>1085487</v>
      </c>
      <c r="K318" s="29" t="s">
        <v>881</v>
      </c>
      <c r="M318" s="29">
        <v>8200</v>
      </c>
      <c r="N318" s="29" t="s">
        <v>142</v>
      </c>
      <c r="O318" s="29">
        <v>820000</v>
      </c>
      <c r="R318" s="29" t="s">
        <v>917</v>
      </c>
      <c r="S318" s="29">
        <v>101</v>
      </c>
      <c r="U318" s="29">
        <v>2939</v>
      </c>
      <c r="V318" s="29" t="s">
        <v>918</v>
      </c>
      <c r="W318" s="29" t="s">
        <v>919</v>
      </c>
      <c r="X318" s="29" t="s">
        <v>212</v>
      </c>
    </row>
    <row r="319" spans="1:24" x14ac:dyDescent="0.25">
      <c r="A319" s="29" t="s">
        <v>143</v>
      </c>
      <c r="B319" s="29">
        <v>2939</v>
      </c>
      <c r="C319" s="29" t="s">
        <v>142</v>
      </c>
      <c r="D319" s="29">
        <v>191761154</v>
      </c>
      <c r="E319" s="29">
        <v>0</v>
      </c>
      <c r="F319" s="29">
        <v>1060</v>
      </c>
      <c r="G319" s="29">
        <v>2691216</v>
      </c>
      <c r="H319" s="29">
        <v>1285310</v>
      </c>
      <c r="I319" s="29">
        <v>909</v>
      </c>
      <c r="J319" s="29">
        <v>1085487</v>
      </c>
      <c r="K319" s="29" t="s">
        <v>881</v>
      </c>
      <c r="M319" s="29">
        <v>8200</v>
      </c>
      <c r="N319" s="29" t="s">
        <v>142</v>
      </c>
      <c r="O319" s="29">
        <v>820000</v>
      </c>
      <c r="S319" s="29">
        <v>115</v>
      </c>
      <c r="U319" s="29">
        <v>2939</v>
      </c>
      <c r="V319" s="29" t="s">
        <v>920</v>
      </c>
      <c r="W319" s="29" t="s">
        <v>922</v>
      </c>
      <c r="X319" s="29" t="s">
        <v>212</v>
      </c>
    </row>
    <row r="320" spans="1:24" x14ac:dyDescent="0.25">
      <c r="A320" s="29" t="s">
        <v>143</v>
      </c>
      <c r="B320" s="29">
        <v>2939</v>
      </c>
      <c r="C320" s="29" t="s">
        <v>142</v>
      </c>
      <c r="D320" s="29">
        <v>191761155</v>
      </c>
      <c r="E320" s="29">
        <v>0</v>
      </c>
      <c r="F320" s="29">
        <v>1060</v>
      </c>
      <c r="G320" s="29">
        <v>2690172</v>
      </c>
      <c r="H320" s="29">
        <v>1284580</v>
      </c>
      <c r="I320" s="29">
        <v>909</v>
      </c>
      <c r="J320" s="29">
        <v>1085487</v>
      </c>
      <c r="K320" s="29" t="s">
        <v>881</v>
      </c>
      <c r="M320" s="29">
        <v>8200</v>
      </c>
      <c r="N320" s="29" t="s">
        <v>142</v>
      </c>
      <c r="O320" s="29">
        <v>820000</v>
      </c>
      <c r="S320" s="29">
        <v>115</v>
      </c>
      <c r="U320" s="29">
        <v>2939</v>
      </c>
      <c r="V320" s="29" t="s">
        <v>897</v>
      </c>
      <c r="W320" s="29" t="s">
        <v>923</v>
      </c>
      <c r="X320" s="29" t="s">
        <v>212</v>
      </c>
    </row>
    <row r="321" spans="1:24" x14ac:dyDescent="0.25">
      <c r="A321" s="29" t="s">
        <v>143</v>
      </c>
      <c r="B321" s="29">
        <v>2939</v>
      </c>
      <c r="C321" s="29" t="s">
        <v>142</v>
      </c>
      <c r="D321" s="29">
        <v>191761153</v>
      </c>
      <c r="E321" s="29">
        <v>0</v>
      </c>
      <c r="F321" s="29">
        <v>1060</v>
      </c>
      <c r="G321" s="29">
        <v>2691225</v>
      </c>
      <c r="H321" s="29">
        <v>1285352</v>
      </c>
      <c r="I321" s="29">
        <v>909</v>
      </c>
      <c r="J321" s="29">
        <v>1085487</v>
      </c>
      <c r="K321" s="29" t="s">
        <v>881</v>
      </c>
      <c r="M321" s="29">
        <v>8200</v>
      </c>
      <c r="N321" s="29" t="s">
        <v>142</v>
      </c>
      <c r="O321" s="29">
        <v>820000</v>
      </c>
      <c r="S321" s="29">
        <v>115</v>
      </c>
      <c r="U321" s="29">
        <v>2939</v>
      </c>
      <c r="V321" s="29" t="s">
        <v>920</v>
      </c>
      <c r="W321" s="29" t="s">
        <v>921</v>
      </c>
      <c r="X321" s="29" t="s">
        <v>212</v>
      </c>
    </row>
    <row r="322" spans="1:24" x14ac:dyDescent="0.25">
      <c r="A322" s="29" t="s">
        <v>143</v>
      </c>
      <c r="B322" s="29">
        <v>2939</v>
      </c>
      <c r="C322" s="29" t="s">
        <v>142</v>
      </c>
      <c r="D322" s="29">
        <v>191761163</v>
      </c>
      <c r="E322" s="29">
        <v>0</v>
      </c>
      <c r="F322" s="29">
        <v>1060</v>
      </c>
      <c r="G322" s="29">
        <v>2691018</v>
      </c>
      <c r="H322" s="29">
        <v>1284659</v>
      </c>
      <c r="I322" s="29">
        <v>909</v>
      </c>
      <c r="J322" s="29">
        <v>1085490</v>
      </c>
      <c r="K322" s="29" t="s">
        <v>924</v>
      </c>
      <c r="L322" s="175" t="s">
        <v>1679</v>
      </c>
      <c r="M322" s="29">
        <v>8200</v>
      </c>
      <c r="N322" s="29" t="s">
        <v>142</v>
      </c>
      <c r="O322" s="29">
        <v>820000</v>
      </c>
      <c r="R322" s="29" t="s">
        <v>262</v>
      </c>
      <c r="S322" s="29">
        <v>115</v>
      </c>
      <c r="T322" s="29" t="s">
        <v>3579</v>
      </c>
      <c r="U322" s="29">
        <v>2939</v>
      </c>
      <c r="V322" s="29" t="s">
        <v>929</v>
      </c>
      <c r="W322" s="29" t="s">
        <v>3580</v>
      </c>
      <c r="X322" s="29" t="s">
        <v>212</v>
      </c>
    </row>
    <row r="323" spans="1:24" x14ac:dyDescent="0.25">
      <c r="A323" s="29" t="s">
        <v>143</v>
      </c>
      <c r="B323" s="29">
        <v>2939</v>
      </c>
      <c r="C323" s="29" t="s">
        <v>142</v>
      </c>
      <c r="D323" s="29">
        <v>502012728</v>
      </c>
      <c r="E323" s="29">
        <v>0</v>
      </c>
      <c r="F323" s="29">
        <v>1060</v>
      </c>
      <c r="G323" s="29">
        <v>2691020.7459999998</v>
      </c>
      <c r="H323" s="29">
        <v>1284633.753</v>
      </c>
      <c r="I323" s="29">
        <v>901</v>
      </c>
      <c r="J323" s="29">
        <v>1085490</v>
      </c>
      <c r="K323" s="29" t="s">
        <v>924</v>
      </c>
      <c r="L323" s="175" t="s">
        <v>1679</v>
      </c>
      <c r="M323" s="29">
        <v>8200</v>
      </c>
      <c r="N323" s="29" t="s">
        <v>142</v>
      </c>
      <c r="O323" s="29">
        <v>820000</v>
      </c>
      <c r="S323" s="29">
        <v>115</v>
      </c>
      <c r="T323" s="29" t="s">
        <v>3581</v>
      </c>
      <c r="U323" s="29">
        <v>2939</v>
      </c>
      <c r="V323" s="29" t="s">
        <v>3582</v>
      </c>
      <c r="W323" s="29" t="s">
        <v>3583</v>
      </c>
      <c r="X323" s="29" t="s">
        <v>212</v>
      </c>
    </row>
    <row r="324" spans="1:24" x14ac:dyDescent="0.25">
      <c r="A324" s="29" t="s">
        <v>143</v>
      </c>
      <c r="B324" s="29">
        <v>2939</v>
      </c>
      <c r="C324" s="29" t="s">
        <v>142</v>
      </c>
      <c r="D324" s="29">
        <v>191750355</v>
      </c>
      <c r="E324" s="29">
        <v>0</v>
      </c>
      <c r="F324" s="29">
        <v>1060</v>
      </c>
      <c r="G324" s="29">
        <v>2690803</v>
      </c>
      <c r="H324" s="29">
        <v>1284562</v>
      </c>
      <c r="I324" s="29">
        <v>909</v>
      </c>
      <c r="J324" s="29">
        <v>1085490</v>
      </c>
      <c r="K324" s="29" t="s">
        <v>924</v>
      </c>
      <c r="M324" s="29">
        <v>8200</v>
      </c>
      <c r="N324" s="29" t="s">
        <v>142</v>
      </c>
      <c r="O324" s="29">
        <v>820000</v>
      </c>
      <c r="R324" s="29" t="s">
        <v>925</v>
      </c>
      <c r="S324" s="29">
        <v>115</v>
      </c>
      <c r="U324" s="29">
        <v>2939</v>
      </c>
      <c r="V324" s="29" t="s">
        <v>926</v>
      </c>
      <c r="W324" s="29" t="s">
        <v>319</v>
      </c>
      <c r="X324" s="29" t="s">
        <v>212</v>
      </c>
    </row>
    <row r="325" spans="1:24" x14ac:dyDescent="0.25">
      <c r="A325" s="29" t="s">
        <v>143</v>
      </c>
      <c r="B325" s="29">
        <v>2939</v>
      </c>
      <c r="C325" s="29" t="s">
        <v>142</v>
      </c>
      <c r="D325" s="29">
        <v>191746441</v>
      </c>
      <c r="E325" s="29">
        <v>0</v>
      </c>
      <c r="F325" s="29">
        <v>1080</v>
      </c>
      <c r="G325" s="29">
        <v>2691100</v>
      </c>
      <c r="H325" s="29">
        <v>1284651</v>
      </c>
      <c r="I325" s="29">
        <v>909</v>
      </c>
      <c r="J325" s="29">
        <v>1085490</v>
      </c>
      <c r="K325" s="29" t="s">
        <v>924</v>
      </c>
      <c r="M325" s="29">
        <v>8200</v>
      </c>
      <c r="N325" s="29" t="s">
        <v>142</v>
      </c>
      <c r="O325" s="29">
        <v>820000</v>
      </c>
      <c r="R325" s="29" t="s">
        <v>927</v>
      </c>
      <c r="S325" s="29">
        <v>101</v>
      </c>
      <c r="U325" s="29">
        <v>2939</v>
      </c>
      <c r="V325" s="29" t="s">
        <v>313</v>
      </c>
      <c r="W325" s="29" t="s">
        <v>928</v>
      </c>
      <c r="X325" s="29" t="s">
        <v>212</v>
      </c>
    </row>
    <row r="326" spans="1:24" x14ac:dyDescent="0.25">
      <c r="A326" s="29" t="s">
        <v>143</v>
      </c>
      <c r="B326" s="29">
        <v>2939</v>
      </c>
      <c r="C326" s="29" t="s">
        <v>142</v>
      </c>
      <c r="D326" s="29">
        <v>191738096</v>
      </c>
      <c r="E326" s="29">
        <v>0</v>
      </c>
      <c r="F326" s="29">
        <v>1060</v>
      </c>
      <c r="G326" s="29">
        <v>2685420.2420000001</v>
      </c>
      <c r="H326" s="29">
        <v>1288219.6980000001</v>
      </c>
      <c r="I326" s="29">
        <v>905</v>
      </c>
      <c r="J326" s="29">
        <v>1085166</v>
      </c>
      <c r="K326" s="29" t="s">
        <v>931</v>
      </c>
      <c r="M326" s="29">
        <v>8231</v>
      </c>
      <c r="N326" s="29" t="s">
        <v>233</v>
      </c>
      <c r="O326" s="29">
        <v>823100</v>
      </c>
      <c r="R326" s="29" t="s">
        <v>932</v>
      </c>
      <c r="S326" s="29">
        <v>115</v>
      </c>
      <c r="U326" s="29">
        <v>2934</v>
      </c>
      <c r="V326" s="29" t="s">
        <v>933</v>
      </c>
      <c r="W326" s="29" t="s">
        <v>934</v>
      </c>
      <c r="X326" s="29" t="s">
        <v>212</v>
      </c>
    </row>
    <row r="327" spans="1:24" x14ac:dyDescent="0.25">
      <c r="A327" s="29" t="s">
        <v>143</v>
      </c>
      <c r="B327" s="29">
        <v>2939</v>
      </c>
      <c r="C327" s="29" t="s">
        <v>142</v>
      </c>
      <c r="D327" s="29">
        <v>191747711</v>
      </c>
      <c r="E327" s="29">
        <v>0</v>
      </c>
      <c r="F327" s="29">
        <v>1060</v>
      </c>
      <c r="G327" s="29">
        <v>2685407.9730000002</v>
      </c>
      <c r="H327" s="29">
        <v>1288218.4350000001</v>
      </c>
      <c r="I327" s="29">
        <v>905</v>
      </c>
      <c r="J327" s="29">
        <v>1085166</v>
      </c>
      <c r="K327" s="29" t="s">
        <v>931</v>
      </c>
      <c r="M327" s="29">
        <v>8231</v>
      </c>
      <c r="N327" s="29" t="s">
        <v>233</v>
      </c>
      <c r="O327" s="29">
        <v>823100</v>
      </c>
      <c r="S327" s="29">
        <v>115</v>
      </c>
      <c r="U327" s="29">
        <v>2934</v>
      </c>
      <c r="V327" s="29" t="s">
        <v>933</v>
      </c>
      <c r="W327" s="29" t="s">
        <v>935</v>
      </c>
      <c r="X327" s="29" t="s">
        <v>212</v>
      </c>
    </row>
    <row r="328" spans="1:24" x14ac:dyDescent="0.25">
      <c r="A328" s="29" t="s">
        <v>143</v>
      </c>
      <c r="B328" s="29">
        <v>2939</v>
      </c>
      <c r="C328" s="29" t="s">
        <v>142</v>
      </c>
      <c r="D328" s="29">
        <v>191739279</v>
      </c>
      <c r="E328" s="29">
        <v>0</v>
      </c>
      <c r="F328" s="29">
        <v>1060</v>
      </c>
      <c r="G328" s="29">
        <v>2686344.8319999999</v>
      </c>
      <c r="H328" s="29">
        <v>1287620.77</v>
      </c>
      <c r="I328" s="29">
        <v>905</v>
      </c>
      <c r="J328" s="29">
        <v>1085168</v>
      </c>
      <c r="K328" s="29" t="s">
        <v>936</v>
      </c>
      <c r="L328" s="175" t="s">
        <v>937</v>
      </c>
      <c r="M328" s="29">
        <v>8231</v>
      </c>
      <c r="N328" s="29" t="s">
        <v>233</v>
      </c>
      <c r="O328" s="29">
        <v>823100</v>
      </c>
      <c r="R328" s="29" t="s">
        <v>525</v>
      </c>
      <c r="S328" s="29">
        <v>115</v>
      </c>
      <c r="T328" s="29" t="s">
        <v>938</v>
      </c>
      <c r="U328" s="29">
        <v>2934</v>
      </c>
      <c r="V328" s="29" t="s">
        <v>939</v>
      </c>
      <c r="W328" s="29" t="s">
        <v>940</v>
      </c>
      <c r="X328" s="29" t="s">
        <v>212</v>
      </c>
    </row>
    <row r="329" spans="1:24" x14ac:dyDescent="0.25">
      <c r="A329" s="29" t="s">
        <v>143</v>
      </c>
      <c r="B329" s="29">
        <v>2939</v>
      </c>
      <c r="C329" s="29" t="s">
        <v>142</v>
      </c>
      <c r="D329" s="29">
        <v>502013122</v>
      </c>
      <c r="E329" s="29">
        <v>0</v>
      </c>
      <c r="F329" s="29">
        <v>1060</v>
      </c>
      <c r="G329" s="29">
        <v>2686331.0219999999</v>
      </c>
      <c r="H329" s="29">
        <v>1287642.753</v>
      </c>
      <c r="I329" s="29">
        <v>901</v>
      </c>
      <c r="J329" s="29">
        <v>1085168</v>
      </c>
      <c r="K329" s="29" t="s">
        <v>936</v>
      </c>
      <c r="L329" s="175" t="s">
        <v>937</v>
      </c>
      <c r="M329" s="29">
        <v>8231</v>
      </c>
      <c r="N329" s="29" t="s">
        <v>233</v>
      </c>
      <c r="O329" s="29">
        <v>823100</v>
      </c>
      <c r="S329" s="29">
        <v>115</v>
      </c>
      <c r="T329" s="29" t="s">
        <v>938</v>
      </c>
      <c r="U329" s="29">
        <v>2934</v>
      </c>
      <c r="V329" s="29" t="s">
        <v>939</v>
      </c>
      <c r="X329" s="29" t="s">
        <v>212</v>
      </c>
    </row>
    <row r="330" spans="1:24" x14ac:dyDescent="0.25">
      <c r="A330" s="29" t="s">
        <v>143</v>
      </c>
      <c r="B330" s="29">
        <v>2939</v>
      </c>
      <c r="C330" s="29" t="s">
        <v>142</v>
      </c>
      <c r="D330" s="29">
        <v>191758690</v>
      </c>
      <c r="E330" s="29">
        <v>0</v>
      </c>
      <c r="F330" s="29">
        <v>1060</v>
      </c>
      <c r="G330" s="29">
        <v>2690111</v>
      </c>
      <c r="H330" s="29">
        <v>1284131</v>
      </c>
      <c r="I330" s="29">
        <v>909</v>
      </c>
      <c r="J330" s="29">
        <v>1085493</v>
      </c>
      <c r="K330" s="29" t="s">
        <v>941</v>
      </c>
      <c r="L330" s="175" t="s">
        <v>942</v>
      </c>
      <c r="M330" s="29">
        <v>8200</v>
      </c>
      <c r="N330" s="29" t="s">
        <v>142</v>
      </c>
      <c r="O330" s="29">
        <v>820000</v>
      </c>
      <c r="R330" s="29" t="s">
        <v>341</v>
      </c>
      <c r="S330" s="29">
        <v>115</v>
      </c>
      <c r="T330" s="29" t="s">
        <v>943</v>
      </c>
      <c r="U330" s="29">
        <v>2939</v>
      </c>
      <c r="V330" s="29" t="s">
        <v>944</v>
      </c>
      <c r="W330" s="29" t="s">
        <v>945</v>
      </c>
      <c r="X330" s="29" t="s">
        <v>212</v>
      </c>
    </row>
    <row r="331" spans="1:24" x14ac:dyDescent="0.25">
      <c r="A331" s="29" t="s">
        <v>143</v>
      </c>
      <c r="B331" s="29">
        <v>2939</v>
      </c>
      <c r="C331" s="29" t="s">
        <v>142</v>
      </c>
      <c r="D331" s="29">
        <v>502012847</v>
      </c>
      <c r="E331" s="29">
        <v>0</v>
      </c>
      <c r="F331" s="29">
        <v>1060</v>
      </c>
      <c r="G331" s="29">
        <v>2690127.7140000002</v>
      </c>
      <c r="H331" s="29">
        <v>1284161.743</v>
      </c>
      <c r="I331" s="29">
        <v>901</v>
      </c>
      <c r="J331" s="29">
        <v>1085493</v>
      </c>
      <c r="K331" s="29" t="s">
        <v>941</v>
      </c>
      <c r="L331" s="175" t="s">
        <v>942</v>
      </c>
      <c r="M331" s="29">
        <v>8200</v>
      </c>
      <c r="N331" s="29" t="s">
        <v>142</v>
      </c>
      <c r="O331" s="29">
        <v>820000</v>
      </c>
      <c r="S331" s="29">
        <v>115</v>
      </c>
      <c r="T331" s="29" t="s">
        <v>943</v>
      </c>
      <c r="U331" s="29">
        <v>2939</v>
      </c>
      <c r="V331" s="29" t="s">
        <v>944</v>
      </c>
      <c r="X331" s="29" t="s">
        <v>212</v>
      </c>
    </row>
    <row r="332" spans="1:24" x14ac:dyDescent="0.25">
      <c r="A332" s="29" t="s">
        <v>143</v>
      </c>
      <c r="B332" s="29">
        <v>2939</v>
      </c>
      <c r="C332" s="29" t="s">
        <v>142</v>
      </c>
      <c r="D332" s="29">
        <v>191740053</v>
      </c>
      <c r="E332" s="29">
        <v>0</v>
      </c>
      <c r="F332" s="29">
        <v>1060</v>
      </c>
      <c r="G332" s="29">
        <v>2690183.5750000002</v>
      </c>
      <c r="H332" s="29">
        <v>1284950.3689999999</v>
      </c>
      <c r="I332" s="29">
        <v>905</v>
      </c>
      <c r="J332" s="29">
        <v>1085493</v>
      </c>
      <c r="K332" s="29" t="s">
        <v>941</v>
      </c>
      <c r="M332" s="29">
        <v>8200</v>
      </c>
      <c r="N332" s="29" t="s">
        <v>142</v>
      </c>
      <c r="O332" s="29">
        <v>820000</v>
      </c>
      <c r="R332" s="29" t="s">
        <v>946</v>
      </c>
      <c r="S332" s="29">
        <v>115</v>
      </c>
      <c r="U332" s="29">
        <v>2939</v>
      </c>
      <c r="V332" s="29" t="s">
        <v>947</v>
      </c>
      <c r="W332" s="29" t="s">
        <v>948</v>
      </c>
      <c r="X332" s="29" t="s">
        <v>212</v>
      </c>
    </row>
    <row r="333" spans="1:24" x14ac:dyDescent="0.25">
      <c r="A333" s="29" t="s">
        <v>143</v>
      </c>
      <c r="B333" s="29">
        <v>2939</v>
      </c>
      <c r="C333" s="29" t="s">
        <v>142</v>
      </c>
      <c r="D333" s="29">
        <v>191740051</v>
      </c>
      <c r="E333" s="29">
        <v>0</v>
      </c>
      <c r="F333" s="29">
        <v>1060</v>
      </c>
      <c r="G333" s="29">
        <v>2690401</v>
      </c>
      <c r="H333" s="29">
        <v>1285216</v>
      </c>
      <c r="I333" s="29">
        <v>909</v>
      </c>
      <c r="J333" s="29">
        <v>1085493</v>
      </c>
      <c r="K333" s="29" t="s">
        <v>941</v>
      </c>
      <c r="M333" s="29">
        <v>8200</v>
      </c>
      <c r="N333" s="29" t="s">
        <v>142</v>
      </c>
      <c r="O333" s="29">
        <v>820000</v>
      </c>
      <c r="R333" s="29" t="s">
        <v>949</v>
      </c>
      <c r="S333" s="29">
        <v>115</v>
      </c>
      <c r="U333" s="29">
        <v>2939</v>
      </c>
      <c r="V333" s="29" t="s">
        <v>947</v>
      </c>
      <c r="W333" s="29" t="s">
        <v>950</v>
      </c>
      <c r="X333" s="29" t="s">
        <v>212</v>
      </c>
    </row>
    <row r="334" spans="1:24" x14ac:dyDescent="0.25">
      <c r="A334" s="29" t="s">
        <v>143</v>
      </c>
      <c r="B334" s="29">
        <v>2939</v>
      </c>
      <c r="C334" s="29" t="s">
        <v>142</v>
      </c>
      <c r="D334" s="29">
        <v>191740052</v>
      </c>
      <c r="E334" s="29">
        <v>0</v>
      </c>
      <c r="F334" s="29">
        <v>1080</v>
      </c>
      <c r="G334" s="29">
        <v>2690257</v>
      </c>
      <c r="H334" s="29">
        <v>1285087</v>
      </c>
      <c r="I334" s="29">
        <v>909</v>
      </c>
      <c r="J334" s="29">
        <v>1085493</v>
      </c>
      <c r="K334" s="29" t="s">
        <v>941</v>
      </c>
      <c r="M334" s="29">
        <v>8200</v>
      </c>
      <c r="N334" s="29" t="s">
        <v>142</v>
      </c>
      <c r="O334" s="29">
        <v>820000</v>
      </c>
      <c r="R334" s="29" t="s">
        <v>951</v>
      </c>
      <c r="S334" s="29">
        <v>101</v>
      </c>
      <c r="T334" s="29" t="s">
        <v>3678</v>
      </c>
      <c r="U334" s="29">
        <v>2939</v>
      </c>
      <c r="V334" s="29" t="s">
        <v>947</v>
      </c>
      <c r="W334" s="29" t="s">
        <v>952</v>
      </c>
      <c r="X334" s="29" t="s">
        <v>212</v>
      </c>
    </row>
    <row r="335" spans="1:24" x14ac:dyDescent="0.25">
      <c r="A335" s="29" t="s">
        <v>143</v>
      </c>
      <c r="B335" s="29">
        <v>2939</v>
      </c>
      <c r="C335" s="29" t="s">
        <v>142</v>
      </c>
      <c r="D335" s="29">
        <v>191740727</v>
      </c>
      <c r="E335" s="29">
        <v>0</v>
      </c>
      <c r="F335" s="29">
        <v>1060</v>
      </c>
      <c r="G335" s="29">
        <v>2689908</v>
      </c>
      <c r="H335" s="29">
        <v>1284121</v>
      </c>
      <c r="I335" s="29">
        <v>909</v>
      </c>
      <c r="J335" s="29">
        <v>1085493</v>
      </c>
      <c r="K335" s="29" t="s">
        <v>941</v>
      </c>
      <c r="M335" s="29">
        <v>8200</v>
      </c>
      <c r="N335" s="29" t="s">
        <v>142</v>
      </c>
      <c r="O335" s="29">
        <v>820000</v>
      </c>
      <c r="R335" s="29" t="s">
        <v>953</v>
      </c>
      <c r="S335" s="29">
        <v>115</v>
      </c>
      <c r="U335" s="29">
        <v>2939</v>
      </c>
      <c r="V335" s="29" t="s">
        <v>472</v>
      </c>
      <c r="W335" s="29" t="s">
        <v>954</v>
      </c>
      <c r="X335" s="29" t="s">
        <v>212</v>
      </c>
    </row>
    <row r="336" spans="1:24" x14ac:dyDescent="0.25">
      <c r="A336" s="29" t="s">
        <v>143</v>
      </c>
      <c r="B336" s="29">
        <v>2939</v>
      </c>
      <c r="C336" s="29" t="s">
        <v>142</v>
      </c>
      <c r="D336" s="29">
        <v>191740728</v>
      </c>
      <c r="E336" s="29">
        <v>0</v>
      </c>
      <c r="F336" s="29">
        <v>1060</v>
      </c>
      <c r="G336" s="29">
        <v>2689910.523</v>
      </c>
      <c r="H336" s="29">
        <v>1284153.675</v>
      </c>
      <c r="I336" s="29">
        <v>905</v>
      </c>
      <c r="J336" s="29">
        <v>1085493</v>
      </c>
      <c r="K336" s="29" t="s">
        <v>941</v>
      </c>
      <c r="M336" s="29">
        <v>8200</v>
      </c>
      <c r="N336" s="29" t="s">
        <v>142</v>
      </c>
      <c r="O336" s="29">
        <v>820000</v>
      </c>
      <c r="R336" s="29" t="s">
        <v>955</v>
      </c>
      <c r="S336" s="29">
        <v>115</v>
      </c>
      <c r="U336" s="29">
        <v>2939</v>
      </c>
      <c r="V336" s="29" t="s">
        <v>472</v>
      </c>
      <c r="W336" s="29" t="s">
        <v>956</v>
      </c>
      <c r="X336" s="29" t="s">
        <v>212</v>
      </c>
    </row>
    <row r="337" spans="1:24" x14ac:dyDescent="0.25">
      <c r="A337" s="29" t="s">
        <v>143</v>
      </c>
      <c r="B337" s="29">
        <v>2939</v>
      </c>
      <c r="C337" s="29" t="s">
        <v>142</v>
      </c>
      <c r="D337" s="29">
        <v>190986891</v>
      </c>
      <c r="E337" s="29">
        <v>0</v>
      </c>
      <c r="F337" s="29">
        <v>1060</v>
      </c>
      <c r="G337" s="29">
        <v>2690023.5759999999</v>
      </c>
      <c r="H337" s="29">
        <v>1284512.0319999999</v>
      </c>
      <c r="I337" s="29">
        <v>905</v>
      </c>
      <c r="J337" s="29">
        <v>1085493</v>
      </c>
      <c r="K337" s="29" t="s">
        <v>941</v>
      </c>
      <c r="M337" s="29">
        <v>8200</v>
      </c>
      <c r="N337" s="29" t="s">
        <v>142</v>
      </c>
      <c r="O337" s="29">
        <v>820000</v>
      </c>
      <c r="R337" s="29" t="s">
        <v>957</v>
      </c>
      <c r="S337" s="29">
        <v>115</v>
      </c>
      <c r="U337" s="29">
        <v>2939</v>
      </c>
      <c r="V337" s="29" t="s">
        <v>472</v>
      </c>
      <c r="W337" s="29" t="s">
        <v>958</v>
      </c>
      <c r="X337" s="29" t="s">
        <v>212</v>
      </c>
    </row>
    <row r="338" spans="1:24" x14ac:dyDescent="0.25">
      <c r="A338" s="29" t="s">
        <v>143</v>
      </c>
      <c r="B338" s="29">
        <v>2939</v>
      </c>
      <c r="C338" s="29" t="s">
        <v>142</v>
      </c>
      <c r="D338" s="29">
        <v>191746798</v>
      </c>
      <c r="E338" s="29">
        <v>0</v>
      </c>
      <c r="F338" s="29">
        <v>1060</v>
      </c>
      <c r="G338" s="29">
        <v>2690254.821</v>
      </c>
      <c r="H338" s="29">
        <v>1283981.7109999999</v>
      </c>
      <c r="I338" s="29">
        <v>905</v>
      </c>
      <c r="J338" s="29">
        <v>1085493</v>
      </c>
      <c r="K338" s="29" t="s">
        <v>941</v>
      </c>
      <c r="M338" s="29">
        <v>8200</v>
      </c>
      <c r="N338" s="29" t="s">
        <v>142</v>
      </c>
      <c r="O338" s="29">
        <v>820000</v>
      </c>
      <c r="R338" s="29" t="s">
        <v>959</v>
      </c>
      <c r="S338" s="29">
        <v>115</v>
      </c>
      <c r="U338" s="29">
        <v>2939</v>
      </c>
      <c r="V338" s="29" t="s">
        <v>960</v>
      </c>
      <c r="W338" s="29" t="s">
        <v>961</v>
      </c>
      <c r="X338" s="29" t="s">
        <v>212</v>
      </c>
    </row>
    <row r="339" spans="1:24" x14ac:dyDescent="0.25">
      <c r="A339" s="29" t="s">
        <v>143</v>
      </c>
      <c r="B339" s="29">
        <v>2939</v>
      </c>
      <c r="C339" s="29" t="s">
        <v>142</v>
      </c>
      <c r="D339" s="29">
        <v>192046161</v>
      </c>
      <c r="E339" s="29">
        <v>0</v>
      </c>
      <c r="F339" s="29">
        <v>1080</v>
      </c>
      <c r="G339" s="29">
        <v>2692212.4169999999</v>
      </c>
      <c r="H339" s="29">
        <v>1286020.2509999999</v>
      </c>
      <c r="I339" s="29">
        <v>905</v>
      </c>
      <c r="J339" s="29">
        <v>1085499</v>
      </c>
      <c r="K339" s="29" t="s">
        <v>962</v>
      </c>
      <c r="L339" s="175" t="s">
        <v>234</v>
      </c>
      <c r="M339" s="29">
        <v>8207</v>
      </c>
      <c r="N339" s="29" t="s">
        <v>142</v>
      </c>
      <c r="O339" s="29">
        <v>820700</v>
      </c>
      <c r="R339" s="29" t="s">
        <v>390</v>
      </c>
      <c r="S339" s="29">
        <v>101</v>
      </c>
      <c r="T339" s="29" t="s">
        <v>3938</v>
      </c>
      <c r="U339" s="29">
        <v>2939</v>
      </c>
      <c r="V339" s="29" t="s">
        <v>963</v>
      </c>
      <c r="W339" s="29" t="s">
        <v>4561</v>
      </c>
      <c r="X339" s="29" t="s">
        <v>212</v>
      </c>
    </row>
    <row r="340" spans="1:24" x14ac:dyDescent="0.25">
      <c r="A340" s="29" t="s">
        <v>143</v>
      </c>
      <c r="B340" s="29">
        <v>2939</v>
      </c>
      <c r="C340" s="29" t="s">
        <v>142</v>
      </c>
      <c r="D340" s="29">
        <v>191047932</v>
      </c>
      <c r="E340" s="29">
        <v>0</v>
      </c>
      <c r="F340" s="29">
        <v>1060</v>
      </c>
      <c r="G340" s="29">
        <v>2692329.1660000002</v>
      </c>
      <c r="H340" s="29">
        <v>1285995.9750000001</v>
      </c>
      <c r="I340" s="29">
        <v>905</v>
      </c>
      <c r="J340" s="29">
        <v>1085499</v>
      </c>
      <c r="K340" s="29" t="s">
        <v>962</v>
      </c>
      <c r="L340" s="175" t="s">
        <v>234</v>
      </c>
      <c r="M340" s="29">
        <v>8207</v>
      </c>
      <c r="N340" s="29" t="s">
        <v>142</v>
      </c>
      <c r="O340" s="29">
        <v>820700</v>
      </c>
      <c r="R340" s="29" t="s">
        <v>335</v>
      </c>
      <c r="S340" s="29">
        <v>115</v>
      </c>
      <c r="T340" s="29" t="s">
        <v>3938</v>
      </c>
      <c r="U340" s="29">
        <v>2939</v>
      </c>
      <c r="V340" s="29" t="s">
        <v>963</v>
      </c>
      <c r="W340" s="29" t="s">
        <v>964</v>
      </c>
      <c r="X340" s="29" t="s">
        <v>212</v>
      </c>
    </row>
    <row r="341" spans="1:24" x14ac:dyDescent="0.25">
      <c r="A341" s="29" t="s">
        <v>143</v>
      </c>
      <c r="B341" s="29">
        <v>2939</v>
      </c>
      <c r="C341" s="29" t="s">
        <v>142</v>
      </c>
      <c r="D341" s="29">
        <v>502012462</v>
      </c>
      <c r="E341" s="29">
        <v>0</v>
      </c>
      <c r="F341" s="29">
        <v>1060</v>
      </c>
      <c r="G341" s="29">
        <v>2692324.6150000002</v>
      </c>
      <c r="H341" s="29">
        <v>1286021.7890000001</v>
      </c>
      <c r="I341" s="29">
        <v>901</v>
      </c>
      <c r="J341" s="29">
        <v>1085499</v>
      </c>
      <c r="K341" s="29" t="s">
        <v>962</v>
      </c>
      <c r="L341" s="175" t="s">
        <v>234</v>
      </c>
      <c r="M341" s="29">
        <v>8207</v>
      </c>
      <c r="N341" s="29" t="s">
        <v>142</v>
      </c>
      <c r="O341" s="29">
        <v>820700</v>
      </c>
      <c r="S341" s="29">
        <v>115</v>
      </c>
      <c r="T341" s="29" t="s">
        <v>3938</v>
      </c>
      <c r="U341" s="29">
        <v>2939</v>
      </c>
      <c r="V341" s="29" t="s">
        <v>963</v>
      </c>
      <c r="X341" s="29" t="s">
        <v>212</v>
      </c>
    </row>
    <row r="342" spans="1:24" x14ac:dyDescent="0.25">
      <c r="A342" s="29" t="s">
        <v>143</v>
      </c>
      <c r="B342" s="29">
        <v>2939</v>
      </c>
      <c r="C342" s="29" t="s">
        <v>142</v>
      </c>
      <c r="D342" s="29">
        <v>191772458</v>
      </c>
      <c r="E342" s="29">
        <v>0</v>
      </c>
      <c r="F342" s="29">
        <v>1080</v>
      </c>
      <c r="G342" s="29">
        <v>2688123</v>
      </c>
      <c r="H342" s="29">
        <v>1284370</v>
      </c>
      <c r="I342" s="29">
        <v>909</v>
      </c>
      <c r="J342" s="29">
        <v>1085501</v>
      </c>
      <c r="K342" s="29" t="s">
        <v>965</v>
      </c>
      <c r="M342" s="29">
        <v>8200</v>
      </c>
      <c r="N342" s="29" t="s">
        <v>142</v>
      </c>
      <c r="O342" s="29">
        <v>820000</v>
      </c>
      <c r="R342" s="29" t="s">
        <v>262</v>
      </c>
      <c r="S342" s="29">
        <v>101</v>
      </c>
      <c r="U342" s="29">
        <v>2939</v>
      </c>
      <c r="V342" s="29" t="s">
        <v>966</v>
      </c>
      <c r="W342" s="29" t="s">
        <v>967</v>
      </c>
      <c r="X342" s="29" t="s">
        <v>212</v>
      </c>
    </row>
    <row r="343" spans="1:24" x14ac:dyDescent="0.25">
      <c r="A343" s="29" t="s">
        <v>143</v>
      </c>
      <c r="B343" s="29">
        <v>2939</v>
      </c>
      <c r="C343" s="29" t="s">
        <v>142</v>
      </c>
      <c r="D343" s="29">
        <v>191772454</v>
      </c>
      <c r="E343" s="29">
        <v>0</v>
      </c>
      <c r="F343" s="29">
        <v>1080</v>
      </c>
      <c r="G343" s="29">
        <v>2688123</v>
      </c>
      <c r="H343" s="29">
        <v>1284373</v>
      </c>
      <c r="I343" s="29">
        <v>909</v>
      </c>
      <c r="J343" s="29">
        <v>1085501</v>
      </c>
      <c r="K343" s="29" t="s">
        <v>965</v>
      </c>
      <c r="M343" s="29">
        <v>8200</v>
      </c>
      <c r="N343" s="29" t="s">
        <v>142</v>
      </c>
      <c r="O343" s="29">
        <v>820000</v>
      </c>
      <c r="R343" s="29" t="s">
        <v>262</v>
      </c>
      <c r="S343" s="29">
        <v>101</v>
      </c>
      <c r="U343" s="29">
        <v>2939</v>
      </c>
      <c r="V343" s="29" t="s">
        <v>973</v>
      </c>
      <c r="W343" s="29" t="s">
        <v>974</v>
      </c>
      <c r="X343" s="29" t="s">
        <v>212</v>
      </c>
    </row>
    <row r="344" spans="1:24" x14ac:dyDescent="0.25">
      <c r="A344" s="29" t="s">
        <v>143</v>
      </c>
      <c r="B344" s="29">
        <v>2939</v>
      </c>
      <c r="C344" s="29" t="s">
        <v>142</v>
      </c>
      <c r="D344" s="29">
        <v>191772459</v>
      </c>
      <c r="E344" s="29">
        <v>0</v>
      </c>
      <c r="F344" s="29">
        <v>1080</v>
      </c>
      <c r="G344" s="29">
        <v>2688124</v>
      </c>
      <c r="H344" s="29">
        <v>1284367</v>
      </c>
      <c r="I344" s="29">
        <v>909</v>
      </c>
      <c r="J344" s="29">
        <v>1085501</v>
      </c>
      <c r="K344" s="29" t="s">
        <v>965</v>
      </c>
      <c r="M344" s="29">
        <v>8200</v>
      </c>
      <c r="N344" s="29" t="s">
        <v>142</v>
      </c>
      <c r="O344" s="29">
        <v>820000</v>
      </c>
      <c r="R344" s="29" t="s">
        <v>262</v>
      </c>
      <c r="S344" s="29">
        <v>101</v>
      </c>
      <c r="U344" s="29">
        <v>2939</v>
      </c>
      <c r="V344" s="29" t="s">
        <v>971</v>
      </c>
      <c r="W344" s="29" t="s">
        <v>972</v>
      </c>
      <c r="X344" s="29" t="s">
        <v>212</v>
      </c>
    </row>
    <row r="345" spans="1:24" x14ac:dyDescent="0.25">
      <c r="A345" s="29" t="s">
        <v>143</v>
      </c>
      <c r="B345" s="29">
        <v>2939</v>
      </c>
      <c r="C345" s="29" t="s">
        <v>142</v>
      </c>
      <c r="D345" s="29">
        <v>191682011</v>
      </c>
      <c r="E345" s="29">
        <v>0</v>
      </c>
      <c r="F345" s="29">
        <v>1060</v>
      </c>
      <c r="G345" s="29">
        <v>2688178</v>
      </c>
      <c r="H345" s="29">
        <v>1284560</v>
      </c>
      <c r="I345" s="29">
        <v>904</v>
      </c>
      <c r="J345" s="29">
        <v>1085501</v>
      </c>
      <c r="K345" s="29" t="s">
        <v>965</v>
      </c>
      <c r="M345" s="29">
        <v>8200</v>
      </c>
      <c r="N345" s="29" t="s">
        <v>142</v>
      </c>
      <c r="O345" s="29">
        <v>820000</v>
      </c>
      <c r="R345" s="29" t="s">
        <v>262</v>
      </c>
      <c r="S345" s="29">
        <v>115</v>
      </c>
      <c r="T345" s="29" t="s">
        <v>968</v>
      </c>
      <c r="U345" s="29">
        <v>2939</v>
      </c>
      <c r="V345" s="29" t="s">
        <v>969</v>
      </c>
      <c r="W345" s="29" t="s">
        <v>970</v>
      </c>
      <c r="X345" s="29" t="s">
        <v>212</v>
      </c>
    </row>
    <row r="346" spans="1:24" x14ac:dyDescent="0.25">
      <c r="A346" s="29" t="s">
        <v>143</v>
      </c>
      <c r="B346" s="29">
        <v>2939</v>
      </c>
      <c r="C346" s="29" t="s">
        <v>142</v>
      </c>
      <c r="D346" s="29">
        <v>191553211</v>
      </c>
      <c r="E346" s="29">
        <v>0</v>
      </c>
      <c r="F346" s="29">
        <v>1060</v>
      </c>
      <c r="G346" s="29">
        <v>2689456</v>
      </c>
      <c r="H346" s="29">
        <v>1285258</v>
      </c>
      <c r="I346" s="29">
        <v>905</v>
      </c>
      <c r="J346" s="29">
        <v>1085504</v>
      </c>
      <c r="K346" s="29" t="s">
        <v>980</v>
      </c>
      <c r="M346" s="29">
        <v>8200</v>
      </c>
      <c r="N346" s="29" t="s">
        <v>142</v>
      </c>
      <c r="O346" s="29">
        <v>820000</v>
      </c>
      <c r="R346" s="29" t="s">
        <v>982</v>
      </c>
      <c r="S346" s="29">
        <v>115</v>
      </c>
      <c r="T346" s="29" t="s">
        <v>983</v>
      </c>
      <c r="U346" s="29">
        <v>2939</v>
      </c>
      <c r="V346" s="29" t="s">
        <v>984</v>
      </c>
      <c r="W346" s="29" t="s">
        <v>985</v>
      </c>
      <c r="X346" s="29" t="s">
        <v>212</v>
      </c>
    </row>
    <row r="347" spans="1:24" x14ac:dyDescent="0.25">
      <c r="A347" s="29" t="s">
        <v>143</v>
      </c>
      <c r="B347" s="29">
        <v>2939</v>
      </c>
      <c r="C347" s="29" t="s">
        <v>142</v>
      </c>
      <c r="D347" s="29">
        <v>191053594</v>
      </c>
      <c r="E347" s="29">
        <v>0</v>
      </c>
      <c r="F347" s="29">
        <v>1080</v>
      </c>
      <c r="G347" s="29">
        <v>2689513.5</v>
      </c>
      <c r="H347" s="29">
        <v>1285277.753</v>
      </c>
      <c r="I347" s="29">
        <v>905</v>
      </c>
      <c r="J347" s="29">
        <v>1085504</v>
      </c>
      <c r="K347" s="29" t="s">
        <v>980</v>
      </c>
      <c r="M347" s="29">
        <v>8200</v>
      </c>
      <c r="N347" s="29" t="s">
        <v>142</v>
      </c>
      <c r="O347" s="29">
        <v>820000</v>
      </c>
      <c r="R347" s="29" t="s">
        <v>309</v>
      </c>
      <c r="S347" s="29">
        <v>101</v>
      </c>
      <c r="U347" s="29">
        <v>2939</v>
      </c>
      <c r="V347" s="29" t="s">
        <v>986</v>
      </c>
      <c r="W347" s="29" t="s">
        <v>987</v>
      </c>
      <c r="X347" s="29" t="s">
        <v>212</v>
      </c>
    </row>
    <row r="348" spans="1:24" x14ac:dyDescent="0.25">
      <c r="A348" s="29" t="s">
        <v>143</v>
      </c>
      <c r="B348" s="29">
        <v>2939</v>
      </c>
      <c r="C348" s="29" t="s">
        <v>142</v>
      </c>
      <c r="D348" s="29">
        <v>191771874</v>
      </c>
      <c r="E348" s="29">
        <v>0</v>
      </c>
      <c r="F348" s="29">
        <v>1080</v>
      </c>
      <c r="G348" s="29">
        <v>2689537</v>
      </c>
      <c r="H348" s="29">
        <v>1285303</v>
      </c>
      <c r="I348" s="29">
        <v>909</v>
      </c>
      <c r="J348" s="29">
        <v>1085504</v>
      </c>
      <c r="K348" s="29" t="s">
        <v>980</v>
      </c>
      <c r="M348" s="29">
        <v>8200</v>
      </c>
      <c r="N348" s="29" t="s">
        <v>142</v>
      </c>
      <c r="O348" s="29">
        <v>820000</v>
      </c>
      <c r="R348" s="29" t="s">
        <v>882</v>
      </c>
      <c r="S348" s="29">
        <v>101</v>
      </c>
      <c r="U348" s="29">
        <v>2939</v>
      </c>
      <c r="V348" s="29" t="s">
        <v>988</v>
      </c>
      <c r="W348" s="29" t="s">
        <v>989</v>
      </c>
      <c r="X348" s="29" t="s">
        <v>212</v>
      </c>
    </row>
    <row r="349" spans="1:24" x14ac:dyDescent="0.25">
      <c r="A349" s="29" t="s">
        <v>143</v>
      </c>
      <c r="B349" s="29">
        <v>2939</v>
      </c>
      <c r="C349" s="29" t="s">
        <v>142</v>
      </c>
      <c r="D349" s="29">
        <v>191761203</v>
      </c>
      <c r="E349" s="29">
        <v>0</v>
      </c>
      <c r="F349" s="29">
        <v>1060</v>
      </c>
      <c r="G349" s="29">
        <v>2689553</v>
      </c>
      <c r="H349" s="29">
        <v>1285294</v>
      </c>
      <c r="I349" s="29">
        <v>909</v>
      </c>
      <c r="J349" s="29">
        <v>1085504</v>
      </c>
      <c r="K349" s="29" t="s">
        <v>980</v>
      </c>
      <c r="M349" s="29">
        <v>8200</v>
      </c>
      <c r="N349" s="29" t="s">
        <v>142</v>
      </c>
      <c r="O349" s="29">
        <v>820000</v>
      </c>
      <c r="S349" s="29">
        <v>115</v>
      </c>
      <c r="U349" s="29">
        <v>2939</v>
      </c>
      <c r="V349" s="29" t="s">
        <v>993</v>
      </c>
      <c r="W349" s="29" t="s">
        <v>994</v>
      </c>
      <c r="X349" s="29" t="s">
        <v>212</v>
      </c>
    </row>
    <row r="350" spans="1:24" x14ac:dyDescent="0.25">
      <c r="A350" s="29" t="s">
        <v>143</v>
      </c>
      <c r="B350" s="29">
        <v>2939</v>
      </c>
      <c r="C350" s="29" t="s">
        <v>142</v>
      </c>
      <c r="D350" s="29">
        <v>191761205</v>
      </c>
      <c r="E350" s="29">
        <v>0</v>
      </c>
      <c r="F350" s="29">
        <v>1060</v>
      </c>
      <c r="G350" s="29">
        <v>2689441.7</v>
      </c>
      <c r="H350" s="29">
        <v>1285150.324</v>
      </c>
      <c r="I350" s="29">
        <v>909</v>
      </c>
      <c r="J350" s="29">
        <v>1085504</v>
      </c>
      <c r="K350" s="29" t="s">
        <v>980</v>
      </c>
      <c r="M350" s="29">
        <v>8200</v>
      </c>
      <c r="N350" s="29" t="s">
        <v>142</v>
      </c>
      <c r="O350" s="29">
        <v>820000</v>
      </c>
      <c r="S350" s="29">
        <v>115</v>
      </c>
      <c r="T350" s="29" t="s">
        <v>990</v>
      </c>
      <c r="U350" s="29">
        <v>2939</v>
      </c>
      <c r="V350" s="29" t="s">
        <v>991</v>
      </c>
      <c r="W350" s="29" t="s">
        <v>992</v>
      </c>
      <c r="X350" s="29" t="s">
        <v>212</v>
      </c>
    </row>
    <row r="351" spans="1:24" x14ac:dyDescent="0.25">
      <c r="A351" s="29" t="s">
        <v>143</v>
      </c>
      <c r="B351" s="29">
        <v>2939</v>
      </c>
      <c r="C351" s="29" t="s">
        <v>142</v>
      </c>
      <c r="D351" s="29">
        <v>191761209</v>
      </c>
      <c r="E351" s="29">
        <v>0</v>
      </c>
      <c r="F351" s="29">
        <v>1080</v>
      </c>
      <c r="G351" s="29">
        <v>2689323</v>
      </c>
      <c r="H351" s="29">
        <v>1284931</v>
      </c>
      <c r="I351" s="29">
        <v>909</v>
      </c>
      <c r="J351" s="29">
        <v>1085506</v>
      </c>
      <c r="K351" s="29" t="s">
        <v>995</v>
      </c>
      <c r="M351" s="29">
        <v>8200</v>
      </c>
      <c r="N351" s="29" t="s">
        <v>142</v>
      </c>
      <c r="O351" s="29">
        <v>820000</v>
      </c>
      <c r="R351" s="29" t="s">
        <v>430</v>
      </c>
      <c r="S351" s="29">
        <v>101</v>
      </c>
      <c r="U351" s="29">
        <v>2939</v>
      </c>
      <c r="V351" s="29" t="s">
        <v>996</v>
      </c>
      <c r="W351" s="29" t="s">
        <v>997</v>
      </c>
      <c r="X351" s="29" t="s">
        <v>212</v>
      </c>
    </row>
    <row r="352" spans="1:24" x14ac:dyDescent="0.25">
      <c r="A352" s="29" t="s">
        <v>143</v>
      </c>
      <c r="B352" s="29">
        <v>2939</v>
      </c>
      <c r="C352" s="29" t="s">
        <v>142</v>
      </c>
      <c r="D352" s="29">
        <v>191761208</v>
      </c>
      <c r="E352" s="29">
        <v>0</v>
      </c>
      <c r="F352" s="29">
        <v>1060</v>
      </c>
      <c r="G352" s="29">
        <v>2689353</v>
      </c>
      <c r="H352" s="29">
        <v>1284852</v>
      </c>
      <c r="I352" s="29">
        <v>909</v>
      </c>
      <c r="J352" s="29">
        <v>1085506</v>
      </c>
      <c r="K352" s="29" t="s">
        <v>995</v>
      </c>
      <c r="M352" s="29">
        <v>8200</v>
      </c>
      <c r="N352" s="29" t="s">
        <v>142</v>
      </c>
      <c r="O352" s="29">
        <v>820000</v>
      </c>
      <c r="S352" s="29">
        <v>115</v>
      </c>
      <c r="U352" s="29">
        <v>2939</v>
      </c>
      <c r="V352" s="29" t="s">
        <v>998</v>
      </c>
      <c r="W352" s="29" t="s">
        <v>999</v>
      </c>
      <c r="X352" s="29" t="s">
        <v>212</v>
      </c>
    </row>
    <row r="353" spans="1:24" x14ac:dyDescent="0.25">
      <c r="A353" s="29" t="s">
        <v>143</v>
      </c>
      <c r="B353" s="29">
        <v>2939</v>
      </c>
      <c r="C353" s="29" t="s">
        <v>142</v>
      </c>
      <c r="D353" s="29">
        <v>191750174</v>
      </c>
      <c r="E353" s="29">
        <v>0</v>
      </c>
      <c r="F353" s="29">
        <v>1060</v>
      </c>
      <c r="G353" s="29">
        <v>2691558</v>
      </c>
      <c r="H353" s="29">
        <v>1282822</v>
      </c>
      <c r="I353" s="29">
        <v>909</v>
      </c>
      <c r="J353" s="29">
        <v>1085507</v>
      </c>
      <c r="K353" s="29" t="s">
        <v>1000</v>
      </c>
      <c r="M353" s="29">
        <v>8200</v>
      </c>
      <c r="N353" s="29" t="s">
        <v>142</v>
      </c>
      <c r="O353" s="29">
        <v>820000</v>
      </c>
      <c r="R353" s="29" t="s">
        <v>1003</v>
      </c>
      <c r="S353" s="29">
        <v>115</v>
      </c>
      <c r="U353" s="29">
        <v>2939</v>
      </c>
      <c r="V353" s="29" t="s">
        <v>1004</v>
      </c>
      <c r="W353" s="29" t="s">
        <v>1005</v>
      </c>
      <c r="X353" s="29" t="s">
        <v>212</v>
      </c>
    </row>
    <row r="354" spans="1:24" x14ac:dyDescent="0.25">
      <c r="A354" s="29" t="s">
        <v>143</v>
      </c>
      <c r="B354" s="29">
        <v>2939</v>
      </c>
      <c r="C354" s="29" t="s">
        <v>142</v>
      </c>
      <c r="D354" s="29">
        <v>191750159</v>
      </c>
      <c r="E354" s="29">
        <v>0</v>
      </c>
      <c r="F354" s="29">
        <v>1060</v>
      </c>
      <c r="G354" s="29">
        <v>2691190</v>
      </c>
      <c r="H354" s="29">
        <v>1283071</v>
      </c>
      <c r="I354" s="29">
        <v>909</v>
      </c>
      <c r="J354" s="29">
        <v>1085507</v>
      </c>
      <c r="K354" s="29" t="s">
        <v>1000</v>
      </c>
      <c r="M354" s="29">
        <v>8200</v>
      </c>
      <c r="N354" s="29" t="s">
        <v>142</v>
      </c>
      <c r="O354" s="29">
        <v>820000</v>
      </c>
      <c r="R354" s="29" t="s">
        <v>1003</v>
      </c>
      <c r="S354" s="29">
        <v>115</v>
      </c>
      <c r="U354" s="29">
        <v>2939</v>
      </c>
      <c r="V354" s="29" t="s">
        <v>1006</v>
      </c>
      <c r="W354" s="29" t="s">
        <v>1007</v>
      </c>
      <c r="X354" s="29" t="s">
        <v>212</v>
      </c>
    </row>
    <row r="355" spans="1:24" x14ac:dyDescent="0.25">
      <c r="A355" s="29" t="s">
        <v>143</v>
      </c>
      <c r="B355" s="29">
        <v>2939</v>
      </c>
      <c r="C355" s="29" t="s">
        <v>142</v>
      </c>
      <c r="D355" s="29">
        <v>191750370</v>
      </c>
      <c r="E355" s="29">
        <v>0</v>
      </c>
      <c r="F355" s="29">
        <v>1060</v>
      </c>
      <c r="G355" s="29">
        <v>2691232</v>
      </c>
      <c r="H355" s="29">
        <v>1283084</v>
      </c>
      <c r="I355" s="29">
        <v>909</v>
      </c>
      <c r="J355" s="29">
        <v>1085507</v>
      </c>
      <c r="K355" s="29" t="s">
        <v>1000</v>
      </c>
      <c r="M355" s="29">
        <v>8200</v>
      </c>
      <c r="N355" s="29" t="s">
        <v>142</v>
      </c>
      <c r="O355" s="29">
        <v>820000</v>
      </c>
      <c r="R355" s="29" t="s">
        <v>1003</v>
      </c>
      <c r="S355" s="29">
        <v>115</v>
      </c>
      <c r="U355" s="29">
        <v>2939</v>
      </c>
      <c r="V355" s="29" t="s">
        <v>1008</v>
      </c>
      <c r="W355" s="29" t="s">
        <v>1009</v>
      </c>
      <c r="X355" s="29" t="s">
        <v>212</v>
      </c>
    </row>
    <row r="356" spans="1:24" x14ac:dyDescent="0.25">
      <c r="A356" s="29" t="s">
        <v>143</v>
      </c>
      <c r="B356" s="29">
        <v>2939</v>
      </c>
      <c r="C356" s="29" t="s">
        <v>142</v>
      </c>
      <c r="D356" s="29">
        <v>191750293</v>
      </c>
      <c r="E356" s="29">
        <v>0</v>
      </c>
      <c r="F356" s="29">
        <v>1060</v>
      </c>
      <c r="G356" s="29">
        <v>2691223</v>
      </c>
      <c r="H356" s="29">
        <v>1283124</v>
      </c>
      <c r="I356" s="29">
        <v>909</v>
      </c>
      <c r="J356" s="29">
        <v>1085507</v>
      </c>
      <c r="K356" s="29" t="s">
        <v>1000</v>
      </c>
      <c r="M356" s="29">
        <v>8200</v>
      </c>
      <c r="N356" s="29" t="s">
        <v>142</v>
      </c>
      <c r="O356" s="29">
        <v>820000</v>
      </c>
      <c r="R356" s="29" t="s">
        <v>1003</v>
      </c>
      <c r="S356" s="29">
        <v>115</v>
      </c>
      <c r="U356" s="29">
        <v>2939</v>
      </c>
      <c r="V356" s="29" t="s">
        <v>1010</v>
      </c>
      <c r="W356" s="29" t="s">
        <v>1011</v>
      </c>
      <c r="X356" s="29" t="s">
        <v>212</v>
      </c>
    </row>
    <row r="357" spans="1:24" x14ac:dyDescent="0.25">
      <c r="A357" s="29" t="s">
        <v>143</v>
      </c>
      <c r="B357" s="29">
        <v>2939</v>
      </c>
      <c r="C357" s="29" t="s">
        <v>142</v>
      </c>
      <c r="D357" s="29">
        <v>191750175</v>
      </c>
      <c r="E357" s="29">
        <v>0</v>
      </c>
      <c r="F357" s="29">
        <v>1060</v>
      </c>
      <c r="G357" s="29">
        <v>2691306</v>
      </c>
      <c r="H357" s="29">
        <v>1283012</v>
      </c>
      <c r="I357" s="29">
        <v>909</v>
      </c>
      <c r="J357" s="29">
        <v>1085507</v>
      </c>
      <c r="K357" s="29" t="s">
        <v>1000</v>
      </c>
      <c r="M357" s="29">
        <v>8200</v>
      </c>
      <c r="N357" s="29" t="s">
        <v>142</v>
      </c>
      <c r="O357" s="29">
        <v>820000</v>
      </c>
      <c r="R357" s="29" t="s">
        <v>673</v>
      </c>
      <c r="S357" s="29">
        <v>115</v>
      </c>
      <c r="U357" s="29">
        <v>2939</v>
      </c>
      <c r="V357" s="29" t="s">
        <v>1001</v>
      </c>
      <c r="W357" s="29" t="s">
        <v>1002</v>
      </c>
      <c r="X357" s="29" t="s">
        <v>212</v>
      </c>
    </row>
    <row r="358" spans="1:24" x14ac:dyDescent="0.25">
      <c r="A358" s="29" t="s">
        <v>143</v>
      </c>
      <c r="B358" s="29">
        <v>2939</v>
      </c>
      <c r="C358" s="29" t="s">
        <v>142</v>
      </c>
      <c r="D358" s="29">
        <v>191761215</v>
      </c>
      <c r="E358" s="29">
        <v>0</v>
      </c>
      <c r="F358" s="29">
        <v>1080</v>
      </c>
      <c r="G358" s="29">
        <v>2688932</v>
      </c>
      <c r="H358" s="29">
        <v>1284825</v>
      </c>
      <c r="I358" s="29">
        <v>909</v>
      </c>
      <c r="J358" s="29">
        <v>1085509</v>
      </c>
      <c r="K358" s="29" t="s">
        <v>1013</v>
      </c>
      <c r="M358" s="29">
        <v>8200</v>
      </c>
      <c r="N358" s="29" t="s">
        <v>142</v>
      </c>
      <c r="O358" s="29">
        <v>820000</v>
      </c>
      <c r="R358" s="29" t="s">
        <v>413</v>
      </c>
      <c r="S358" s="29">
        <v>101</v>
      </c>
      <c r="U358" s="29">
        <v>2939</v>
      </c>
      <c r="V358" s="29" t="s">
        <v>1018</v>
      </c>
      <c r="W358" s="29" t="s">
        <v>1019</v>
      </c>
      <c r="X358" s="29" t="s">
        <v>212</v>
      </c>
    </row>
    <row r="359" spans="1:24" x14ac:dyDescent="0.25">
      <c r="A359" s="29" t="s">
        <v>143</v>
      </c>
      <c r="B359" s="29">
        <v>2939</v>
      </c>
      <c r="C359" s="29" t="s">
        <v>142</v>
      </c>
      <c r="D359" s="29">
        <v>191756307</v>
      </c>
      <c r="E359" s="29">
        <v>0</v>
      </c>
      <c r="F359" s="29">
        <v>1080</v>
      </c>
      <c r="G359" s="29">
        <v>2688967</v>
      </c>
      <c r="H359" s="29">
        <v>1284768</v>
      </c>
      <c r="I359" s="29">
        <v>909</v>
      </c>
      <c r="J359" s="29">
        <v>1085509</v>
      </c>
      <c r="K359" s="29" t="s">
        <v>1013</v>
      </c>
      <c r="M359" s="29">
        <v>8200</v>
      </c>
      <c r="N359" s="29" t="s">
        <v>142</v>
      </c>
      <c r="O359" s="29">
        <v>820000</v>
      </c>
      <c r="R359" s="29" t="s">
        <v>430</v>
      </c>
      <c r="S359" s="29">
        <v>101</v>
      </c>
      <c r="U359" s="29">
        <v>2939</v>
      </c>
      <c r="V359" s="29" t="s">
        <v>1014</v>
      </c>
      <c r="W359" s="29" t="s">
        <v>1015</v>
      </c>
      <c r="X359" s="29" t="s">
        <v>212</v>
      </c>
    </row>
    <row r="360" spans="1:24" x14ac:dyDescent="0.25">
      <c r="A360" s="29" t="s">
        <v>143</v>
      </c>
      <c r="B360" s="29">
        <v>2939</v>
      </c>
      <c r="C360" s="29" t="s">
        <v>142</v>
      </c>
      <c r="D360" s="29">
        <v>191761213</v>
      </c>
      <c r="E360" s="29">
        <v>0</v>
      </c>
      <c r="F360" s="29">
        <v>1080</v>
      </c>
      <c r="G360" s="29">
        <v>2688969</v>
      </c>
      <c r="H360" s="29">
        <v>1284923</v>
      </c>
      <c r="I360" s="29">
        <v>909</v>
      </c>
      <c r="J360" s="29">
        <v>1085509</v>
      </c>
      <c r="K360" s="29" t="s">
        <v>1013</v>
      </c>
      <c r="M360" s="29">
        <v>8200</v>
      </c>
      <c r="N360" s="29" t="s">
        <v>142</v>
      </c>
      <c r="O360" s="29">
        <v>820000</v>
      </c>
      <c r="R360" s="29" t="s">
        <v>430</v>
      </c>
      <c r="S360" s="29">
        <v>101</v>
      </c>
      <c r="U360" s="29">
        <v>2939</v>
      </c>
      <c r="V360" s="29" t="s">
        <v>1016</v>
      </c>
      <c r="W360" s="29" t="s">
        <v>1017</v>
      </c>
      <c r="X360" s="29" t="s">
        <v>212</v>
      </c>
    </row>
    <row r="361" spans="1:24" x14ac:dyDescent="0.25">
      <c r="A361" s="29" t="s">
        <v>143</v>
      </c>
      <c r="B361" s="29">
        <v>2939</v>
      </c>
      <c r="C361" s="29" t="s">
        <v>142</v>
      </c>
      <c r="D361" s="29">
        <v>191761214</v>
      </c>
      <c r="E361" s="29">
        <v>0</v>
      </c>
      <c r="F361" s="29">
        <v>1060</v>
      </c>
      <c r="G361" s="29">
        <v>2688933</v>
      </c>
      <c r="H361" s="29">
        <v>1284867</v>
      </c>
      <c r="I361" s="29">
        <v>905</v>
      </c>
      <c r="J361" s="29">
        <v>1085509</v>
      </c>
      <c r="K361" s="29" t="s">
        <v>1013</v>
      </c>
      <c r="M361" s="29">
        <v>8200</v>
      </c>
      <c r="N361" s="29" t="s">
        <v>142</v>
      </c>
      <c r="O361" s="29">
        <v>820000</v>
      </c>
      <c r="S361" s="29">
        <v>115</v>
      </c>
      <c r="U361" s="29">
        <v>2939</v>
      </c>
      <c r="V361" s="29" t="s">
        <v>1020</v>
      </c>
      <c r="W361" s="29" t="s">
        <v>1021</v>
      </c>
      <c r="X361" s="29" t="s">
        <v>212</v>
      </c>
    </row>
    <row r="362" spans="1:24" x14ac:dyDescent="0.25">
      <c r="A362" s="29" t="s">
        <v>143</v>
      </c>
      <c r="B362" s="29">
        <v>2939</v>
      </c>
      <c r="C362" s="29" t="s">
        <v>142</v>
      </c>
      <c r="D362" s="29">
        <v>191750437</v>
      </c>
      <c r="E362" s="29">
        <v>0</v>
      </c>
      <c r="F362" s="29">
        <v>1080</v>
      </c>
      <c r="G362" s="29">
        <v>2689664.7110000001</v>
      </c>
      <c r="H362" s="29">
        <v>1284542.8130000001</v>
      </c>
      <c r="I362" s="29">
        <v>905</v>
      </c>
      <c r="J362" s="29">
        <v>1085511</v>
      </c>
      <c r="K362" s="29" t="s">
        <v>1022</v>
      </c>
      <c r="M362" s="29">
        <v>8200</v>
      </c>
      <c r="N362" s="29" t="s">
        <v>142</v>
      </c>
      <c r="O362" s="29">
        <v>820000</v>
      </c>
      <c r="R362" s="29" t="s">
        <v>1023</v>
      </c>
      <c r="S362" s="29">
        <v>101</v>
      </c>
      <c r="U362" s="29">
        <v>2939</v>
      </c>
      <c r="V362" s="29" t="s">
        <v>1024</v>
      </c>
      <c r="W362" s="29" t="s">
        <v>1025</v>
      </c>
      <c r="X362" s="29" t="s">
        <v>212</v>
      </c>
    </row>
    <row r="363" spans="1:24" x14ac:dyDescent="0.25">
      <c r="A363" s="29" t="s">
        <v>143</v>
      </c>
      <c r="B363" s="29">
        <v>2939</v>
      </c>
      <c r="C363" s="29" t="s">
        <v>142</v>
      </c>
      <c r="D363" s="29">
        <v>191750295</v>
      </c>
      <c r="E363" s="29">
        <v>0</v>
      </c>
      <c r="F363" s="29">
        <v>1060</v>
      </c>
      <c r="G363" s="29">
        <v>2689669</v>
      </c>
      <c r="H363" s="29">
        <v>1284558</v>
      </c>
      <c r="I363" s="29">
        <v>909</v>
      </c>
      <c r="J363" s="29">
        <v>1085511</v>
      </c>
      <c r="K363" s="29" t="s">
        <v>1022</v>
      </c>
      <c r="M363" s="29">
        <v>8200</v>
      </c>
      <c r="N363" s="29" t="s">
        <v>142</v>
      </c>
      <c r="O363" s="29">
        <v>820000</v>
      </c>
      <c r="R363" s="29" t="s">
        <v>1027</v>
      </c>
      <c r="S363" s="29">
        <v>115</v>
      </c>
      <c r="U363" s="29">
        <v>2939</v>
      </c>
      <c r="V363" s="29" t="s">
        <v>1028</v>
      </c>
      <c r="W363" s="29" t="s">
        <v>1029</v>
      </c>
      <c r="X363" s="29" t="s">
        <v>212</v>
      </c>
    </row>
    <row r="364" spans="1:24" x14ac:dyDescent="0.25">
      <c r="A364" s="29" t="s">
        <v>143</v>
      </c>
      <c r="B364" s="29">
        <v>2939</v>
      </c>
      <c r="C364" s="29" t="s">
        <v>142</v>
      </c>
      <c r="D364" s="29">
        <v>191750438</v>
      </c>
      <c r="E364" s="29">
        <v>0</v>
      </c>
      <c r="F364" s="29">
        <v>1080</v>
      </c>
      <c r="G364" s="29">
        <v>2690380.577</v>
      </c>
      <c r="H364" s="29">
        <v>1283504.949</v>
      </c>
      <c r="I364" s="29">
        <v>905</v>
      </c>
      <c r="J364" s="29">
        <v>1085513</v>
      </c>
      <c r="K364" s="29" t="s">
        <v>1030</v>
      </c>
      <c r="M364" s="29">
        <v>8200</v>
      </c>
      <c r="N364" s="29" t="s">
        <v>142</v>
      </c>
      <c r="O364" s="29">
        <v>820000</v>
      </c>
      <c r="R364" s="29" t="s">
        <v>1032</v>
      </c>
      <c r="S364" s="29">
        <v>101</v>
      </c>
      <c r="U364" s="29">
        <v>2939</v>
      </c>
      <c r="V364" s="29" t="s">
        <v>1033</v>
      </c>
      <c r="W364" s="29" t="s">
        <v>1034</v>
      </c>
      <c r="X364" s="29" t="s">
        <v>212</v>
      </c>
    </row>
    <row r="365" spans="1:24" x14ac:dyDescent="0.25">
      <c r="A365" s="29" t="s">
        <v>143</v>
      </c>
      <c r="B365" s="29">
        <v>2939</v>
      </c>
      <c r="C365" s="29" t="s">
        <v>142</v>
      </c>
      <c r="D365" s="29">
        <v>191750439</v>
      </c>
      <c r="E365" s="29">
        <v>0</v>
      </c>
      <c r="F365" s="29">
        <v>1080</v>
      </c>
      <c r="G365" s="29">
        <v>2690406</v>
      </c>
      <c r="H365" s="29">
        <v>1283502</v>
      </c>
      <c r="I365" s="29">
        <v>905</v>
      </c>
      <c r="J365" s="29">
        <v>1085513</v>
      </c>
      <c r="K365" s="29" t="s">
        <v>1030</v>
      </c>
      <c r="M365" s="29">
        <v>8200</v>
      </c>
      <c r="N365" s="29" t="s">
        <v>142</v>
      </c>
      <c r="O365" s="29">
        <v>820000</v>
      </c>
      <c r="R365" s="29" t="s">
        <v>1035</v>
      </c>
      <c r="S365" s="29">
        <v>101</v>
      </c>
      <c r="U365" s="29">
        <v>2939</v>
      </c>
      <c r="V365" s="29" t="s">
        <v>1036</v>
      </c>
      <c r="W365" s="29" t="s">
        <v>1037</v>
      </c>
      <c r="X365" s="29" t="s">
        <v>212</v>
      </c>
    </row>
    <row r="366" spans="1:24" x14ac:dyDescent="0.25">
      <c r="A366" s="29" t="s">
        <v>143</v>
      </c>
      <c r="B366" s="29">
        <v>2939</v>
      </c>
      <c r="C366" s="29" t="s">
        <v>142</v>
      </c>
      <c r="D366" s="29">
        <v>191764838</v>
      </c>
      <c r="E366" s="29">
        <v>0</v>
      </c>
      <c r="F366" s="29">
        <v>1060</v>
      </c>
      <c r="G366" s="29">
        <v>2690290</v>
      </c>
      <c r="H366" s="29">
        <v>1283503</v>
      </c>
      <c r="I366" s="29">
        <v>909</v>
      </c>
      <c r="J366" s="29">
        <v>1085513</v>
      </c>
      <c r="K366" s="29" t="s">
        <v>1030</v>
      </c>
      <c r="M366" s="29">
        <v>8200</v>
      </c>
      <c r="N366" s="29" t="s">
        <v>142</v>
      </c>
      <c r="O366" s="29">
        <v>820000</v>
      </c>
      <c r="R366" s="29" t="s">
        <v>1038</v>
      </c>
      <c r="S366" s="29">
        <v>115</v>
      </c>
      <c r="U366" s="29">
        <v>2939</v>
      </c>
      <c r="V366" s="29" t="s">
        <v>1039</v>
      </c>
      <c r="W366" s="29" t="s">
        <v>1040</v>
      </c>
      <c r="X366" s="29" t="s">
        <v>212</v>
      </c>
    </row>
    <row r="367" spans="1:24" x14ac:dyDescent="0.25">
      <c r="A367" s="29" t="s">
        <v>143</v>
      </c>
      <c r="B367" s="29">
        <v>2939</v>
      </c>
      <c r="C367" s="29" t="s">
        <v>142</v>
      </c>
      <c r="D367" s="29">
        <v>191385012</v>
      </c>
      <c r="E367" s="29">
        <v>0</v>
      </c>
      <c r="F367" s="29">
        <v>1060</v>
      </c>
      <c r="G367" s="29">
        <v>2690596</v>
      </c>
      <c r="H367" s="29">
        <v>1283375</v>
      </c>
      <c r="I367" s="29">
        <v>909</v>
      </c>
      <c r="J367" s="29">
        <v>1085513</v>
      </c>
      <c r="K367" s="29" t="s">
        <v>1030</v>
      </c>
      <c r="M367" s="29">
        <v>8200</v>
      </c>
      <c r="N367" s="29" t="s">
        <v>142</v>
      </c>
      <c r="O367" s="29">
        <v>820000</v>
      </c>
      <c r="R367" s="29" t="s">
        <v>1041</v>
      </c>
      <c r="S367" s="29">
        <v>115</v>
      </c>
      <c r="U367" s="29">
        <v>2939</v>
      </c>
      <c r="V367" s="29" t="s">
        <v>1042</v>
      </c>
      <c r="W367" s="29" t="s">
        <v>1043</v>
      </c>
      <c r="X367" s="29" t="s">
        <v>212</v>
      </c>
    </row>
    <row r="368" spans="1:24" x14ac:dyDescent="0.25">
      <c r="A368" s="29" t="s">
        <v>143</v>
      </c>
      <c r="B368" s="29">
        <v>2939</v>
      </c>
      <c r="C368" s="29" t="s">
        <v>142</v>
      </c>
      <c r="D368" s="29">
        <v>191755605</v>
      </c>
      <c r="E368" s="29">
        <v>0</v>
      </c>
      <c r="F368" s="29">
        <v>1060</v>
      </c>
      <c r="G368" s="29">
        <v>2690459</v>
      </c>
      <c r="H368" s="29">
        <v>1283426</v>
      </c>
      <c r="I368" s="29">
        <v>909</v>
      </c>
      <c r="J368" s="29">
        <v>1085513</v>
      </c>
      <c r="K368" s="29" t="s">
        <v>1030</v>
      </c>
      <c r="M368" s="29">
        <v>8200</v>
      </c>
      <c r="N368" s="29" t="s">
        <v>142</v>
      </c>
      <c r="O368" s="29">
        <v>820000</v>
      </c>
      <c r="S368" s="29">
        <v>115</v>
      </c>
      <c r="T368" s="29" t="s">
        <v>1044</v>
      </c>
      <c r="U368" s="29">
        <v>2939</v>
      </c>
      <c r="V368" s="29" t="s">
        <v>1045</v>
      </c>
      <c r="W368" s="29" t="s">
        <v>1046</v>
      </c>
      <c r="X368" s="29" t="s">
        <v>212</v>
      </c>
    </row>
    <row r="369" spans="1:24" x14ac:dyDescent="0.25">
      <c r="A369" s="29" t="s">
        <v>143</v>
      </c>
      <c r="B369" s="29">
        <v>2939</v>
      </c>
      <c r="C369" s="29" t="s">
        <v>142</v>
      </c>
      <c r="D369" s="29">
        <v>190628770</v>
      </c>
      <c r="E369" s="29">
        <v>0</v>
      </c>
      <c r="F369" s="29">
        <v>1060</v>
      </c>
      <c r="G369" s="29">
        <v>2689333.736</v>
      </c>
      <c r="H369" s="29">
        <v>1285145.111</v>
      </c>
      <c r="I369" s="29">
        <v>905</v>
      </c>
      <c r="J369" s="29">
        <v>1085515</v>
      </c>
      <c r="K369" s="29" t="s">
        <v>1047</v>
      </c>
      <c r="M369" s="29">
        <v>8200</v>
      </c>
      <c r="N369" s="29" t="s">
        <v>142</v>
      </c>
      <c r="O369" s="29">
        <v>820000</v>
      </c>
      <c r="R369" s="29" t="s">
        <v>310</v>
      </c>
      <c r="S369" s="29">
        <v>115</v>
      </c>
      <c r="U369" s="29">
        <v>2939</v>
      </c>
      <c r="V369" s="29" t="s">
        <v>1048</v>
      </c>
      <c r="W369" s="29" t="s">
        <v>1050</v>
      </c>
      <c r="X369" s="29" t="s">
        <v>212</v>
      </c>
    </row>
    <row r="370" spans="1:24" x14ac:dyDescent="0.25">
      <c r="A370" s="29" t="s">
        <v>143</v>
      </c>
      <c r="B370" s="29">
        <v>2939</v>
      </c>
      <c r="C370" s="29" t="s">
        <v>142</v>
      </c>
      <c r="D370" s="29">
        <v>190628771</v>
      </c>
      <c r="E370" s="29">
        <v>0</v>
      </c>
      <c r="F370" s="29">
        <v>1060</v>
      </c>
      <c r="G370" s="29">
        <v>2689338.253</v>
      </c>
      <c r="H370" s="29">
        <v>1285157.3559999999</v>
      </c>
      <c r="I370" s="29">
        <v>905</v>
      </c>
      <c r="J370" s="29">
        <v>1085515</v>
      </c>
      <c r="K370" s="29" t="s">
        <v>1047</v>
      </c>
      <c r="M370" s="29">
        <v>8200</v>
      </c>
      <c r="N370" s="29" t="s">
        <v>142</v>
      </c>
      <c r="O370" s="29">
        <v>820000</v>
      </c>
      <c r="R370" s="29" t="s">
        <v>310</v>
      </c>
      <c r="S370" s="29">
        <v>115</v>
      </c>
      <c r="U370" s="29">
        <v>2939</v>
      </c>
      <c r="V370" s="29" t="s">
        <v>1048</v>
      </c>
      <c r="W370" s="29" t="s">
        <v>1049</v>
      </c>
      <c r="X370" s="29" t="s">
        <v>212</v>
      </c>
    </row>
    <row r="371" spans="1:24" x14ac:dyDescent="0.25">
      <c r="A371" s="29" t="s">
        <v>143</v>
      </c>
      <c r="B371" s="29">
        <v>2939</v>
      </c>
      <c r="C371" s="29" t="s">
        <v>142</v>
      </c>
      <c r="D371" s="29">
        <v>191764848</v>
      </c>
      <c r="E371" s="29">
        <v>0</v>
      </c>
      <c r="F371" s="29">
        <v>1060</v>
      </c>
      <c r="G371" s="29">
        <v>2689310</v>
      </c>
      <c r="H371" s="29">
        <v>1285153</v>
      </c>
      <c r="I371" s="29">
        <v>909</v>
      </c>
      <c r="J371" s="29">
        <v>1085515</v>
      </c>
      <c r="K371" s="29" t="s">
        <v>1047</v>
      </c>
      <c r="M371" s="29">
        <v>8200</v>
      </c>
      <c r="N371" s="29" t="s">
        <v>142</v>
      </c>
      <c r="O371" s="29">
        <v>820000</v>
      </c>
      <c r="S371" s="29">
        <v>115</v>
      </c>
      <c r="U371" s="29">
        <v>2939</v>
      </c>
      <c r="V371" s="29" t="s">
        <v>1051</v>
      </c>
      <c r="W371" s="29" t="s">
        <v>1052</v>
      </c>
      <c r="X371" s="29" t="s">
        <v>212</v>
      </c>
    </row>
    <row r="372" spans="1:24" x14ac:dyDescent="0.25">
      <c r="A372" s="29" t="s">
        <v>143</v>
      </c>
      <c r="B372" s="29">
        <v>2939</v>
      </c>
      <c r="C372" s="29" t="s">
        <v>142</v>
      </c>
      <c r="D372" s="29">
        <v>191750151</v>
      </c>
      <c r="E372" s="29">
        <v>0</v>
      </c>
      <c r="F372" s="29">
        <v>1060</v>
      </c>
      <c r="G372" s="29">
        <v>2690216</v>
      </c>
      <c r="H372" s="29">
        <v>1283544</v>
      </c>
      <c r="I372" s="29">
        <v>905</v>
      </c>
      <c r="J372" s="29">
        <v>1085518</v>
      </c>
      <c r="K372" s="29" t="s">
        <v>1053</v>
      </c>
      <c r="M372" s="29">
        <v>8200</v>
      </c>
      <c r="N372" s="29" t="s">
        <v>142</v>
      </c>
      <c r="O372" s="29">
        <v>820000</v>
      </c>
      <c r="R372" s="29" t="s">
        <v>705</v>
      </c>
      <c r="S372" s="29">
        <v>115</v>
      </c>
      <c r="U372" s="29">
        <v>2939</v>
      </c>
      <c r="V372" s="29" t="s">
        <v>1054</v>
      </c>
      <c r="W372" s="29" t="s">
        <v>1055</v>
      </c>
      <c r="X372" s="29" t="s">
        <v>212</v>
      </c>
    </row>
    <row r="373" spans="1:24" x14ac:dyDescent="0.25">
      <c r="A373" s="29" t="s">
        <v>143</v>
      </c>
      <c r="B373" s="29">
        <v>2939</v>
      </c>
      <c r="C373" s="29" t="s">
        <v>142</v>
      </c>
      <c r="D373" s="29">
        <v>191725098</v>
      </c>
      <c r="E373" s="29">
        <v>0</v>
      </c>
      <c r="F373" s="29">
        <v>1080</v>
      </c>
      <c r="G373" s="29">
        <v>2690212</v>
      </c>
      <c r="H373" s="29">
        <v>1283423</v>
      </c>
      <c r="I373" s="29">
        <v>905</v>
      </c>
      <c r="J373" s="29">
        <v>1085518</v>
      </c>
      <c r="K373" s="29" t="s">
        <v>1053</v>
      </c>
      <c r="M373" s="29">
        <v>8200</v>
      </c>
      <c r="N373" s="29" t="s">
        <v>142</v>
      </c>
      <c r="O373" s="29">
        <v>820000</v>
      </c>
      <c r="R373" s="29" t="s">
        <v>1056</v>
      </c>
      <c r="S373" s="29">
        <v>101</v>
      </c>
      <c r="U373" s="29">
        <v>2939</v>
      </c>
      <c r="V373" s="29" t="s">
        <v>1057</v>
      </c>
      <c r="W373" s="29" t="s">
        <v>244</v>
      </c>
      <c r="X373" s="29" t="s">
        <v>212</v>
      </c>
    </row>
    <row r="374" spans="1:24" x14ac:dyDescent="0.25">
      <c r="A374" s="29" t="s">
        <v>143</v>
      </c>
      <c r="B374" s="29">
        <v>2939</v>
      </c>
      <c r="C374" s="29" t="s">
        <v>142</v>
      </c>
      <c r="D374" s="29">
        <v>191725095</v>
      </c>
      <c r="E374" s="29">
        <v>0</v>
      </c>
      <c r="F374" s="29">
        <v>1080</v>
      </c>
      <c r="G374" s="29">
        <v>2690234</v>
      </c>
      <c r="H374" s="29">
        <v>1283444</v>
      </c>
      <c r="I374" s="29">
        <v>905</v>
      </c>
      <c r="J374" s="29">
        <v>1085518</v>
      </c>
      <c r="K374" s="29" t="s">
        <v>1053</v>
      </c>
      <c r="M374" s="29">
        <v>8200</v>
      </c>
      <c r="N374" s="29" t="s">
        <v>142</v>
      </c>
      <c r="O374" s="29">
        <v>820000</v>
      </c>
      <c r="R374" s="29" t="s">
        <v>1058</v>
      </c>
      <c r="S374" s="29">
        <v>101</v>
      </c>
      <c r="U374" s="29">
        <v>2939</v>
      </c>
      <c r="V374" s="29" t="s">
        <v>1059</v>
      </c>
      <c r="W374" s="29" t="s">
        <v>1060</v>
      </c>
      <c r="X374" s="29" t="s">
        <v>212</v>
      </c>
    </row>
    <row r="375" spans="1:24" x14ac:dyDescent="0.25">
      <c r="A375" s="29" t="s">
        <v>143</v>
      </c>
      <c r="B375" s="29">
        <v>2939</v>
      </c>
      <c r="C375" s="29" t="s">
        <v>142</v>
      </c>
      <c r="D375" s="29">
        <v>191725100</v>
      </c>
      <c r="E375" s="29">
        <v>0</v>
      </c>
      <c r="F375" s="29">
        <v>1080</v>
      </c>
      <c r="G375" s="29">
        <v>2690219</v>
      </c>
      <c r="H375" s="29">
        <v>1283462</v>
      </c>
      <c r="I375" s="29">
        <v>909</v>
      </c>
      <c r="J375" s="29">
        <v>1085518</v>
      </c>
      <c r="K375" s="29" t="s">
        <v>1053</v>
      </c>
      <c r="M375" s="29">
        <v>8200</v>
      </c>
      <c r="N375" s="29" t="s">
        <v>142</v>
      </c>
      <c r="O375" s="29">
        <v>820000</v>
      </c>
      <c r="R375" s="29" t="s">
        <v>1061</v>
      </c>
      <c r="S375" s="29">
        <v>101</v>
      </c>
      <c r="U375" s="29">
        <v>2939</v>
      </c>
      <c r="V375" s="29" t="s">
        <v>1059</v>
      </c>
      <c r="W375" s="29" t="s">
        <v>1062</v>
      </c>
      <c r="X375" s="29" t="s">
        <v>212</v>
      </c>
    </row>
    <row r="376" spans="1:24" x14ac:dyDescent="0.25">
      <c r="A376" s="29" t="s">
        <v>143</v>
      </c>
      <c r="B376" s="29">
        <v>2939</v>
      </c>
      <c r="C376" s="29" t="s">
        <v>142</v>
      </c>
      <c r="D376" s="29">
        <v>191757296</v>
      </c>
      <c r="E376" s="29">
        <v>0</v>
      </c>
      <c r="F376" s="29">
        <v>1060</v>
      </c>
      <c r="G376" s="29">
        <v>2689503.6680000001</v>
      </c>
      <c r="H376" s="29">
        <v>1288473.4310000001</v>
      </c>
      <c r="I376" s="29">
        <v>905</v>
      </c>
      <c r="J376" s="29">
        <v>1085520</v>
      </c>
      <c r="K376" s="29" t="s">
        <v>1063</v>
      </c>
      <c r="L376" s="175" t="s">
        <v>209</v>
      </c>
      <c r="M376" s="29">
        <v>8200</v>
      </c>
      <c r="N376" s="29" t="s">
        <v>142</v>
      </c>
      <c r="O376" s="29">
        <v>820000</v>
      </c>
      <c r="R376" s="29" t="s">
        <v>341</v>
      </c>
      <c r="S376" s="29">
        <v>115</v>
      </c>
      <c r="T376" s="29" t="s">
        <v>1067</v>
      </c>
      <c r="U376" s="29">
        <v>2939</v>
      </c>
      <c r="V376" s="29" t="s">
        <v>1068</v>
      </c>
      <c r="W376" s="29" t="s">
        <v>1069</v>
      </c>
      <c r="X376" s="29" t="s">
        <v>212</v>
      </c>
    </row>
    <row r="377" spans="1:24" x14ac:dyDescent="0.25">
      <c r="A377" s="29" t="s">
        <v>143</v>
      </c>
      <c r="B377" s="29">
        <v>2939</v>
      </c>
      <c r="C377" s="29" t="s">
        <v>142</v>
      </c>
      <c r="D377" s="29">
        <v>502012324</v>
      </c>
      <c r="E377" s="29">
        <v>0</v>
      </c>
      <c r="F377" s="29">
        <v>1060</v>
      </c>
      <c r="G377" s="29">
        <v>2689911.48</v>
      </c>
      <c r="H377" s="29">
        <v>1287742.5260000001</v>
      </c>
      <c r="I377" s="29">
        <v>901</v>
      </c>
      <c r="J377" s="29">
        <v>1085520</v>
      </c>
      <c r="K377" s="29" t="s">
        <v>1063</v>
      </c>
      <c r="L377" s="175" t="s">
        <v>209</v>
      </c>
      <c r="M377" s="29">
        <v>8200</v>
      </c>
      <c r="N377" s="29" t="s">
        <v>142</v>
      </c>
      <c r="O377" s="29">
        <v>820000</v>
      </c>
      <c r="S377" s="29">
        <v>115</v>
      </c>
      <c r="T377" s="29" t="s">
        <v>1064</v>
      </c>
      <c r="U377" s="29">
        <v>2939</v>
      </c>
      <c r="V377" s="29" t="s">
        <v>1065</v>
      </c>
      <c r="W377" s="29" t="s">
        <v>1066</v>
      </c>
      <c r="X377" s="29" t="s">
        <v>212</v>
      </c>
    </row>
    <row r="378" spans="1:24" x14ac:dyDescent="0.25">
      <c r="A378" s="29" t="s">
        <v>143</v>
      </c>
      <c r="B378" s="29">
        <v>2939</v>
      </c>
      <c r="C378" s="29" t="s">
        <v>142</v>
      </c>
      <c r="D378" s="29">
        <v>191741365</v>
      </c>
      <c r="E378" s="29">
        <v>0</v>
      </c>
      <c r="F378" s="29">
        <v>1060</v>
      </c>
      <c r="G378" s="29">
        <v>2690131</v>
      </c>
      <c r="H378" s="29">
        <v>1287023</v>
      </c>
      <c r="I378" s="29">
        <v>909</v>
      </c>
      <c r="J378" s="29">
        <v>1085521</v>
      </c>
      <c r="K378" s="29" t="s">
        <v>1070</v>
      </c>
      <c r="M378" s="29">
        <v>8200</v>
      </c>
      <c r="N378" s="29" t="s">
        <v>142</v>
      </c>
      <c r="O378" s="29">
        <v>820000</v>
      </c>
      <c r="R378" s="29" t="s">
        <v>1071</v>
      </c>
      <c r="S378" s="29">
        <v>115</v>
      </c>
      <c r="U378" s="29">
        <v>2939</v>
      </c>
      <c r="V378" s="29" t="s">
        <v>1072</v>
      </c>
      <c r="W378" s="29" t="s">
        <v>1073</v>
      </c>
      <c r="X378" s="29" t="s">
        <v>212</v>
      </c>
    </row>
    <row r="379" spans="1:24" x14ac:dyDescent="0.25">
      <c r="A379" s="29" t="s">
        <v>143</v>
      </c>
      <c r="B379" s="29">
        <v>2939</v>
      </c>
      <c r="C379" s="29" t="s">
        <v>142</v>
      </c>
      <c r="D379" s="29">
        <v>191741366</v>
      </c>
      <c r="E379" s="29">
        <v>0</v>
      </c>
      <c r="F379" s="29">
        <v>1060</v>
      </c>
      <c r="G379" s="29">
        <v>2690292</v>
      </c>
      <c r="H379" s="29">
        <v>1286793</v>
      </c>
      <c r="I379" s="29">
        <v>909</v>
      </c>
      <c r="J379" s="29">
        <v>1085521</v>
      </c>
      <c r="K379" s="29" t="s">
        <v>1070</v>
      </c>
      <c r="M379" s="29">
        <v>8200</v>
      </c>
      <c r="N379" s="29" t="s">
        <v>142</v>
      </c>
      <c r="O379" s="29">
        <v>820000</v>
      </c>
      <c r="R379" s="29" t="s">
        <v>1074</v>
      </c>
      <c r="S379" s="29">
        <v>115</v>
      </c>
      <c r="U379" s="29">
        <v>2939</v>
      </c>
      <c r="V379" s="29" t="s">
        <v>1075</v>
      </c>
      <c r="W379" s="29" t="s">
        <v>263</v>
      </c>
      <c r="X379" s="29" t="s">
        <v>212</v>
      </c>
    </row>
    <row r="380" spans="1:24" x14ac:dyDescent="0.25">
      <c r="A380" s="29" t="s">
        <v>143</v>
      </c>
      <c r="B380" s="29">
        <v>2939</v>
      </c>
      <c r="C380" s="29" t="s">
        <v>142</v>
      </c>
      <c r="D380" s="29">
        <v>191749157</v>
      </c>
      <c r="E380" s="29">
        <v>0</v>
      </c>
      <c r="F380" s="29">
        <v>1060</v>
      </c>
      <c r="G380" s="29">
        <v>2689108</v>
      </c>
      <c r="H380" s="29">
        <v>1283573</v>
      </c>
      <c r="I380" s="29">
        <v>909</v>
      </c>
      <c r="J380" s="29">
        <v>1085522</v>
      </c>
      <c r="K380" s="29" t="s">
        <v>1076</v>
      </c>
      <c r="M380" s="29">
        <v>8200</v>
      </c>
      <c r="N380" s="29" t="s">
        <v>142</v>
      </c>
      <c r="O380" s="29">
        <v>820000</v>
      </c>
      <c r="R380" s="29" t="s">
        <v>1003</v>
      </c>
      <c r="S380" s="29">
        <v>115</v>
      </c>
      <c r="U380" s="29">
        <v>2939</v>
      </c>
      <c r="V380" s="29" t="s">
        <v>1077</v>
      </c>
      <c r="W380" s="29" t="s">
        <v>1078</v>
      </c>
      <c r="X380" s="29" t="s">
        <v>212</v>
      </c>
    </row>
    <row r="381" spans="1:24" x14ac:dyDescent="0.25">
      <c r="A381" s="29" t="s">
        <v>143</v>
      </c>
      <c r="B381" s="29">
        <v>2939</v>
      </c>
      <c r="C381" s="29" t="s">
        <v>142</v>
      </c>
      <c r="D381" s="29">
        <v>191749156</v>
      </c>
      <c r="E381" s="29">
        <v>0</v>
      </c>
      <c r="F381" s="29">
        <v>1060</v>
      </c>
      <c r="G381" s="29">
        <v>2689127</v>
      </c>
      <c r="H381" s="29">
        <v>1283589</v>
      </c>
      <c r="I381" s="29">
        <v>909</v>
      </c>
      <c r="J381" s="29">
        <v>1085522</v>
      </c>
      <c r="K381" s="29" t="s">
        <v>1076</v>
      </c>
      <c r="M381" s="29">
        <v>8200</v>
      </c>
      <c r="N381" s="29" t="s">
        <v>142</v>
      </c>
      <c r="O381" s="29">
        <v>820000</v>
      </c>
      <c r="R381" s="29" t="s">
        <v>1079</v>
      </c>
      <c r="S381" s="29">
        <v>115</v>
      </c>
      <c r="U381" s="29">
        <v>2939</v>
      </c>
      <c r="V381" s="29" t="s">
        <v>1077</v>
      </c>
      <c r="W381" s="29" t="s">
        <v>1080</v>
      </c>
      <c r="X381" s="29" t="s">
        <v>212</v>
      </c>
    </row>
    <row r="382" spans="1:24" x14ac:dyDescent="0.25">
      <c r="A382" s="29" t="s">
        <v>143</v>
      </c>
      <c r="B382" s="29">
        <v>2939</v>
      </c>
      <c r="C382" s="29" t="s">
        <v>142</v>
      </c>
      <c r="D382" s="29">
        <v>191467290</v>
      </c>
      <c r="E382" s="29">
        <v>0</v>
      </c>
      <c r="F382" s="29">
        <v>1060</v>
      </c>
      <c r="G382" s="29">
        <v>2690044</v>
      </c>
      <c r="H382" s="29">
        <v>1284112</v>
      </c>
      <c r="I382" s="29">
        <v>909</v>
      </c>
      <c r="J382" s="29">
        <v>1085524</v>
      </c>
      <c r="K382" s="29" t="s">
        <v>1081</v>
      </c>
      <c r="L382" s="175" t="s">
        <v>1082</v>
      </c>
      <c r="M382" s="29">
        <v>8200</v>
      </c>
      <c r="N382" s="29" t="s">
        <v>142</v>
      </c>
      <c r="O382" s="29">
        <v>820000</v>
      </c>
      <c r="R382" s="29" t="s">
        <v>311</v>
      </c>
      <c r="S382" s="29">
        <v>115</v>
      </c>
      <c r="T382" s="29" t="s">
        <v>1083</v>
      </c>
      <c r="U382" s="29">
        <v>2939</v>
      </c>
      <c r="V382" s="29" t="s">
        <v>1084</v>
      </c>
      <c r="W382" s="29" t="s">
        <v>1085</v>
      </c>
      <c r="X382" s="29" t="s">
        <v>212</v>
      </c>
    </row>
    <row r="383" spans="1:24" x14ac:dyDescent="0.25">
      <c r="A383" s="29" t="s">
        <v>143</v>
      </c>
      <c r="B383" s="29">
        <v>2939</v>
      </c>
      <c r="C383" s="29" t="s">
        <v>142</v>
      </c>
      <c r="D383" s="29">
        <v>502012636</v>
      </c>
      <c r="E383" s="29">
        <v>0</v>
      </c>
      <c r="F383" s="29">
        <v>1060</v>
      </c>
      <c r="G383" s="29">
        <v>2690048.24</v>
      </c>
      <c r="H383" s="29">
        <v>1284100.845</v>
      </c>
      <c r="I383" s="29">
        <v>901</v>
      </c>
      <c r="J383" s="29">
        <v>1085524</v>
      </c>
      <c r="K383" s="29" t="s">
        <v>1081</v>
      </c>
      <c r="L383" s="175" t="s">
        <v>1082</v>
      </c>
      <c r="M383" s="29">
        <v>8200</v>
      </c>
      <c r="N383" s="29" t="s">
        <v>142</v>
      </c>
      <c r="O383" s="29">
        <v>820000</v>
      </c>
      <c r="S383" s="29">
        <v>115</v>
      </c>
      <c r="T383" s="29" t="s">
        <v>1083</v>
      </c>
      <c r="U383" s="29">
        <v>2939</v>
      </c>
      <c r="V383" s="29" t="s">
        <v>1084</v>
      </c>
      <c r="W383" s="29" t="s">
        <v>1086</v>
      </c>
      <c r="X383" s="29" t="s">
        <v>212</v>
      </c>
    </row>
    <row r="384" spans="1:24" x14ac:dyDescent="0.25">
      <c r="A384" s="29" t="s">
        <v>143</v>
      </c>
      <c r="B384" s="29">
        <v>2939</v>
      </c>
      <c r="C384" s="29" t="s">
        <v>142</v>
      </c>
      <c r="D384" s="29">
        <v>191761238</v>
      </c>
      <c r="E384" s="29">
        <v>0</v>
      </c>
      <c r="F384" s="29">
        <v>1060</v>
      </c>
      <c r="G384" s="29">
        <v>2690893</v>
      </c>
      <c r="H384" s="29">
        <v>1285589</v>
      </c>
      <c r="I384" s="29">
        <v>909</v>
      </c>
      <c r="J384" s="29">
        <v>1085527</v>
      </c>
      <c r="K384" s="29" t="s">
        <v>1087</v>
      </c>
      <c r="L384" s="175" t="s">
        <v>3584</v>
      </c>
      <c r="M384" s="29">
        <v>8200</v>
      </c>
      <c r="N384" s="29" t="s">
        <v>142</v>
      </c>
      <c r="O384" s="29">
        <v>820000</v>
      </c>
      <c r="R384" s="29" t="s">
        <v>262</v>
      </c>
      <c r="S384" s="29">
        <v>115</v>
      </c>
      <c r="T384" s="29" t="s">
        <v>3585</v>
      </c>
      <c r="U384" s="29">
        <v>2939</v>
      </c>
      <c r="V384" s="29" t="s">
        <v>1114</v>
      </c>
      <c r="W384" s="29" t="s">
        <v>3586</v>
      </c>
      <c r="X384" s="29" t="s">
        <v>212</v>
      </c>
    </row>
    <row r="385" spans="1:24" x14ac:dyDescent="0.25">
      <c r="A385" s="29" t="s">
        <v>143</v>
      </c>
      <c r="B385" s="29">
        <v>2939</v>
      </c>
      <c r="C385" s="29" t="s">
        <v>142</v>
      </c>
      <c r="D385" s="29">
        <v>502013015</v>
      </c>
      <c r="E385" s="29">
        <v>0</v>
      </c>
      <c r="F385" s="29">
        <v>1060</v>
      </c>
      <c r="G385" s="29">
        <v>2690903.0019999999</v>
      </c>
      <c r="H385" s="29">
        <v>1285598.317</v>
      </c>
      <c r="I385" s="29">
        <v>901</v>
      </c>
      <c r="J385" s="29">
        <v>1085527</v>
      </c>
      <c r="K385" s="29" t="s">
        <v>1087</v>
      </c>
      <c r="L385" s="175" t="s">
        <v>3584</v>
      </c>
      <c r="M385" s="29">
        <v>8200</v>
      </c>
      <c r="N385" s="29" t="s">
        <v>142</v>
      </c>
      <c r="O385" s="29">
        <v>820000</v>
      </c>
      <c r="S385" s="29">
        <v>115</v>
      </c>
      <c r="T385" s="29" t="s">
        <v>3585</v>
      </c>
      <c r="U385" s="29">
        <v>2939</v>
      </c>
      <c r="V385" s="29" t="s">
        <v>1114</v>
      </c>
      <c r="X385" s="29" t="s">
        <v>212</v>
      </c>
    </row>
    <row r="386" spans="1:24" x14ac:dyDescent="0.25">
      <c r="A386" s="29" t="s">
        <v>143</v>
      </c>
      <c r="B386" s="29">
        <v>2939</v>
      </c>
      <c r="C386" s="29" t="s">
        <v>142</v>
      </c>
      <c r="D386" s="29">
        <v>191771436</v>
      </c>
      <c r="E386" s="29">
        <v>0</v>
      </c>
      <c r="F386" s="29">
        <v>1080</v>
      </c>
      <c r="G386" s="29">
        <v>2690283.673</v>
      </c>
      <c r="H386" s="29">
        <v>1285199.9339999999</v>
      </c>
      <c r="I386" s="29">
        <v>905</v>
      </c>
      <c r="J386" s="29">
        <v>1085527</v>
      </c>
      <c r="K386" s="29" t="s">
        <v>1087</v>
      </c>
      <c r="M386" s="29">
        <v>8200</v>
      </c>
      <c r="N386" s="29" t="s">
        <v>142</v>
      </c>
      <c r="O386" s="29">
        <v>820000</v>
      </c>
      <c r="R386" s="29" t="s">
        <v>675</v>
      </c>
      <c r="S386" s="29">
        <v>101</v>
      </c>
      <c r="U386" s="29">
        <v>2939</v>
      </c>
      <c r="V386" s="29" t="s">
        <v>1091</v>
      </c>
      <c r="W386" s="29" t="s">
        <v>1092</v>
      </c>
      <c r="X386" s="29" t="s">
        <v>212</v>
      </c>
    </row>
    <row r="387" spans="1:24" x14ac:dyDescent="0.25">
      <c r="A387" s="29" t="s">
        <v>143</v>
      </c>
      <c r="B387" s="29">
        <v>2939</v>
      </c>
      <c r="C387" s="29" t="s">
        <v>142</v>
      </c>
      <c r="D387" s="29">
        <v>191771515</v>
      </c>
      <c r="E387" s="29">
        <v>0</v>
      </c>
      <c r="F387" s="29">
        <v>1080</v>
      </c>
      <c r="G387" s="29">
        <v>2690246</v>
      </c>
      <c r="H387" s="29">
        <v>1284920</v>
      </c>
      <c r="I387" s="29">
        <v>909</v>
      </c>
      <c r="J387" s="29">
        <v>1085527</v>
      </c>
      <c r="K387" s="29" t="s">
        <v>1087</v>
      </c>
      <c r="M387" s="29">
        <v>8200</v>
      </c>
      <c r="N387" s="29" t="s">
        <v>142</v>
      </c>
      <c r="O387" s="29">
        <v>820000</v>
      </c>
      <c r="R387" s="29" t="s">
        <v>1093</v>
      </c>
      <c r="S387" s="29">
        <v>101</v>
      </c>
      <c r="U387" s="29">
        <v>2939</v>
      </c>
      <c r="V387" s="29" t="s">
        <v>391</v>
      </c>
      <c r="W387" s="29" t="s">
        <v>1094</v>
      </c>
      <c r="X387" s="29" t="s">
        <v>212</v>
      </c>
    </row>
    <row r="388" spans="1:24" x14ac:dyDescent="0.25">
      <c r="A388" s="29" t="s">
        <v>143</v>
      </c>
      <c r="B388" s="29">
        <v>2939</v>
      </c>
      <c r="C388" s="29" t="s">
        <v>142</v>
      </c>
      <c r="D388" s="29">
        <v>191771426</v>
      </c>
      <c r="E388" s="29">
        <v>0</v>
      </c>
      <c r="F388" s="29">
        <v>1080</v>
      </c>
      <c r="G388" s="29">
        <v>2690703.872</v>
      </c>
      <c r="H388" s="29">
        <v>1285408.405</v>
      </c>
      <c r="I388" s="29">
        <v>905</v>
      </c>
      <c r="J388" s="29">
        <v>1085527</v>
      </c>
      <c r="K388" s="29" t="s">
        <v>1087</v>
      </c>
      <c r="M388" s="29">
        <v>8200</v>
      </c>
      <c r="N388" s="29" t="s">
        <v>142</v>
      </c>
      <c r="O388" s="29">
        <v>820000</v>
      </c>
      <c r="R388" s="29" t="s">
        <v>1095</v>
      </c>
      <c r="S388" s="29">
        <v>101</v>
      </c>
      <c r="U388" s="29">
        <v>2939</v>
      </c>
      <c r="V388" s="29" t="s">
        <v>1091</v>
      </c>
      <c r="W388" s="29" t="s">
        <v>1096</v>
      </c>
      <c r="X388" s="29" t="s">
        <v>212</v>
      </c>
    </row>
    <row r="389" spans="1:24" x14ac:dyDescent="0.25">
      <c r="A389" s="29" t="s">
        <v>143</v>
      </c>
      <c r="B389" s="29">
        <v>2939</v>
      </c>
      <c r="C389" s="29" t="s">
        <v>142</v>
      </c>
      <c r="D389" s="29">
        <v>191771430</v>
      </c>
      <c r="E389" s="29">
        <v>0</v>
      </c>
      <c r="F389" s="29">
        <v>1080</v>
      </c>
      <c r="G389" s="29">
        <v>2690930</v>
      </c>
      <c r="H389" s="29">
        <v>1285587</v>
      </c>
      <c r="I389" s="29">
        <v>909</v>
      </c>
      <c r="J389" s="29">
        <v>1085527</v>
      </c>
      <c r="K389" s="29" t="s">
        <v>1087</v>
      </c>
      <c r="M389" s="29">
        <v>8200</v>
      </c>
      <c r="N389" s="29" t="s">
        <v>142</v>
      </c>
      <c r="O389" s="29">
        <v>820000</v>
      </c>
      <c r="R389" s="29" t="s">
        <v>1097</v>
      </c>
      <c r="S389" s="29">
        <v>101</v>
      </c>
      <c r="U389" s="29">
        <v>2939</v>
      </c>
      <c r="V389" s="29" t="s">
        <v>1098</v>
      </c>
      <c r="W389" s="29" t="s">
        <v>1099</v>
      </c>
      <c r="X389" s="29" t="s">
        <v>212</v>
      </c>
    </row>
    <row r="390" spans="1:24" x14ac:dyDescent="0.25">
      <c r="A390" s="29" t="s">
        <v>143</v>
      </c>
      <c r="B390" s="29">
        <v>2939</v>
      </c>
      <c r="C390" s="29" t="s">
        <v>142</v>
      </c>
      <c r="D390" s="29">
        <v>191750441</v>
      </c>
      <c r="E390" s="29">
        <v>0</v>
      </c>
      <c r="F390" s="29">
        <v>1060</v>
      </c>
      <c r="G390" s="29">
        <v>2690103</v>
      </c>
      <c r="H390" s="29">
        <v>1284753</v>
      </c>
      <c r="I390" s="29">
        <v>909</v>
      </c>
      <c r="J390" s="29">
        <v>1085527</v>
      </c>
      <c r="K390" s="29" t="s">
        <v>1087</v>
      </c>
      <c r="M390" s="29">
        <v>8200</v>
      </c>
      <c r="N390" s="29" t="s">
        <v>142</v>
      </c>
      <c r="O390" s="29">
        <v>820000</v>
      </c>
      <c r="R390" s="29" t="s">
        <v>1100</v>
      </c>
      <c r="S390" s="29">
        <v>115</v>
      </c>
      <c r="U390" s="29">
        <v>2939</v>
      </c>
      <c r="V390" s="29" t="s">
        <v>472</v>
      </c>
      <c r="W390" s="29" t="s">
        <v>1101</v>
      </c>
      <c r="X390" s="29" t="s">
        <v>212</v>
      </c>
    </row>
    <row r="391" spans="1:24" x14ac:dyDescent="0.25">
      <c r="A391" s="29" t="s">
        <v>143</v>
      </c>
      <c r="B391" s="29">
        <v>2939</v>
      </c>
      <c r="C391" s="29" t="s">
        <v>142</v>
      </c>
      <c r="D391" s="29">
        <v>191751498</v>
      </c>
      <c r="E391" s="29">
        <v>0</v>
      </c>
      <c r="F391" s="29">
        <v>1060</v>
      </c>
      <c r="G391" s="29">
        <v>2689944</v>
      </c>
      <c r="H391" s="29">
        <v>1284246</v>
      </c>
      <c r="I391" s="29">
        <v>909</v>
      </c>
      <c r="J391" s="29">
        <v>1085527</v>
      </c>
      <c r="K391" s="29" t="s">
        <v>1087</v>
      </c>
      <c r="M391" s="29">
        <v>8200</v>
      </c>
      <c r="N391" s="29" t="s">
        <v>142</v>
      </c>
      <c r="O391" s="29">
        <v>820000</v>
      </c>
      <c r="R391" s="29" t="s">
        <v>1102</v>
      </c>
      <c r="S391" s="29">
        <v>115</v>
      </c>
      <c r="U391" s="29">
        <v>2939</v>
      </c>
      <c r="V391" s="29" t="s">
        <v>472</v>
      </c>
      <c r="W391" s="29" t="s">
        <v>1103</v>
      </c>
      <c r="X391" s="29" t="s">
        <v>212</v>
      </c>
    </row>
    <row r="392" spans="1:24" x14ac:dyDescent="0.25">
      <c r="A392" s="29" t="s">
        <v>143</v>
      </c>
      <c r="B392" s="29">
        <v>2939</v>
      </c>
      <c r="C392" s="29" t="s">
        <v>142</v>
      </c>
      <c r="D392" s="29">
        <v>191750440</v>
      </c>
      <c r="E392" s="29">
        <v>0</v>
      </c>
      <c r="F392" s="29">
        <v>1060</v>
      </c>
      <c r="G392" s="29">
        <v>2689993</v>
      </c>
      <c r="H392" s="29">
        <v>1284426</v>
      </c>
      <c r="I392" s="29">
        <v>909</v>
      </c>
      <c r="J392" s="29">
        <v>1085527</v>
      </c>
      <c r="K392" s="29" t="s">
        <v>1087</v>
      </c>
      <c r="M392" s="29">
        <v>8200</v>
      </c>
      <c r="N392" s="29" t="s">
        <v>142</v>
      </c>
      <c r="O392" s="29">
        <v>820000</v>
      </c>
      <c r="R392" s="29" t="s">
        <v>1104</v>
      </c>
      <c r="S392" s="29">
        <v>115</v>
      </c>
      <c r="U392" s="29">
        <v>2939</v>
      </c>
      <c r="V392" s="29" t="s">
        <v>472</v>
      </c>
      <c r="W392" s="29" t="s">
        <v>1105</v>
      </c>
      <c r="X392" s="29" t="s">
        <v>212</v>
      </c>
    </row>
    <row r="393" spans="1:24" x14ac:dyDescent="0.25">
      <c r="A393" s="29" t="s">
        <v>143</v>
      </c>
      <c r="B393" s="29">
        <v>2939</v>
      </c>
      <c r="C393" s="29" t="s">
        <v>142</v>
      </c>
      <c r="D393" s="29">
        <v>191751497</v>
      </c>
      <c r="E393" s="29">
        <v>0</v>
      </c>
      <c r="F393" s="29">
        <v>1060</v>
      </c>
      <c r="G393" s="29">
        <v>2690147</v>
      </c>
      <c r="H393" s="29">
        <v>1284794</v>
      </c>
      <c r="I393" s="29">
        <v>909</v>
      </c>
      <c r="J393" s="29">
        <v>1085527</v>
      </c>
      <c r="K393" s="29" t="s">
        <v>1087</v>
      </c>
      <c r="M393" s="29">
        <v>8200</v>
      </c>
      <c r="N393" s="29" t="s">
        <v>142</v>
      </c>
      <c r="O393" s="29">
        <v>820000</v>
      </c>
      <c r="R393" s="29" t="s">
        <v>1106</v>
      </c>
      <c r="S393" s="29">
        <v>115</v>
      </c>
      <c r="U393" s="29">
        <v>2939</v>
      </c>
      <c r="V393" s="29" t="s">
        <v>472</v>
      </c>
      <c r="W393" s="29" t="s">
        <v>1107</v>
      </c>
      <c r="X393" s="29" t="s">
        <v>212</v>
      </c>
    </row>
    <row r="394" spans="1:24" x14ac:dyDescent="0.25">
      <c r="A394" s="29" t="s">
        <v>143</v>
      </c>
      <c r="B394" s="29">
        <v>2939</v>
      </c>
      <c r="C394" s="29" t="s">
        <v>142</v>
      </c>
      <c r="D394" s="29">
        <v>191764492</v>
      </c>
      <c r="E394" s="29">
        <v>0</v>
      </c>
      <c r="F394" s="29">
        <v>1080</v>
      </c>
      <c r="G394" s="29">
        <v>2690315</v>
      </c>
      <c r="H394" s="29">
        <v>1285242</v>
      </c>
      <c r="I394" s="29">
        <v>909</v>
      </c>
      <c r="J394" s="29">
        <v>1085527</v>
      </c>
      <c r="K394" s="29" t="s">
        <v>1087</v>
      </c>
      <c r="M394" s="29">
        <v>8200</v>
      </c>
      <c r="N394" s="29" t="s">
        <v>142</v>
      </c>
      <c r="O394" s="29">
        <v>820000</v>
      </c>
      <c r="R394" s="29" t="s">
        <v>413</v>
      </c>
      <c r="S394" s="29">
        <v>101</v>
      </c>
      <c r="U394" s="29">
        <v>2939</v>
      </c>
      <c r="V394" s="29" t="s">
        <v>1110</v>
      </c>
      <c r="W394" s="29" t="s">
        <v>1111</v>
      </c>
      <c r="X394" s="29" t="s">
        <v>212</v>
      </c>
    </row>
    <row r="395" spans="1:24" x14ac:dyDescent="0.25">
      <c r="A395" s="29" t="s">
        <v>143</v>
      </c>
      <c r="B395" s="29">
        <v>2939</v>
      </c>
      <c r="C395" s="29" t="s">
        <v>142</v>
      </c>
      <c r="D395" s="29">
        <v>191746801</v>
      </c>
      <c r="E395" s="29">
        <v>0</v>
      </c>
      <c r="F395" s="29">
        <v>1060</v>
      </c>
      <c r="G395" s="29">
        <v>2689935</v>
      </c>
      <c r="H395" s="29">
        <v>1284199</v>
      </c>
      <c r="I395" s="29">
        <v>909</v>
      </c>
      <c r="J395" s="29">
        <v>1085527</v>
      </c>
      <c r="K395" s="29" t="s">
        <v>1087</v>
      </c>
      <c r="M395" s="29">
        <v>8200</v>
      </c>
      <c r="N395" s="29" t="s">
        <v>142</v>
      </c>
      <c r="O395" s="29">
        <v>820000</v>
      </c>
      <c r="R395" s="29" t="s">
        <v>1112</v>
      </c>
      <c r="S395" s="29">
        <v>115</v>
      </c>
      <c r="U395" s="29">
        <v>2939</v>
      </c>
      <c r="V395" s="29" t="s">
        <v>472</v>
      </c>
      <c r="W395" s="29" t="s">
        <v>1113</v>
      </c>
      <c r="X395" s="29" t="s">
        <v>212</v>
      </c>
    </row>
    <row r="396" spans="1:24" x14ac:dyDescent="0.25">
      <c r="A396" s="29" t="s">
        <v>143</v>
      </c>
      <c r="B396" s="29">
        <v>2939</v>
      </c>
      <c r="C396" s="29" t="s">
        <v>142</v>
      </c>
      <c r="D396" s="29">
        <v>191750366</v>
      </c>
      <c r="E396" s="29">
        <v>0</v>
      </c>
      <c r="F396" s="29">
        <v>1060</v>
      </c>
      <c r="G396" s="29">
        <v>2690729</v>
      </c>
      <c r="H396" s="29">
        <v>1285445</v>
      </c>
      <c r="I396" s="29">
        <v>909</v>
      </c>
      <c r="J396" s="29">
        <v>1085527</v>
      </c>
      <c r="K396" s="29" t="s">
        <v>1087</v>
      </c>
      <c r="M396" s="29">
        <v>8200</v>
      </c>
      <c r="N396" s="29" t="s">
        <v>142</v>
      </c>
      <c r="O396" s="29">
        <v>820000</v>
      </c>
      <c r="R396" s="29" t="s">
        <v>1088</v>
      </c>
      <c r="S396" s="29">
        <v>115</v>
      </c>
      <c r="U396" s="29">
        <v>2939</v>
      </c>
      <c r="V396" s="29" t="s">
        <v>1089</v>
      </c>
      <c r="W396" s="29" t="s">
        <v>1090</v>
      </c>
      <c r="X396" s="29" t="s">
        <v>212</v>
      </c>
    </row>
    <row r="397" spans="1:24" x14ac:dyDescent="0.25">
      <c r="A397" s="29" t="s">
        <v>143</v>
      </c>
      <c r="B397" s="29">
        <v>2939</v>
      </c>
      <c r="C397" s="29" t="s">
        <v>142</v>
      </c>
      <c r="D397" s="29">
        <v>191751499</v>
      </c>
      <c r="E397" s="29">
        <v>0</v>
      </c>
      <c r="F397" s="29">
        <v>1060</v>
      </c>
      <c r="G397" s="29">
        <v>2690057</v>
      </c>
      <c r="H397" s="29">
        <v>1284607</v>
      </c>
      <c r="I397" s="29">
        <v>909</v>
      </c>
      <c r="J397" s="29">
        <v>1085527</v>
      </c>
      <c r="K397" s="29" t="s">
        <v>1087</v>
      </c>
      <c r="M397" s="29">
        <v>8200</v>
      </c>
      <c r="N397" s="29" t="s">
        <v>142</v>
      </c>
      <c r="O397" s="29">
        <v>820000</v>
      </c>
      <c r="R397" s="29" t="s">
        <v>1108</v>
      </c>
      <c r="S397" s="29">
        <v>115</v>
      </c>
      <c r="U397" s="29">
        <v>2939</v>
      </c>
      <c r="V397" s="29" t="s">
        <v>472</v>
      </c>
      <c r="W397" s="29" t="s">
        <v>1109</v>
      </c>
      <c r="X397" s="29" t="s">
        <v>212</v>
      </c>
    </row>
    <row r="398" spans="1:24" x14ac:dyDescent="0.25">
      <c r="A398" s="29" t="s">
        <v>143</v>
      </c>
      <c r="B398" s="29">
        <v>2939</v>
      </c>
      <c r="C398" s="29" t="s">
        <v>142</v>
      </c>
      <c r="D398" s="29">
        <v>191665191</v>
      </c>
      <c r="E398" s="29">
        <v>0</v>
      </c>
      <c r="F398" s="29">
        <v>1060</v>
      </c>
      <c r="G398" s="29">
        <v>2690307</v>
      </c>
      <c r="H398" s="29">
        <v>1284900</v>
      </c>
      <c r="I398" s="29">
        <v>909</v>
      </c>
      <c r="J398" s="29">
        <v>1085527</v>
      </c>
      <c r="K398" s="29" t="s">
        <v>1087</v>
      </c>
      <c r="M398" s="29">
        <v>8200</v>
      </c>
      <c r="N398" s="29" t="s">
        <v>142</v>
      </c>
      <c r="O398" s="29">
        <v>820000</v>
      </c>
      <c r="S398" s="29">
        <v>115</v>
      </c>
      <c r="U398" s="29">
        <v>2939</v>
      </c>
      <c r="V398" s="29" t="s">
        <v>391</v>
      </c>
      <c r="W398" s="29" t="s">
        <v>1115</v>
      </c>
      <c r="X398" s="29" t="s">
        <v>212</v>
      </c>
    </row>
    <row r="399" spans="1:24" x14ac:dyDescent="0.25">
      <c r="A399" s="29" t="s">
        <v>143</v>
      </c>
      <c r="B399" s="29">
        <v>2939</v>
      </c>
      <c r="C399" s="29" t="s">
        <v>142</v>
      </c>
      <c r="D399" s="29">
        <v>191764491</v>
      </c>
      <c r="E399" s="29">
        <v>0</v>
      </c>
      <c r="F399" s="29">
        <v>1060</v>
      </c>
      <c r="G399" s="29">
        <v>2690326.074</v>
      </c>
      <c r="H399" s="29">
        <v>1285247.216</v>
      </c>
      <c r="I399" s="29">
        <v>905</v>
      </c>
      <c r="J399" s="29">
        <v>1085527</v>
      </c>
      <c r="K399" s="29" t="s">
        <v>1087</v>
      </c>
      <c r="M399" s="29">
        <v>8200</v>
      </c>
      <c r="N399" s="29" t="s">
        <v>142</v>
      </c>
      <c r="O399" s="29">
        <v>820000</v>
      </c>
      <c r="S399" s="29">
        <v>115</v>
      </c>
      <c r="U399" s="29">
        <v>2939</v>
      </c>
      <c r="V399" s="29" t="s">
        <v>1110</v>
      </c>
      <c r="W399" s="29" t="s">
        <v>1116</v>
      </c>
      <c r="X399" s="29" t="s">
        <v>212</v>
      </c>
    </row>
    <row r="400" spans="1:24" x14ac:dyDescent="0.25">
      <c r="A400" s="29" t="s">
        <v>143</v>
      </c>
      <c r="B400" s="29">
        <v>2939</v>
      </c>
      <c r="C400" s="29" t="s">
        <v>142</v>
      </c>
      <c r="D400" s="29">
        <v>191764504</v>
      </c>
      <c r="E400" s="29">
        <v>0</v>
      </c>
      <c r="F400" s="29">
        <v>1060</v>
      </c>
      <c r="G400" s="29">
        <v>2691082</v>
      </c>
      <c r="H400" s="29">
        <v>1283521</v>
      </c>
      <c r="I400" s="29">
        <v>909</v>
      </c>
      <c r="J400" s="29">
        <v>1085528</v>
      </c>
      <c r="K400" s="29" t="s">
        <v>1117</v>
      </c>
      <c r="M400" s="29">
        <v>8203</v>
      </c>
      <c r="N400" s="29" t="s">
        <v>142</v>
      </c>
      <c r="O400" s="29">
        <v>820300</v>
      </c>
      <c r="S400" s="29">
        <v>115</v>
      </c>
      <c r="U400" s="29">
        <v>2939</v>
      </c>
      <c r="V400" s="29" t="s">
        <v>1118</v>
      </c>
      <c r="W400" s="29" t="s">
        <v>1120</v>
      </c>
      <c r="X400" s="29" t="s">
        <v>212</v>
      </c>
    </row>
    <row r="401" spans="1:24" x14ac:dyDescent="0.25">
      <c r="A401" s="29" t="s">
        <v>143</v>
      </c>
      <c r="B401" s="29">
        <v>2939</v>
      </c>
      <c r="C401" s="29" t="s">
        <v>142</v>
      </c>
      <c r="D401" s="29">
        <v>191755646</v>
      </c>
      <c r="E401" s="29">
        <v>0</v>
      </c>
      <c r="F401" s="29">
        <v>1060</v>
      </c>
      <c r="G401" s="29">
        <v>2691100</v>
      </c>
      <c r="H401" s="29">
        <v>1283545</v>
      </c>
      <c r="I401" s="29">
        <v>909</v>
      </c>
      <c r="J401" s="29">
        <v>1085528</v>
      </c>
      <c r="K401" s="29" t="s">
        <v>1117</v>
      </c>
      <c r="M401" s="29">
        <v>8203</v>
      </c>
      <c r="N401" s="29" t="s">
        <v>142</v>
      </c>
      <c r="O401" s="29">
        <v>820300</v>
      </c>
      <c r="S401" s="29">
        <v>115</v>
      </c>
      <c r="U401" s="29">
        <v>2939</v>
      </c>
      <c r="V401" s="29" t="s">
        <v>1118</v>
      </c>
      <c r="W401" s="29" t="s">
        <v>1121</v>
      </c>
      <c r="X401" s="29" t="s">
        <v>212</v>
      </c>
    </row>
    <row r="402" spans="1:24" x14ac:dyDescent="0.25">
      <c r="A402" s="29" t="s">
        <v>143</v>
      </c>
      <c r="B402" s="29">
        <v>2939</v>
      </c>
      <c r="C402" s="29" t="s">
        <v>142</v>
      </c>
      <c r="D402" s="29">
        <v>191757965</v>
      </c>
      <c r="E402" s="29">
        <v>0</v>
      </c>
      <c r="F402" s="29">
        <v>1060</v>
      </c>
      <c r="G402" s="29">
        <v>2691075.9109999998</v>
      </c>
      <c r="H402" s="29">
        <v>1283530.264</v>
      </c>
      <c r="I402" s="29">
        <v>905</v>
      </c>
      <c r="J402" s="29">
        <v>1085528</v>
      </c>
      <c r="K402" s="29" t="s">
        <v>1117</v>
      </c>
      <c r="M402" s="29">
        <v>8203</v>
      </c>
      <c r="N402" s="29" t="s">
        <v>142</v>
      </c>
      <c r="O402" s="29">
        <v>820300</v>
      </c>
      <c r="S402" s="29">
        <v>115</v>
      </c>
      <c r="U402" s="29">
        <v>2939</v>
      </c>
      <c r="V402" s="29" t="s">
        <v>1118</v>
      </c>
      <c r="W402" s="29" t="s">
        <v>1119</v>
      </c>
      <c r="X402" s="29" t="s">
        <v>212</v>
      </c>
    </row>
    <row r="403" spans="1:24" x14ac:dyDescent="0.25">
      <c r="A403" s="29" t="s">
        <v>143</v>
      </c>
      <c r="B403" s="29">
        <v>2939</v>
      </c>
      <c r="C403" s="29" t="s">
        <v>142</v>
      </c>
      <c r="D403" s="29">
        <v>191774245</v>
      </c>
      <c r="E403" s="29">
        <v>0</v>
      </c>
      <c r="F403" s="29">
        <v>1060</v>
      </c>
      <c r="G403" s="29">
        <v>2690975</v>
      </c>
      <c r="H403" s="29">
        <v>1283498</v>
      </c>
      <c r="I403" s="29">
        <v>909</v>
      </c>
      <c r="J403" s="29">
        <v>1085529</v>
      </c>
      <c r="K403" s="29" t="s">
        <v>1122</v>
      </c>
      <c r="M403" s="29">
        <v>8203</v>
      </c>
      <c r="N403" s="29" t="s">
        <v>142</v>
      </c>
      <c r="O403" s="29">
        <v>820300</v>
      </c>
      <c r="R403" s="29" t="s">
        <v>525</v>
      </c>
      <c r="S403" s="29">
        <v>115</v>
      </c>
      <c r="U403" s="29">
        <v>2939</v>
      </c>
      <c r="V403" s="29" t="s">
        <v>1123</v>
      </c>
      <c r="W403" s="29" t="s">
        <v>829</v>
      </c>
      <c r="X403" s="29" t="s">
        <v>212</v>
      </c>
    </row>
    <row r="404" spans="1:24" x14ac:dyDescent="0.25">
      <c r="A404" s="29" t="s">
        <v>143</v>
      </c>
      <c r="B404" s="29">
        <v>2939</v>
      </c>
      <c r="C404" s="29" t="s">
        <v>142</v>
      </c>
      <c r="D404" s="29">
        <v>191764505</v>
      </c>
      <c r="E404" s="29">
        <v>0</v>
      </c>
      <c r="F404" s="29">
        <v>1060</v>
      </c>
      <c r="G404" s="29">
        <v>2691006.2059999998</v>
      </c>
      <c r="H404" s="29">
        <v>1283526.121</v>
      </c>
      <c r="I404" s="29">
        <v>909</v>
      </c>
      <c r="J404" s="29">
        <v>1085529</v>
      </c>
      <c r="K404" s="29" t="s">
        <v>1122</v>
      </c>
      <c r="M404" s="29">
        <v>8203</v>
      </c>
      <c r="N404" s="29" t="s">
        <v>142</v>
      </c>
      <c r="O404" s="29">
        <v>820300</v>
      </c>
      <c r="S404" s="29">
        <v>115</v>
      </c>
      <c r="U404" s="29">
        <v>2939</v>
      </c>
      <c r="V404" s="29" t="s">
        <v>1129</v>
      </c>
      <c r="W404" s="29" t="s">
        <v>1130</v>
      </c>
      <c r="X404" s="29" t="s">
        <v>212</v>
      </c>
    </row>
    <row r="405" spans="1:24" x14ac:dyDescent="0.25">
      <c r="A405" s="29" t="s">
        <v>143</v>
      </c>
      <c r="B405" s="29">
        <v>2939</v>
      </c>
      <c r="C405" s="29" t="s">
        <v>142</v>
      </c>
      <c r="D405" s="29">
        <v>191764506</v>
      </c>
      <c r="E405" s="29">
        <v>0</v>
      </c>
      <c r="F405" s="29">
        <v>1060</v>
      </c>
      <c r="G405" s="29">
        <v>2691039</v>
      </c>
      <c r="H405" s="29">
        <v>1283501</v>
      </c>
      <c r="I405" s="29">
        <v>909</v>
      </c>
      <c r="J405" s="29">
        <v>1085529</v>
      </c>
      <c r="K405" s="29" t="s">
        <v>1122</v>
      </c>
      <c r="M405" s="29">
        <v>8203</v>
      </c>
      <c r="N405" s="29" t="s">
        <v>142</v>
      </c>
      <c r="O405" s="29">
        <v>820300</v>
      </c>
      <c r="S405" s="29">
        <v>115</v>
      </c>
      <c r="U405" s="29">
        <v>2939</v>
      </c>
      <c r="V405" s="29" t="s">
        <v>1124</v>
      </c>
      <c r="W405" s="29" t="s">
        <v>1128</v>
      </c>
      <c r="X405" s="29" t="s">
        <v>212</v>
      </c>
    </row>
    <row r="406" spans="1:24" x14ac:dyDescent="0.25">
      <c r="A406" s="29" t="s">
        <v>143</v>
      </c>
      <c r="B406" s="29">
        <v>2939</v>
      </c>
      <c r="C406" s="29" t="s">
        <v>142</v>
      </c>
      <c r="D406" s="29">
        <v>191775052</v>
      </c>
      <c r="E406" s="29">
        <v>0</v>
      </c>
      <c r="F406" s="29">
        <v>1060</v>
      </c>
      <c r="G406" s="29">
        <v>2690888</v>
      </c>
      <c r="H406" s="29">
        <v>1283452</v>
      </c>
      <c r="I406" s="29">
        <v>909</v>
      </c>
      <c r="J406" s="29">
        <v>1085529</v>
      </c>
      <c r="K406" s="29" t="s">
        <v>1122</v>
      </c>
      <c r="M406" s="29">
        <v>8203</v>
      </c>
      <c r="N406" s="29" t="s">
        <v>142</v>
      </c>
      <c r="O406" s="29">
        <v>820300</v>
      </c>
      <c r="S406" s="29">
        <v>115</v>
      </c>
      <c r="U406" s="29">
        <v>2939</v>
      </c>
      <c r="V406" s="29" t="s">
        <v>1126</v>
      </c>
      <c r="W406" s="29" t="s">
        <v>1127</v>
      </c>
      <c r="X406" s="29" t="s">
        <v>212</v>
      </c>
    </row>
    <row r="407" spans="1:24" x14ac:dyDescent="0.25">
      <c r="A407" s="29" t="s">
        <v>143</v>
      </c>
      <c r="B407" s="29">
        <v>2939</v>
      </c>
      <c r="C407" s="29" t="s">
        <v>142</v>
      </c>
      <c r="D407" s="29">
        <v>191764503</v>
      </c>
      <c r="E407" s="29">
        <v>0</v>
      </c>
      <c r="F407" s="29">
        <v>1060</v>
      </c>
      <c r="G407" s="29">
        <v>2691045</v>
      </c>
      <c r="H407" s="29">
        <v>1283480</v>
      </c>
      <c r="I407" s="29">
        <v>909</v>
      </c>
      <c r="J407" s="29">
        <v>1085529</v>
      </c>
      <c r="K407" s="29" t="s">
        <v>1122</v>
      </c>
      <c r="M407" s="29">
        <v>8203</v>
      </c>
      <c r="N407" s="29" t="s">
        <v>142</v>
      </c>
      <c r="O407" s="29">
        <v>820300</v>
      </c>
      <c r="S407" s="29">
        <v>115</v>
      </c>
      <c r="U407" s="29">
        <v>2939</v>
      </c>
      <c r="V407" s="29" t="s">
        <v>1124</v>
      </c>
      <c r="W407" s="29" t="s">
        <v>1125</v>
      </c>
      <c r="X407" s="29" t="s">
        <v>212</v>
      </c>
    </row>
    <row r="408" spans="1:24" x14ac:dyDescent="0.25">
      <c r="A408" s="29" t="s">
        <v>143</v>
      </c>
      <c r="B408" s="29">
        <v>2939</v>
      </c>
      <c r="C408" s="29" t="s">
        <v>142</v>
      </c>
      <c r="D408" s="29">
        <v>191749149</v>
      </c>
      <c r="E408" s="29">
        <v>0</v>
      </c>
      <c r="F408" s="29">
        <v>1060</v>
      </c>
      <c r="G408" s="29">
        <v>2689240</v>
      </c>
      <c r="H408" s="29">
        <v>1283317</v>
      </c>
      <c r="I408" s="29">
        <v>909</v>
      </c>
      <c r="J408" s="29">
        <v>1085530</v>
      </c>
      <c r="K408" s="29" t="s">
        <v>975</v>
      </c>
      <c r="L408" s="175" t="s">
        <v>234</v>
      </c>
      <c r="M408" s="29">
        <v>8200</v>
      </c>
      <c r="N408" s="29" t="s">
        <v>142</v>
      </c>
      <c r="O408" s="29">
        <v>820000</v>
      </c>
      <c r="R408" s="29" t="s">
        <v>976</v>
      </c>
      <c r="S408" s="29">
        <v>115</v>
      </c>
      <c r="T408" s="29" t="s">
        <v>977</v>
      </c>
      <c r="U408" s="29">
        <v>2939</v>
      </c>
      <c r="V408" s="29" t="s">
        <v>978</v>
      </c>
      <c r="W408" s="29" t="s">
        <v>979</v>
      </c>
      <c r="X408" s="29" t="s">
        <v>212</v>
      </c>
    </row>
    <row r="409" spans="1:24" x14ac:dyDescent="0.25">
      <c r="A409" s="29" t="s">
        <v>143</v>
      </c>
      <c r="B409" s="29">
        <v>2939</v>
      </c>
      <c r="C409" s="29" t="s">
        <v>142</v>
      </c>
      <c r="D409" s="29">
        <v>502012525</v>
      </c>
      <c r="E409" s="29">
        <v>0</v>
      </c>
      <c r="F409" s="29">
        <v>1060</v>
      </c>
      <c r="G409" s="29">
        <v>2689232.2540000002</v>
      </c>
      <c r="H409" s="29">
        <v>1283316.351</v>
      </c>
      <c r="I409" s="29">
        <v>901</v>
      </c>
      <c r="J409" s="29">
        <v>1085530</v>
      </c>
      <c r="K409" s="29" t="s">
        <v>975</v>
      </c>
      <c r="L409" s="175" t="s">
        <v>234</v>
      </c>
      <c r="M409" s="29">
        <v>8200</v>
      </c>
      <c r="N409" s="29" t="s">
        <v>142</v>
      </c>
      <c r="O409" s="29">
        <v>820000</v>
      </c>
      <c r="S409" s="29">
        <v>115</v>
      </c>
      <c r="T409" s="29" t="s">
        <v>977</v>
      </c>
      <c r="U409" s="29">
        <v>2939</v>
      </c>
      <c r="V409" s="29" t="s">
        <v>978</v>
      </c>
      <c r="X409" s="29" t="s">
        <v>212</v>
      </c>
    </row>
    <row r="410" spans="1:24" x14ac:dyDescent="0.25">
      <c r="A410" s="29" t="s">
        <v>143</v>
      </c>
      <c r="B410" s="29">
        <v>2939</v>
      </c>
      <c r="C410" s="29" t="s">
        <v>142</v>
      </c>
      <c r="D410" s="29">
        <v>191739120</v>
      </c>
      <c r="E410" s="29">
        <v>0</v>
      </c>
      <c r="F410" s="29">
        <v>1060</v>
      </c>
      <c r="G410" s="29">
        <v>2686242.3539999998</v>
      </c>
      <c r="H410" s="29">
        <v>1287930.4100000001</v>
      </c>
      <c r="I410" s="29">
        <v>905</v>
      </c>
      <c r="J410" s="29">
        <v>1085169</v>
      </c>
      <c r="K410" s="29" t="s">
        <v>1131</v>
      </c>
      <c r="M410" s="29">
        <v>8231</v>
      </c>
      <c r="N410" s="29" t="s">
        <v>233</v>
      </c>
      <c r="O410" s="29">
        <v>823100</v>
      </c>
      <c r="R410" s="29" t="s">
        <v>283</v>
      </c>
      <c r="S410" s="29">
        <v>115</v>
      </c>
      <c r="U410" s="29">
        <v>2934</v>
      </c>
      <c r="V410" s="29" t="s">
        <v>1132</v>
      </c>
      <c r="W410" s="29" t="s">
        <v>1133</v>
      </c>
      <c r="X410" s="29" t="s">
        <v>212</v>
      </c>
    </row>
    <row r="411" spans="1:24" x14ac:dyDescent="0.25">
      <c r="A411" s="29" t="s">
        <v>143</v>
      </c>
      <c r="B411" s="29">
        <v>2939</v>
      </c>
      <c r="C411" s="29" t="s">
        <v>142</v>
      </c>
      <c r="D411" s="29">
        <v>191747714</v>
      </c>
      <c r="E411" s="29">
        <v>0</v>
      </c>
      <c r="F411" s="29">
        <v>1060</v>
      </c>
      <c r="G411" s="29">
        <v>2686153.39</v>
      </c>
      <c r="H411" s="29">
        <v>1287689.5490000001</v>
      </c>
      <c r="I411" s="29">
        <v>905</v>
      </c>
      <c r="J411" s="29">
        <v>1085169</v>
      </c>
      <c r="K411" s="29" t="s">
        <v>1131</v>
      </c>
      <c r="M411" s="29">
        <v>8231</v>
      </c>
      <c r="N411" s="29" t="s">
        <v>233</v>
      </c>
      <c r="O411" s="29">
        <v>823100</v>
      </c>
      <c r="S411" s="29">
        <v>115</v>
      </c>
      <c r="U411" s="29">
        <v>2934</v>
      </c>
      <c r="V411" s="29" t="s">
        <v>1134</v>
      </c>
      <c r="W411" s="29" t="s">
        <v>1135</v>
      </c>
      <c r="X411" s="29" t="s">
        <v>212</v>
      </c>
    </row>
    <row r="412" spans="1:24" x14ac:dyDescent="0.25">
      <c r="A412" s="29" t="s">
        <v>143</v>
      </c>
      <c r="B412" s="29">
        <v>2939</v>
      </c>
      <c r="C412" s="29" t="s">
        <v>142</v>
      </c>
      <c r="D412" s="29">
        <v>191747654</v>
      </c>
      <c r="E412" s="29">
        <v>0</v>
      </c>
      <c r="F412" s="29">
        <v>1080</v>
      </c>
      <c r="G412" s="29">
        <v>2690060</v>
      </c>
      <c r="H412" s="29">
        <v>1285325</v>
      </c>
      <c r="I412" s="29">
        <v>909</v>
      </c>
      <c r="J412" s="29">
        <v>1085535</v>
      </c>
      <c r="K412" s="29" t="s">
        <v>1136</v>
      </c>
      <c r="L412" s="175" t="s">
        <v>3686</v>
      </c>
      <c r="M412" s="29">
        <v>8200</v>
      </c>
      <c r="N412" s="29" t="s">
        <v>142</v>
      </c>
      <c r="O412" s="29">
        <v>820000</v>
      </c>
      <c r="R412" s="29" t="s">
        <v>310</v>
      </c>
      <c r="S412" s="29">
        <v>101</v>
      </c>
      <c r="T412" s="29" t="s">
        <v>1271</v>
      </c>
      <c r="U412" s="29">
        <v>2939</v>
      </c>
      <c r="V412" s="29" t="s">
        <v>1137</v>
      </c>
      <c r="W412" s="29" t="s">
        <v>3687</v>
      </c>
      <c r="X412" s="29" t="s">
        <v>212</v>
      </c>
    </row>
    <row r="413" spans="1:24" x14ac:dyDescent="0.25">
      <c r="A413" s="29" t="s">
        <v>143</v>
      </c>
      <c r="B413" s="29">
        <v>2939</v>
      </c>
      <c r="C413" s="29" t="s">
        <v>142</v>
      </c>
      <c r="D413" s="29">
        <v>502012315</v>
      </c>
      <c r="E413" s="29">
        <v>0</v>
      </c>
      <c r="F413" s="29">
        <v>1060</v>
      </c>
      <c r="G413" s="29">
        <v>2690120.3930000002</v>
      </c>
      <c r="H413" s="29">
        <v>1285318.9680000001</v>
      </c>
      <c r="I413" s="29">
        <v>901</v>
      </c>
      <c r="J413" s="29">
        <v>1085535</v>
      </c>
      <c r="K413" s="29" t="s">
        <v>1136</v>
      </c>
      <c r="L413" s="175" t="s">
        <v>3686</v>
      </c>
      <c r="M413" s="29">
        <v>8200</v>
      </c>
      <c r="N413" s="29" t="s">
        <v>142</v>
      </c>
      <c r="O413" s="29">
        <v>820000</v>
      </c>
      <c r="S413" s="29">
        <v>115</v>
      </c>
      <c r="T413" s="29" t="s">
        <v>1557</v>
      </c>
      <c r="U413" s="29">
        <v>2939</v>
      </c>
      <c r="V413" s="29" t="s">
        <v>1558</v>
      </c>
      <c r="W413" s="29" t="s">
        <v>1561</v>
      </c>
      <c r="X413" s="29" t="s">
        <v>212</v>
      </c>
    </row>
    <row r="414" spans="1:24" x14ac:dyDescent="0.25">
      <c r="A414" s="29" t="s">
        <v>143</v>
      </c>
      <c r="B414" s="29">
        <v>2939</v>
      </c>
      <c r="C414" s="29" t="s">
        <v>142</v>
      </c>
      <c r="D414" s="29">
        <v>191772462</v>
      </c>
      <c r="E414" s="29">
        <v>0</v>
      </c>
      <c r="F414" s="29">
        <v>1080</v>
      </c>
      <c r="G414" s="29">
        <v>2690045</v>
      </c>
      <c r="H414" s="29">
        <v>1285150</v>
      </c>
      <c r="I414" s="29">
        <v>909</v>
      </c>
      <c r="J414" s="29">
        <v>1085535</v>
      </c>
      <c r="K414" s="29" t="s">
        <v>1136</v>
      </c>
      <c r="M414" s="29">
        <v>8200</v>
      </c>
      <c r="N414" s="29" t="s">
        <v>142</v>
      </c>
      <c r="O414" s="29">
        <v>820000</v>
      </c>
      <c r="R414" s="29" t="s">
        <v>351</v>
      </c>
      <c r="S414" s="29">
        <v>101</v>
      </c>
      <c r="U414" s="29">
        <v>2939</v>
      </c>
      <c r="V414" s="29" t="s">
        <v>1138</v>
      </c>
      <c r="W414" s="29" t="s">
        <v>1139</v>
      </c>
      <c r="X414" s="29" t="s">
        <v>212</v>
      </c>
    </row>
    <row r="415" spans="1:24" x14ac:dyDescent="0.25">
      <c r="A415" s="29" t="s">
        <v>143</v>
      </c>
      <c r="B415" s="29">
        <v>2939</v>
      </c>
      <c r="C415" s="29" t="s">
        <v>142</v>
      </c>
      <c r="D415" s="29">
        <v>191764709</v>
      </c>
      <c r="E415" s="29">
        <v>0</v>
      </c>
      <c r="F415" s="29">
        <v>1060</v>
      </c>
      <c r="G415" s="29">
        <v>2689852</v>
      </c>
      <c r="H415" s="29">
        <v>1284974</v>
      </c>
      <c r="I415" s="29">
        <v>909</v>
      </c>
      <c r="J415" s="29">
        <v>1085535</v>
      </c>
      <c r="K415" s="29" t="s">
        <v>1136</v>
      </c>
      <c r="M415" s="29">
        <v>8200</v>
      </c>
      <c r="N415" s="29" t="s">
        <v>142</v>
      </c>
      <c r="O415" s="29">
        <v>820000</v>
      </c>
      <c r="S415" s="29">
        <v>115</v>
      </c>
      <c r="U415" s="29">
        <v>2939</v>
      </c>
      <c r="V415" s="29" t="s">
        <v>1142</v>
      </c>
      <c r="W415" s="29" t="s">
        <v>1143</v>
      </c>
      <c r="X415" s="29" t="s">
        <v>212</v>
      </c>
    </row>
    <row r="416" spans="1:24" x14ac:dyDescent="0.25">
      <c r="A416" s="29" t="s">
        <v>143</v>
      </c>
      <c r="B416" s="29">
        <v>2939</v>
      </c>
      <c r="C416" s="29" t="s">
        <v>142</v>
      </c>
      <c r="D416" s="29">
        <v>191764706</v>
      </c>
      <c r="E416" s="29">
        <v>0</v>
      </c>
      <c r="F416" s="29">
        <v>1060</v>
      </c>
      <c r="G416" s="29">
        <v>2689827</v>
      </c>
      <c r="H416" s="29">
        <v>1284943</v>
      </c>
      <c r="I416" s="29">
        <v>909</v>
      </c>
      <c r="J416" s="29">
        <v>1085535</v>
      </c>
      <c r="K416" s="29" t="s">
        <v>1136</v>
      </c>
      <c r="M416" s="29">
        <v>8200</v>
      </c>
      <c r="N416" s="29" t="s">
        <v>142</v>
      </c>
      <c r="O416" s="29">
        <v>820000</v>
      </c>
      <c r="S416" s="29">
        <v>115</v>
      </c>
      <c r="U416" s="29">
        <v>2939</v>
      </c>
      <c r="V416" s="29" t="s">
        <v>1142</v>
      </c>
      <c r="W416" s="29" t="s">
        <v>1145</v>
      </c>
      <c r="X416" s="29" t="s">
        <v>212</v>
      </c>
    </row>
    <row r="417" spans="1:24" x14ac:dyDescent="0.25">
      <c r="A417" s="29" t="s">
        <v>143</v>
      </c>
      <c r="B417" s="29">
        <v>2939</v>
      </c>
      <c r="C417" s="29" t="s">
        <v>142</v>
      </c>
      <c r="D417" s="29">
        <v>191764710</v>
      </c>
      <c r="E417" s="29">
        <v>0</v>
      </c>
      <c r="F417" s="29">
        <v>1060</v>
      </c>
      <c r="G417" s="29">
        <v>2689620</v>
      </c>
      <c r="H417" s="29">
        <v>1284779</v>
      </c>
      <c r="I417" s="29">
        <v>905</v>
      </c>
      <c r="J417" s="29">
        <v>1085535</v>
      </c>
      <c r="K417" s="29" t="s">
        <v>1136</v>
      </c>
      <c r="M417" s="29">
        <v>8200</v>
      </c>
      <c r="N417" s="29" t="s">
        <v>142</v>
      </c>
      <c r="O417" s="29">
        <v>820000</v>
      </c>
      <c r="S417" s="29">
        <v>115</v>
      </c>
      <c r="U417" s="29">
        <v>2939</v>
      </c>
      <c r="V417" s="29" t="s">
        <v>1140</v>
      </c>
      <c r="W417" s="29" t="s">
        <v>1141</v>
      </c>
      <c r="X417" s="29" t="s">
        <v>212</v>
      </c>
    </row>
    <row r="418" spans="1:24" x14ac:dyDescent="0.25">
      <c r="A418" s="29" t="s">
        <v>143</v>
      </c>
      <c r="B418" s="29">
        <v>2939</v>
      </c>
      <c r="C418" s="29" t="s">
        <v>142</v>
      </c>
      <c r="D418" s="29">
        <v>191764708</v>
      </c>
      <c r="E418" s="29">
        <v>0</v>
      </c>
      <c r="F418" s="29">
        <v>1060</v>
      </c>
      <c r="G418" s="29">
        <v>2689802</v>
      </c>
      <c r="H418" s="29">
        <v>1284911</v>
      </c>
      <c r="I418" s="29">
        <v>909</v>
      </c>
      <c r="J418" s="29">
        <v>1085535</v>
      </c>
      <c r="K418" s="29" t="s">
        <v>1136</v>
      </c>
      <c r="M418" s="29">
        <v>8200</v>
      </c>
      <c r="N418" s="29" t="s">
        <v>142</v>
      </c>
      <c r="O418" s="29">
        <v>820000</v>
      </c>
      <c r="S418" s="29">
        <v>115</v>
      </c>
      <c r="U418" s="29">
        <v>2939</v>
      </c>
      <c r="V418" s="29" t="s">
        <v>1142</v>
      </c>
      <c r="W418" s="29" t="s">
        <v>1144</v>
      </c>
      <c r="X418" s="29" t="s">
        <v>212</v>
      </c>
    </row>
    <row r="419" spans="1:24" x14ac:dyDescent="0.25">
      <c r="A419" s="29" t="s">
        <v>143</v>
      </c>
      <c r="B419" s="29">
        <v>2939</v>
      </c>
      <c r="C419" s="29" t="s">
        <v>142</v>
      </c>
      <c r="D419" s="29">
        <v>191764713</v>
      </c>
      <c r="E419" s="29">
        <v>0</v>
      </c>
      <c r="F419" s="29">
        <v>1060</v>
      </c>
      <c r="G419" s="29">
        <v>2690009.077</v>
      </c>
      <c r="H419" s="29">
        <v>1285036.575</v>
      </c>
      <c r="I419" s="29">
        <v>905</v>
      </c>
      <c r="J419" s="29">
        <v>1085538</v>
      </c>
      <c r="K419" s="29" t="s">
        <v>4038</v>
      </c>
      <c r="L419" s="175" t="s">
        <v>246</v>
      </c>
      <c r="M419" s="29">
        <v>8200</v>
      </c>
      <c r="N419" s="29" t="s">
        <v>142</v>
      </c>
      <c r="O419" s="29">
        <v>820000</v>
      </c>
      <c r="R419" s="29" t="s">
        <v>249</v>
      </c>
      <c r="S419" s="29">
        <v>115</v>
      </c>
      <c r="T419" s="29" t="s">
        <v>4039</v>
      </c>
      <c r="U419" s="29">
        <v>2939</v>
      </c>
      <c r="V419" s="29" t="s">
        <v>4040</v>
      </c>
      <c r="W419" s="29" t="s">
        <v>4041</v>
      </c>
      <c r="X419" s="29" t="s">
        <v>212</v>
      </c>
    </row>
    <row r="420" spans="1:24" x14ac:dyDescent="0.25">
      <c r="A420" s="29" t="s">
        <v>143</v>
      </c>
      <c r="B420" s="29">
        <v>2939</v>
      </c>
      <c r="C420" s="29" t="s">
        <v>142</v>
      </c>
      <c r="D420" s="29">
        <v>502012837</v>
      </c>
      <c r="E420" s="29">
        <v>0</v>
      </c>
      <c r="F420" s="29">
        <v>1060</v>
      </c>
      <c r="G420" s="29">
        <v>2690001.4720000001</v>
      </c>
      <c r="H420" s="29">
        <v>1285026.004</v>
      </c>
      <c r="I420" s="29">
        <v>901</v>
      </c>
      <c r="J420" s="29">
        <v>1085538</v>
      </c>
      <c r="K420" s="29" t="s">
        <v>4038</v>
      </c>
      <c r="L420" s="175" t="s">
        <v>246</v>
      </c>
      <c r="M420" s="29">
        <v>8200</v>
      </c>
      <c r="N420" s="29" t="s">
        <v>142</v>
      </c>
      <c r="O420" s="29">
        <v>820000</v>
      </c>
      <c r="S420" s="29">
        <v>115</v>
      </c>
      <c r="T420" s="29" t="s">
        <v>4039</v>
      </c>
      <c r="U420" s="29">
        <v>2939</v>
      </c>
      <c r="V420" s="29" t="s">
        <v>4040</v>
      </c>
      <c r="X420" s="29" t="s">
        <v>212</v>
      </c>
    </row>
    <row r="421" spans="1:24" x14ac:dyDescent="0.25">
      <c r="A421" s="29" t="s">
        <v>143</v>
      </c>
      <c r="B421" s="29">
        <v>2939</v>
      </c>
      <c r="C421" s="29" t="s">
        <v>142</v>
      </c>
      <c r="D421" s="29">
        <v>191763316</v>
      </c>
      <c r="E421" s="29">
        <v>0</v>
      </c>
      <c r="F421" s="29">
        <v>1080</v>
      </c>
      <c r="G421" s="29">
        <v>2690379</v>
      </c>
      <c r="H421" s="29">
        <v>1285879</v>
      </c>
      <c r="I421" s="29">
        <v>909</v>
      </c>
      <c r="J421" s="29">
        <v>1085539</v>
      </c>
      <c r="K421" s="29" t="s">
        <v>1146</v>
      </c>
      <c r="M421" s="29">
        <v>8200</v>
      </c>
      <c r="N421" s="29" t="s">
        <v>142</v>
      </c>
      <c r="O421" s="29">
        <v>820000</v>
      </c>
      <c r="R421" s="29" t="s">
        <v>351</v>
      </c>
      <c r="S421" s="29">
        <v>101</v>
      </c>
      <c r="U421" s="29">
        <v>2939</v>
      </c>
      <c r="V421" s="29" t="s">
        <v>1147</v>
      </c>
      <c r="W421" s="29" t="s">
        <v>1148</v>
      </c>
      <c r="X421" s="29" t="s">
        <v>212</v>
      </c>
    </row>
    <row r="422" spans="1:24" x14ac:dyDescent="0.25">
      <c r="A422" s="29" t="s">
        <v>143</v>
      </c>
      <c r="B422" s="29">
        <v>2939</v>
      </c>
      <c r="C422" s="29" t="s">
        <v>142</v>
      </c>
      <c r="D422" s="29">
        <v>191764817</v>
      </c>
      <c r="E422" s="29">
        <v>0</v>
      </c>
      <c r="F422" s="29">
        <v>1080</v>
      </c>
      <c r="G422" s="29">
        <v>2690304</v>
      </c>
      <c r="H422" s="29">
        <v>1285549</v>
      </c>
      <c r="I422" s="29">
        <v>909</v>
      </c>
      <c r="J422" s="29">
        <v>1085539</v>
      </c>
      <c r="K422" s="29" t="s">
        <v>1146</v>
      </c>
      <c r="M422" s="29">
        <v>8200</v>
      </c>
      <c r="N422" s="29" t="s">
        <v>142</v>
      </c>
      <c r="O422" s="29">
        <v>820000</v>
      </c>
      <c r="R422" s="29" t="s">
        <v>430</v>
      </c>
      <c r="S422" s="29">
        <v>101</v>
      </c>
      <c r="U422" s="29">
        <v>2939</v>
      </c>
      <c r="V422" s="29" t="s">
        <v>1149</v>
      </c>
      <c r="W422" s="29" t="s">
        <v>1150</v>
      </c>
      <c r="X422" s="29" t="s">
        <v>212</v>
      </c>
    </row>
    <row r="423" spans="1:24" x14ac:dyDescent="0.25">
      <c r="A423" s="29" t="s">
        <v>143</v>
      </c>
      <c r="B423" s="29">
        <v>2939</v>
      </c>
      <c r="C423" s="29" t="s">
        <v>142</v>
      </c>
      <c r="D423" s="29">
        <v>191764754</v>
      </c>
      <c r="E423" s="29">
        <v>0</v>
      </c>
      <c r="F423" s="29">
        <v>1060</v>
      </c>
      <c r="G423" s="29">
        <v>2690264.9679999999</v>
      </c>
      <c r="H423" s="29">
        <v>1285565.77</v>
      </c>
      <c r="I423" s="29">
        <v>905</v>
      </c>
      <c r="J423" s="29">
        <v>1085539</v>
      </c>
      <c r="K423" s="29" t="s">
        <v>1146</v>
      </c>
      <c r="M423" s="29">
        <v>8200</v>
      </c>
      <c r="N423" s="29" t="s">
        <v>142</v>
      </c>
      <c r="O423" s="29">
        <v>820000</v>
      </c>
      <c r="S423" s="29">
        <v>115</v>
      </c>
      <c r="U423" s="29">
        <v>2939</v>
      </c>
      <c r="V423" s="29" t="s">
        <v>1149</v>
      </c>
      <c r="W423" s="29" t="s">
        <v>1151</v>
      </c>
      <c r="X423" s="29" t="s">
        <v>212</v>
      </c>
    </row>
    <row r="424" spans="1:24" x14ac:dyDescent="0.25">
      <c r="A424" s="29" t="s">
        <v>143</v>
      </c>
      <c r="B424" s="29">
        <v>2939</v>
      </c>
      <c r="C424" s="29" t="s">
        <v>142</v>
      </c>
      <c r="D424" s="29">
        <v>192018862</v>
      </c>
      <c r="E424" s="29">
        <v>0</v>
      </c>
      <c r="F424" s="29">
        <v>1080</v>
      </c>
      <c r="G424" s="29">
        <v>2693766</v>
      </c>
      <c r="H424" s="29">
        <v>1285383</v>
      </c>
      <c r="I424" s="29">
        <v>905</v>
      </c>
      <c r="J424" s="29">
        <v>1085542</v>
      </c>
      <c r="K424" s="29" t="s">
        <v>1152</v>
      </c>
      <c r="L424" s="175" t="s">
        <v>259</v>
      </c>
      <c r="M424" s="29">
        <v>8207</v>
      </c>
      <c r="N424" s="29" t="s">
        <v>142</v>
      </c>
      <c r="O424" s="29">
        <v>820700</v>
      </c>
      <c r="R424" s="29" t="s">
        <v>4394</v>
      </c>
      <c r="S424" s="29">
        <v>101</v>
      </c>
      <c r="T424" s="29" t="s">
        <v>4395</v>
      </c>
      <c r="U424" s="29">
        <v>2939</v>
      </c>
      <c r="V424" s="29" t="s">
        <v>1178</v>
      </c>
      <c r="W424" s="29" t="s">
        <v>4396</v>
      </c>
      <c r="X424" s="29" t="s">
        <v>212</v>
      </c>
    </row>
    <row r="425" spans="1:24" x14ac:dyDescent="0.25">
      <c r="A425" s="29" t="s">
        <v>143</v>
      </c>
      <c r="B425" s="29">
        <v>2939</v>
      </c>
      <c r="C425" s="29" t="s">
        <v>142</v>
      </c>
      <c r="D425" s="29">
        <v>502012471</v>
      </c>
      <c r="E425" s="29">
        <v>0</v>
      </c>
      <c r="F425" s="29">
        <v>1060</v>
      </c>
      <c r="G425" s="29">
        <v>2693774.9679999999</v>
      </c>
      <c r="H425" s="29">
        <v>1285391.798</v>
      </c>
      <c r="I425" s="29">
        <v>901</v>
      </c>
      <c r="J425" s="29">
        <v>1085542</v>
      </c>
      <c r="K425" s="29" t="s">
        <v>1152</v>
      </c>
      <c r="L425" s="175" t="s">
        <v>259</v>
      </c>
      <c r="M425" s="29">
        <v>8207</v>
      </c>
      <c r="N425" s="29" t="s">
        <v>142</v>
      </c>
      <c r="O425" s="29">
        <v>820700</v>
      </c>
      <c r="P425" s="29">
        <v>2693774.9670000002</v>
      </c>
      <c r="Q425" s="29">
        <v>1285391.7960000001</v>
      </c>
      <c r="S425" s="29">
        <v>115</v>
      </c>
      <c r="T425" s="29" t="s">
        <v>4395</v>
      </c>
      <c r="U425" s="29">
        <v>2939</v>
      </c>
      <c r="V425" s="29" t="s">
        <v>1178</v>
      </c>
      <c r="X425" s="29" t="s">
        <v>212</v>
      </c>
    </row>
    <row r="426" spans="1:24" x14ac:dyDescent="0.25">
      <c r="A426" s="29" t="s">
        <v>143</v>
      </c>
      <c r="B426" s="29">
        <v>2939</v>
      </c>
      <c r="C426" s="29" t="s">
        <v>142</v>
      </c>
      <c r="D426" s="29">
        <v>191751502</v>
      </c>
      <c r="E426" s="29">
        <v>0</v>
      </c>
      <c r="F426" s="29">
        <v>1060</v>
      </c>
      <c r="G426" s="29">
        <v>2693750</v>
      </c>
      <c r="H426" s="29">
        <v>1285270</v>
      </c>
      <c r="I426" s="29">
        <v>909</v>
      </c>
      <c r="J426" s="29">
        <v>1085542</v>
      </c>
      <c r="K426" s="29" t="s">
        <v>1152</v>
      </c>
      <c r="M426" s="29">
        <v>8207</v>
      </c>
      <c r="N426" s="29" t="s">
        <v>142</v>
      </c>
      <c r="O426" s="29">
        <v>820700</v>
      </c>
      <c r="R426" s="29" t="s">
        <v>1153</v>
      </c>
      <c r="S426" s="29">
        <v>115</v>
      </c>
      <c r="U426" s="29">
        <v>2939</v>
      </c>
      <c r="V426" s="29" t="s">
        <v>1154</v>
      </c>
      <c r="W426" s="29" t="s">
        <v>1155</v>
      </c>
      <c r="X426" s="29" t="s">
        <v>212</v>
      </c>
    </row>
    <row r="427" spans="1:24" x14ac:dyDescent="0.25">
      <c r="A427" s="29" t="s">
        <v>143</v>
      </c>
      <c r="B427" s="29">
        <v>2939</v>
      </c>
      <c r="C427" s="29" t="s">
        <v>142</v>
      </c>
      <c r="D427" s="29">
        <v>191751503</v>
      </c>
      <c r="E427" s="29">
        <v>0</v>
      </c>
      <c r="F427" s="29">
        <v>1060</v>
      </c>
      <c r="G427" s="29">
        <v>2693737</v>
      </c>
      <c r="H427" s="29">
        <v>1285286</v>
      </c>
      <c r="I427" s="29">
        <v>905</v>
      </c>
      <c r="J427" s="29">
        <v>1085542</v>
      </c>
      <c r="K427" s="29" t="s">
        <v>1152</v>
      </c>
      <c r="M427" s="29">
        <v>8207</v>
      </c>
      <c r="N427" s="29" t="s">
        <v>142</v>
      </c>
      <c r="O427" s="29">
        <v>820700</v>
      </c>
      <c r="R427" s="29" t="s">
        <v>1156</v>
      </c>
      <c r="S427" s="29">
        <v>115</v>
      </c>
      <c r="U427" s="29">
        <v>2939</v>
      </c>
      <c r="V427" s="29" t="s">
        <v>1154</v>
      </c>
      <c r="W427" s="29" t="s">
        <v>1157</v>
      </c>
      <c r="X427" s="29" t="s">
        <v>212</v>
      </c>
    </row>
    <row r="428" spans="1:24" x14ac:dyDescent="0.25">
      <c r="A428" s="29" t="s">
        <v>143</v>
      </c>
      <c r="B428" s="29">
        <v>2939</v>
      </c>
      <c r="C428" s="29" t="s">
        <v>142</v>
      </c>
      <c r="D428" s="29">
        <v>190628736</v>
      </c>
      <c r="E428" s="29">
        <v>0</v>
      </c>
      <c r="F428" s="29">
        <v>1060</v>
      </c>
      <c r="G428" s="29">
        <v>2693779</v>
      </c>
      <c r="H428" s="29">
        <v>1285217</v>
      </c>
      <c r="I428" s="29">
        <v>909</v>
      </c>
      <c r="J428" s="29">
        <v>1085542</v>
      </c>
      <c r="K428" s="29" t="s">
        <v>1152</v>
      </c>
      <c r="M428" s="29">
        <v>8207</v>
      </c>
      <c r="N428" s="29" t="s">
        <v>142</v>
      </c>
      <c r="O428" s="29">
        <v>820700</v>
      </c>
      <c r="R428" s="29" t="s">
        <v>1158</v>
      </c>
      <c r="S428" s="29">
        <v>115</v>
      </c>
      <c r="U428" s="29">
        <v>2939</v>
      </c>
      <c r="V428" s="29" t="s">
        <v>1159</v>
      </c>
      <c r="W428" s="29" t="s">
        <v>1160</v>
      </c>
      <c r="X428" s="29" t="s">
        <v>252</v>
      </c>
    </row>
    <row r="429" spans="1:24" x14ac:dyDescent="0.25">
      <c r="A429" s="29" t="s">
        <v>143</v>
      </c>
      <c r="B429" s="29">
        <v>2939</v>
      </c>
      <c r="C429" s="29" t="s">
        <v>142</v>
      </c>
      <c r="D429" s="29">
        <v>191757901</v>
      </c>
      <c r="E429" s="29">
        <v>0</v>
      </c>
      <c r="F429" s="29">
        <v>1060</v>
      </c>
      <c r="G429" s="29">
        <v>2693768</v>
      </c>
      <c r="H429" s="29">
        <v>1285292</v>
      </c>
      <c r="I429" s="29">
        <v>909</v>
      </c>
      <c r="J429" s="29">
        <v>1085542</v>
      </c>
      <c r="K429" s="29" t="s">
        <v>1152</v>
      </c>
      <c r="M429" s="29">
        <v>8207</v>
      </c>
      <c r="N429" s="29" t="s">
        <v>142</v>
      </c>
      <c r="O429" s="29">
        <v>820700</v>
      </c>
      <c r="R429" s="29" t="s">
        <v>1161</v>
      </c>
      <c r="S429" s="29">
        <v>115</v>
      </c>
      <c r="U429" s="29">
        <v>2939</v>
      </c>
      <c r="V429" s="29" t="s">
        <v>1154</v>
      </c>
      <c r="W429" s="29" t="s">
        <v>1162</v>
      </c>
      <c r="X429" s="29" t="s">
        <v>212</v>
      </c>
    </row>
    <row r="430" spans="1:24" x14ac:dyDescent="0.25">
      <c r="A430" s="29" t="s">
        <v>143</v>
      </c>
      <c r="B430" s="29">
        <v>2939</v>
      </c>
      <c r="C430" s="29" t="s">
        <v>142</v>
      </c>
      <c r="D430" s="29">
        <v>191757389</v>
      </c>
      <c r="E430" s="29">
        <v>0</v>
      </c>
      <c r="F430" s="29">
        <v>1060</v>
      </c>
      <c r="G430" s="29">
        <v>2693775</v>
      </c>
      <c r="H430" s="29">
        <v>1285409</v>
      </c>
      <c r="I430" s="29">
        <v>909</v>
      </c>
      <c r="J430" s="29">
        <v>1085542</v>
      </c>
      <c r="K430" s="29" t="s">
        <v>1152</v>
      </c>
      <c r="M430" s="29">
        <v>8207</v>
      </c>
      <c r="N430" s="29" t="s">
        <v>142</v>
      </c>
      <c r="O430" s="29">
        <v>820700</v>
      </c>
      <c r="R430" s="29" t="s">
        <v>1163</v>
      </c>
      <c r="S430" s="29">
        <v>115</v>
      </c>
      <c r="U430" s="29">
        <v>2939</v>
      </c>
      <c r="V430" s="29" t="s">
        <v>1164</v>
      </c>
      <c r="W430" s="29" t="s">
        <v>1165</v>
      </c>
      <c r="X430" s="29" t="s">
        <v>212</v>
      </c>
    </row>
    <row r="431" spans="1:24" x14ac:dyDescent="0.25">
      <c r="A431" s="29" t="s">
        <v>143</v>
      </c>
      <c r="B431" s="29">
        <v>2939</v>
      </c>
      <c r="C431" s="29" t="s">
        <v>142</v>
      </c>
      <c r="D431" s="29">
        <v>191751501</v>
      </c>
      <c r="E431" s="29">
        <v>0</v>
      </c>
      <c r="F431" s="29">
        <v>1060</v>
      </c>
      <c r="G431" s="29">
        <v>2693803</v>
      </c>
      <c r="H431" s="29">
        <v>1285393</v>
      </c>
      <c r="I431" s="29">
        <v>909</v>
      </c>
      <c r="J431" s="29">
        <v>1085542</v>
      </c>
      <c r="K431" s="29" t="s">
        <v>1152</v>
      </c>
      <c r="M431" s="29">
        <v>8207</v>
      </c>
      <c r="N431" s="29" t="s">
        <v>142</v>
      </c>
      <c r="O431" s="29">
        <v>820700</v>
      </c>
      <c r="R431" s="29" t="s">
        <v>1166</v>
      </c>
      <c r="S431" s="29">
        <v>115</v>
      </c>
      <c r="U431" s="29">
        <v>2939</v>
      </c>
      <c r="V431" s="29" t="s">
        <v>1167</v>
      </c>
      <c r="W431" s="29" t="s">
        <v>1168</v>
      </c>
      <c r="X431" s="29" t="s">
        <v>212</v>
      </c>
    </row>
    <row r="432" spans="1:24" x14ac:dyDescent="0.25">
      <c r="A432" s="29" t="s">
        <v>143</v>
      </c>
      <c r="B432" s="29">
        <v>2939</v>
      </c>
      <c r="C432" s="29" t="s">
        <v>142</v>
      </c>
      <c r="D432" s="29">
        <v>190628738</v>
      </c>
      <c r="E432" s="29">
        <v>0</v>
      </c>
      <c r="F432" s="29">
        <v>1060</v>
      </c>
      <c r="G432" s="29">
        <v>2693803</v>
      </c>
      <c r="H432" s="29">
        <v>1285302</v>
      </c>
      <c r="I432" s="29">
        <v>909</v>
      </c>
      <c r="J432" s="29">
        <v>1085542</v>
      </c>
      <c r="K432" s="29" t="s">
        <v>1152</v>
      </c>
      <c r="M432" s="29">
        <v>8207</v>
      </c>
      <c r="N432" s="29" t="s">
        <v>142</v>
      </c>
      <c r="O432" s="29">
        <v>820700</v>
      </c>
      <c r="R432" s="29" t="s">
        <v>283</v>
      </c>
      <c r="S432" s="29">
        <v>115</v>
      </c>
      <c r="U432" s="29">
        <v>2939</v>
      </c>
      <c r="V432" s="29" t="s">
        <v>1159</v>
      </c>
      <c r="W432" s="29" t="s">
        <v>1169</v>
      </c>
      <c r="X432" s="29" t="s">
        <v>212</v>
      </c>
    </row>
    <row r="433" spans="1:24" x14ac:dyDescent="0.25">
      <c r="A433" s="29" t="s">
        <v>143</v>
      </c>
      <c r="B433" s="29">
        <v>2939</v>
      </c>
      <c r="C433" s="29" t="s">
        <v>142</v>
      </c>
      <c r="D433" s="29">
        <v>191746519</v>
      </c>
      <c r="E433" s="29">
        <v>0</v>
      </c>
      <c r="F433" s="29">
        <v>1060</v>
      </c>
      <c r="G433" s="29">
        <v>2693855.4730000002</v>
      </c>
      <c r="H433" s="29">
        <v>1285420.236</v>
      </c>
      <c r="I433" s="29">
        <v>905</v>
      </c>
      <c r="J433" s="29">
        <v>1085542</v>
      </c>
      <c r="K433" s="29" t="s">
        <v>1152</v>
      </c>
      <c r="M433" s="29">
        <v>8207</v>
      </c>
      <c r="N433" s="29" t="s">
        <v>142</v>
      </c>
      <c r="O433" s="29">
        <v>820700</v>
      </c>
      <c r="R433" s="29" t="s">
        <v>1170</v>
      </c>
      <c r="S433" s="29">
        <v>115</v>
      </c>
      <c r="U433" s="29">
        <v>2939</v>
      </c>
      <c r="V433" s="29" t="s">
        <v>1171</v>
      </c>
      <c r="W433" s="29" t="s">
        <v>1172</v>
      </c>
      <c r="X433" s="29" t="s">
        <v>212</v>
      </c>
    </row>
    <row r="434" spans="1:24" x14ac:dyDescent="0.25">
      <c r="A434" s="29" t="s">
        <v>143</v>
      </c>
      <c r="B434" s="29">
        <v>2939</v>
      </c>
      <c r="C434" s="29" t="s">
        <v>142</v>
      </c>
      <c r="D434" s="29">
        <v>191739664</v>
      </c>
      <c r="E434" s="29">
        <v>0</v>
      </c>
      <c r="F434" s="29">
        <v>1060</v>
      </c>
      <c r="G434" s="29">
        <v>2693785</v>
      </c>
      <c r="H434" s="29">
        <v>1285362</v>
      </c>
      <c r="I434" s="29">
        <v>909</v>
      </c>
      <c r="J434" s="29">
        <v>1085542</v>
      </c>
      <c r="K434" s="29" t="s">
        <v>1152</v>
      </c>
      <c r="M434" s="29">
        <v>8207</v>
      </c>
      <c r="N434" s="29" t="s">
        <v>142</v>
      </c>
      <c r="O434" s="29">
        <v>820700</v>
      </c>
      <c r="R434" s="29" t="s">
        <v>1173</v>
      </c>
      <c r="S434" s="29">
        <v>115</v>
      </c>
      <c r="U434" s="29">
        <v>2939</v>
      </c>
      <c r="V434" s="29" t="s">
        <v>1174</v>
      </c>
      <c r="W434" s="29" t="s">
        <v>1175</v>
      </c>
      <c r="X434" s="29" t="s">
        <v>212</v>
      </c>
    </row>
    <row r="435" spans="1:24" x14ac:dyDescent="0.25">
      <c r="A435" s="29" t="s">
        <v>143</v>
      </c>
      <c r="B435" s="29">
        <v>2939</v>
      </c>
      <c r="C435" s="29" t="s">
        <v>142</v>
      </c>
      <c r="D435" s="29">
        <v>191764820</v>
      </c>
      <c r="E435" s="29">
        <v>0</v>
      </c>
      <c r="F435" s="29">
        <v>1080</v>
      </c>
      <c r="G435" s="29">
        <v>2693679</v>
      </c>
      <c r="H435" s="29">
        <v>1285478</v>
      </c>
      <c r="I435" s="29">
        <v>909</v>
      </c>
      <c r="J435" s="29">
        <v>1085542</v>
      </c>
      <c r="K435" s="29" t="s">
        <v>1152</v>
      </c>
      <c r="M435" s="29">
        <v>8207</v>
      </c>
      <c r="N435" s="29" t="s">
        <v>142</v>
      </c>
      <c r="O435" s="29">
        <v>820700</v>
      </c>
      <c r="R435" s="29" t="s">
        <v>430</v>
      </c>
      <c r="S435" s="29">
        <v>101</v>
      </c>
      <c r="U435" s="29">
        <v>2939</v>
      </c>
      <c r="V435" s="29" t="s">
        <v>1176</v>
      </c>
      <c r="W435" s="29" t="s">
        <v>1177</v>
      </c>
      <c r="X435" s="29" t="s">
        <v>212</v>
      </c>
    </row>
    <row r="436" spans="1:24" x14ac:dyDescent="0.25">
      <c r="A436" s="29" t="s">
        <v>143</v>
      </c>
      <c r="B436" s="29">
        <v>2939</v>
      </c>
      <c r="C436" s="29" t="s">
        <v>142</v>
      </c>
      <c r="D436" s="29">
        <v>191757394</v>
      </c>
      <c r="E436" s="29">
        <v>0</v>
      </c>
      <c r="F436" s="29">
        <v>1060</v>
      </c>
      <c r="G436" s="29">
        <v>2693796</v>
      </c>
      <c r="H436" s="29">
        <v>1285425</v>
      </c>
      <c r="I436" s="29">
        <v>905</v>
      </c>
      <c r="J436" s="29">
        <v>1085542</v>
      </c>
      <c r="K436" s="29" t="s">
        <v>1152</v>
      </c>
      <c r="M436" s="29">
        <v>8207</v>
      </c>
      <c r="N436" s="29" t="s">
        <v>142</v>
      </c>
      <c r="O436" s="29">
        <v>820700</v>
      </c>
      <c r="S436" s="29">
        <v>115</v>
      </c>
      <c r="U436" s="29">
        <v>2939</v>
      </c>
      <c r="V436" s="29" t="s">
        <v>1164</v>
      </c>
      <c r="W436" s="29" t="s">
        <v>1192</v>
      </c>
      <c r="X436" s="29" t="s">
        <v>212</v>
      </c>
    </row>
    <row r="437" spans="1:24" x14ac:dyDescent="0.25">
      <c r="A437" s="29" t="s">
        <v>143</v>
      </c>
      <c r="B437" s="29">
        <v>2939</v>
      </c>
      <c r="C437" s="29" t="s">
        <v>142</v>
      </c>
      <c r="D437" s="29">
        <v>191764819</v>
      </c>
      <c r="E437" s="29">
        <v>0</v>
      </c>
      <c r="F437" s="29">
        <v>1060</v>
      </c>
      <c r="G437" s="29">
        <v>2693830</v>
      </c>
      <c r="H437" s="29">
        <v>1285382</v>
      </c>
      <c r="I437" s="29">
        <v>909</v>
      </c>
      <c r="J437" s="29">
        <v>1085542</v>
      </c>
      <c r="K437" s="29" t="s">
        <v>1152</v>
      </c>
      <c r="M437" s="29">
        <v>8207</v>
      </c>
      <c r="N437" s="29" t="s">
        <v>142</v>
      </c>
      <c r="O437" s="29">
        <v>820700</v>
      </c>
      <c r="S437" s="29">
        <v>115</v>
      </c>
      <c r="U437" s="29">
        <v>2939</v>
      </c>
      <c r="V437" s="29" t="s">
        <v>1189</v>
      </c>
      <c r="W437" s="29" t="s">
        <v>1190</v>
      </c>
      <c r="X437" s="29" t="s">
        <v>212</v>
      </c>
    </row>
    <row r="438" spans="1:24" x14ac:dyDescent="0.25">
      <c r="A438" s="29" t="s">
        <v>143</v>
      </c>
      <c r="B438" s="29">
        <v>2939</v>
      </c>
      <c r="C438" s="29" t="s">
        <v>142</v>
      </c>
      <c r="D438" s="29">
        <v>191757399</v>
      </c>
      <c r="E438" s="29">
        <v>0</v>
      </c>
      <c r="F438" s="29">
        <v>1060</v>
      </c>
      <c r="G438" s="29">
        <v>2693754</v>
      </c>
      <c r="H438" s="29">
        <v>1285429</v>
      </c>
      <c r="I438" s="29">
        <v>909</v>
      </c>
      <c r="J438" s="29">
        <v>1085542</v>
      </c>
      <c r="K438" s="29" t="s">
        <v>1152</v>
      </c>
      <c r="M438" s="29">
        <v>8207</v>
      </c>
      <c r="N438" s="29" t="s">
        <v>142</v>
      </c>
      <c r="O438" s="29">
        <v>820700</v>
      </c>
      <c r="S438" s="29">
        <v>115</v>
      </c>
      <c r="U438" s="29">
        <v>2939</v>
      </c>
      <c r="V438" s="29" t="s">
        <v>1181</v>
      </c>
      <c r="W438" s="29" t="s">
        <v>1193</v>
      </c>
      <c r="X438" s="29" t="s">
        <v>212</v>
      </c>
    </row>
    <row r="439" spans="1:24" x14ac:dyDescent="0.25">
      <c r="A439" s="29" t="s">
        <v>143</v>
      </c>
      <c r="B439" s="29">
        <v>2939</v>
      </c>
      <c r="C439" s="29" t="s">
        <v>142</v>
      </c>
      <c r="D439" s="29">
        <v>191757398</v>
      </c>
      <c r="E439" s="29">
        <v>0</v>
      </c>
      <c r="F439" s="29">
        <v>1060</v>
      </c>
      <c r="G439" s="29">
        <v>2693776</v>
      </c>
      <c r="H439" s="29">
        <v>1285449</v>
      </c>
      <c r="I439" s="29">
        <v>909</v>
      </c>
      <c r="J439" s="29">
        <v>1085542</v>
      </c>
      <c r="K439" s="29" t="s">
        <v>1152</v>
      </c>
      <c r="M439" s="29">
        <v>8207</v>
      </c>
      <c r="N439" s="29" t="s">
        <v>142</v>
      </c>
      <c r="O439" s="29">
        <v>820700</v>
      </c>
      <c r="S439" s="29">
        <v>115</v>
      </c>
      <c r="T439" s="29" t="s">
        <v>1183</v>
      </c>
      <c r="U439" s="29">
        <v>2939</v>
      </c>
      <c r="V439" s="29" t="s">
        <v>1181</v>
      </c>
      <c r="W439" s="29" t="s">
        <v>1184</v>
      </c>
      <c r="X439" s="29" t="s">
        <v>212</v>
      </c>
    </row>
    <row r="440" spans="1:24" x14ac:dyDescent="0.25">
      <c r="A440" s="29" t="s">
        <v>143</v>
      </c>
      <c r="B440" s="29">
        <v>2939</v>
      </c>
      <c r="C440" s="29" t="s">
        <v>142</v>
      </c>
      <c r="D440" s="29">
        <v>191757904</v>
      </c>
      <c r="E440" s="29">
        <v>0</v>
      </c>
      <c r="F440" s="29">
        <v>1060</v>
      </c>
      <c r="G440" s="29">
        <v>2693761</v>
      </c>
      <c r="H440" s="29">
        <v>1285334</v>
      </c>
      <c r="I440" s="29">
        <v>909</v>
      </c>
      <c r="J440" s="29">
        <v>1085542</v>
      </c>
      <c r="K440" s="29" t="s">
        <v>1152</v>
      </c>
      <c r="M440" s="29">
        <v>8207</v>
      </c>
      <c r="N440" s="29" t="s">
        <v>142</v>
      </c>
      <c r="O440" s="29">
        <v>820700</v>
      </c>
      <c r="S440" s="29">
        <v>115</v>
      </c>
      <c r="U440" s="29">
        <v>2939</v>
      </c>
      <c r="V440" s="29" t="s">
        <v>1154</v>
      </c>
      <c r="W440" s="29" t="s">
        <v>1185</v>
      </c>
      <c r="X440" s="29" t="s">
        <v>212</v>
      </c>
    </row>
    <row r="441" spans="1:24" x14ac:dyDescent="0.25">
      <c r="A441" s="29" t="s">
        <v>143</v>
      </c>
      <c r="B441" s="29">
        <v>2939</v>
      </c>
      <c r="C441" s="29" t="s">
        <v>142</v>
      </c>
      <c r="D441" s="29">
        <v>191757396</v>
      </c>
      <c r="E441" s="29">
        <v>0</v>
      </c>
      <c r="F441" s="29">
        <v>1060</v>
      </c>
      <c r="G441" s="29">
        <v>2693697</v>
      </c>
      <c r="H441" s="29">
        <v>1285425</v>
      </c>
      <c r="I441" s="29">
        <v>909</v>
      </c>
      <c r="J441" s="29">
        <v>1085542</v>
      </c>
      <c r="K441" s="29" t="s">
        <v>1152</v>
      </c>
      <c r="M441" s="29">
        <v>8207</v>
      </c>
      <c r="N441" s="29" t="s">
        <v>142</v>
      </c>
      <c r="O441" s="29">
        <v>820700</v>
      </c>
      <c r="S441" s="29">
        <v>115</v>
      </c>
      <c r="U441" s="29">
        <v>2939</v>
      </c>
      <c r="V441" s="29" t="s">
        <v>1181</v>
      </c>
      <c r="W441" s="29" t="s">
        <v>1191</v>
      </c>
      <c r="X441" s="29" t="s">
        <v>212</v>
      </c>
    </row>
    <row r="442" spans="1:24" x14ac:dyDescent="0.25">
      <c r="A442" s="29" t="s">
        <v>143</v>
      </c>
      <c r="B442" s="29">
        <v>2939</v>
      </c>
      <c r="C442" s="29" t="s">
        <v>142</v>
      </c>
      <c r="D442" s="29">
        <v>191764822</v>
      </c>
      <c r="E442" s="29">
        <v>0</v>
      </c>
      <c r="F442" s="29">
        <v>1060</v>
      </c>
      <c r="G442" s="29">
        <v>2693766</v>
      </c>
      <c r="H442" s="29">
        <v>1285393</v>
      </c>
      <c r="I442" s="29">
        <v>909</v>
      </c>
      <c r="J442" s="29">
        <v>1085542</v>
      </c>
      <c r="K442" s="29" t="s">
        <v>1152</v>
      </c>
      <c r="M442" s="29">
        <v>8207</v>
      </c>
      <c r="N442" s="29" t="s">
        <v>142</v>
      </c>
      <c r="O442" s="29">
        <v>820700</v>
      </c>
      <c r="S442" s="29">
        <v>115</v>
      </c>
      <c r="U442" s="29">
        <v>2939</v>
      </c>
      <c r="V442" s="29" t="s">
        <v>1178</v>
      </c>
      <c r="W442" s="29" t="s">
        <v>1188</v>
      </c>
      <c r="X442" s="29" t="s">
        <v>212</v>
      </c>
    </row>
    <row r="443" spans="1:24" x14ac:dyDescent="0.25">
      <c r="A443" s="29" t="s">
        <v>143</v>
      </c>
      <c r="B443" s="29">
        <v>2939</v>
      </c>
      <c r="C443" s="29" t="s">
        <v>142</v>
      </c>
      <c r="D443" s="29">
        <v>191764823</v>
      </c>
      <c r="E443" s="29">
        <v>0</v>
      </c>
      <c r="F443" s="29">
        <v>1060</v>
      </c>
      <c r="G443" s="29">
        <v>2693771</v>
      </c>
      <c r="H443" s="29">
        <v>1285387</v>
      </c>
      <c r="I443" s="29">
        <v>909</v>
      </c>
      <c r="J443" s="29">
        <v>1085542</v>
      </c>
      <c r="K443" s="29" t="s">
        <v>1152</v>
      </c>
      <c r="M443" s="29">
        <v>8207</v>
      </c>
      <c r="N443" s="29" t="s">
        <v>142</v>
      </c>
      <c r="O443" s="29">
        <v>820700</v>
      </c>
      <c r="S443" s="29">
        <v>115</v>
      </c>
      <c r="U443" s="29">
        <v>2939</v>
      </c>
      <c r="V443" s="29" t="s">
        <v>1178</v>
      </c>
      <c r="W443" s="29" t="s">
        <v>1179</v>
      </c>
      <c r="X443" s="29" t="s">
        <v>212</v>
      </c>
    </row>
    <row r="444" spans="1:24" x14ac:dyDescent="0.25">
      <c r="A444" s="29" t="s">
        <v>143</v>
      </c>
      <c r="B444" s="29">
        <v>2939</v>
      </c>
      <c r="C444" s="29" t="s">
        <v>142</v>
      </c>
      <c r="D444" s="29">
        <v>191757395</v>
      </c>
      <c r="E444" s="29">
        <v>0</v>
      </c>
      <c r="F444" s="29">
        <v>1060</v>
      </c>
      <c r="G444" s="29">
        <v>2693787</v>
      </c>
      <c r="H444" s="29">
        <v>1285424</v>
      </c>
      <c r="I444" s="29">
        <v>909</v>
      </c>
      <c r="J444" s="29">
        <v>1085542</v>
      </c>
      <c r="K444" s="29" t="s">
        <v>1152</v>
      </c>
      <c r="M444" s="29">
        <v>8207</v>
      </c>
      <c r="N444" s="29" t="s">
        <v>142</v>
      </c>
      <c r="O444" s="29">
        <v>820700</v>
      </c>
      <c r="S444" s="29">
        <v>115</v>
      </c>
      <c r="U444" s="29">
        <v>2939</v>
      </c>
      <c r="V444" s="29" t="s">
        <v>1164</v>
      </c>
      <c r="W444" s="29" t="s">
        <v>1180</v>
      </c>
      <c r="X444" s="29" t="s">
        <v>212</v>
      </c>
    </row>
    <row r="445" spans="1:24" x14ac:dyDescent="0.25">
      <c r="A445" s="29" t="s">
        <v>143</v>
      </c>
      <c r="B445" s="29">
        <v>2939</v>
      </c>
      <c r="C445" s="29" t="s">
        <v>142</v>
      </c>
      <c r="D445" s="29">
        <v>191757400</v>
      </c>
      <c r="E445" s="29">
        <v>0</v>
      </c>
      <c r="F445" s="29">
        <v>1060</v>
      </c>
      <c r="G445" s="29">
        <v>2693742</v>
      </c>
      <c r="H445" s="29">
        <v>1285444</v>
      </c>
      <c r="I445" s="29">
        <v>909</v>
      </c>
      <c r="J445" s="29">
        <v>1085542</v>
      </c>
      <c r="K445" s="29" t="s">
        <v>1152</v>
      </c>
      <c r="M445" s="29">
        <v>8207</v>
      </c>
      <c r="N445" s="29" t="s">
        <v>142</v>
      </c>
      <c r="O445" s="29">
        <v>820700</v>
      </c>
      <c r="S445" s="29">
        <v>115</v>
      </c>
      <c r="U445" s="29">
        <v>2939</v>
      </c>
      <c r="V445" s="29" t="s">
        <v>1181</v>
      </c>
      <c r="W445" s="29" t="s">
        <v>1182</v>
      </c>
      <c r="X445" s="29" t="s">
        <v>212</v>
      </c>
    </row>
    <row r="446" spans="1:24" x14ac:dyDescent="0.25">
      <c r="A446" s="29" t="s">
        <v>143</v>
      </c>
      <c r="B446" s="29">
        <v>2939</v>
      </c>
      <c r="C446" s="29" t="s">
        <v>142</v>
      </c>
      <c r="D446" s="29">
        <v>191764824</v>
      </c>
      <c r="E446" s="29">
        <v>0</v>
      </c>
      <c r="F446" s="29">
        <v>1060</v>
      </c>
      <c r="G446" s="29">
        <v>2693728</v>
      </c>
      <c r="H446" s="29">
        <v>1285411</v>
      </c>
      <c r="I446" s="29">
        <v>909</v>
      </c>
      <c r="J446" s="29">
        <v>1085542</v>
      </c>
      <c r="K446" s="29" t="s">
        <v>1152</v>
      </c>
      <c r="M446" s="29">
        <v>8207</v>
      </c>
      <c r="N446" s="29" t="s">
        <v>142</v>
      </c>
      <c r="O446" s="29">
        <v>820700</v>
      </c>
      <c r="S446" s="29">
        <v>115</v>
      </c>
      <c r="U446" s="29">
        <v>2939</v>
      </c>
      <c r="V446" s="29" t="s">
        <v>1181</v>
      </c>
      <c r="W446" s="29" t="s">
        <v>1187</v>
      </c>
      <c r="X446" s="29" t="s">
        <v>212</v>
      </c>
    </row>
    <row r="447" spans="1:24" x14ac:dyDescent="0.25">
      <c r="A447" s="29" t="s">
        <v>143</v>
      </c>
      <c r="B447" s="29">
        <v>2939</v>
      </c>
      <c r="C447" s="29" t="s">
        <v>142</v>
      </c>
      <c r="D447" s="29">
        <v>190628737</v>
      </c>
      <c r="E447" s="29">
        <v>0</v>
      </c>
      <c r="F447" s="29">
        <v>1060</v>
      </c>
      <c r="G447" s="29">
        <v>2693797</v>
      </c>
      <c r="H447" s="29">
        <v>1285270</v>
      </c>
      <c r="I447" s="29">
        <v>909</v>
      </c>
      <c r="J447" s="29">
        <v>1085542</v>
      </c>
      <c r="K447" s="29" t="s">
        <v>1152</v>
      </c>
      <c r="M447" s="29">
        <v>8207</v>
      </c>
      <c r="N447" s="29" t="s">
        <v>142</v>
      </c>
      <c r="O447" s="29">
        <v>820700</v>
      </c>
      <c r="S447" s="29">
        <v>115</v>
      </c>
      <c r="U447" s="29">
        <v>2939</v>
      </c>
      <c r="V447" s="29" t="s">
        <v>1159</v>
      </c>
      <c r="W447" s="29" t="s">
        <v>1186</v>
      </c>
      <c r="X447" s="29" t="s">
        <v>212</v>
      </c>
    </row>
    <row r="448" spans="1:24" x14ac:dyDescent="0.25">
      <c r="A448" s="29" t="s">
        <v>143</v>
      </c>
      <c r="B448" s="29">
        <v>2939</v>
      </c>
      <c r="C448" s="29" t="s">
        <v>142</v>
      </c>
      <c r="D448" s="29">
        <v>191642730</v>
      </c>
      <c r="E448" s="29">
        <v>0</v>
      </c>
      <c r="F448" s="29">
        <v>1060</v>
      </c>
      <c r="G448" s="29">
        <v>2691901</v>
      </c>
      <c r="H448" s="29">
        <v>1285994</v>
      </c>
      <c r="I448" s="29">
        <v>904</v>
      </c>
      <c r="J448" s="29">
        <v>1085543</v>
      </c>
      <c r="K448" s="29" t="s">
        <v>1194</v>
      </c>
      <c r="M448" s="29">
        <v>8207</v>
      </c>
      <c r="N448" s="29" t="s">
        <v>142</v>
      </c>
      <c r="O448" s="29">
        <v>820700</v>
      </c>
      <c r="R448" s="29" t="s">
        <v>1195</v>
      </c>
      <c r="S448" s="29">
        <v>115</v>
      </c>
      <c r="U448" s="29">
        <v>2939</v>
      </c>
      <c r="V448" s="29" t="s">
        <v>1196</v>
      </c>
      <c r="W448" s="29" t="s">
        <v>1197</v>
      </c>
      <c r="X448" s="29" t="s">
        <v>212</v>
      </c>
    </row>
    <row r="449" spans="1:24" x14ac:dyDescent="0.25">
      <c r="A449" s="29" t="s">
        <v>143</v>
      </c>
      <c r="B449" s="29">
        <v>2939</v>
      </c>
      <c r="C449" s="29" t="s">
        <v>142</v>
      </c>
      <c r="D449" s="29">
        <v>191739643</v>
      </c>
      <c r="E449" s="29">
        <v>0</v>
      </c>
      <c r="F449" s="29">
        <v>1060</v>
      </c>
      <c r="G449" s="29">
        <v>2692400.0950000002</v>
      </c>
      <c r="H449" s="29">
        <v>1285673.838</v>
      </c>
      <c r="I449" s="29">
        <v>905</v>
      </c>
      <c r="J449" s="29">
        <v>1085543</v>
      </c>
      <c r="K449" s="29" t="s">
        <v>1194</v>
      </c>
      <c r="M449" s="29">
        <v>8207</v>
      </c>
      <c r="N449" s="29" t="s">
        <v>142</v>
      </c>
      <c r="O449" s="29">
        <v>820700</v>
      </c>
      <c r="R449" s="29" t="s">
        <v>1198</v>
      </c>
      <c r="S449" s="29">
        <v>115</v>
      </c>
      <c r="U449" s="29">
        <v>2939</v>
      </c>
      <c r="V449" s="29" t="s">
        <v>1199</v>
      </c>
      <c r="W449" s="29" t="s">
        <v>1200</v>
      </c>
      <c r="X449" s="29" t="s">
        <v>212</v>
      </c>
    </row>
    <row r="450" spans="1:24" x14ac:dyDescent="0.25">
      <c r="A450" s="29" t="s">
        <v>143</v>
      </c>
      <c r="B450" s="29">
        <v>2939</v>
      </c>
      <c r="C450" s="29" t="s">
        <v>142</v>
      </c>
      <c r="D450" s="29">
        <v>191751505</v>
      </c>
      <c r="E450" s="29">
        <v>0</v>
      </c>
      <c r="F450" s="29">
        <v>1060</v>
      </c>
      <c r="G450" s="29">
        <v>2691949</v>
      </c>
      <c r="H450" s="29">
        <v>1285861</v>
      </c>
      <c r="I450" s="29">
        <v>909</v>
      </c>
      <c r="J450" s="29">
        <v>1085543</v>
      </c>
      <c r="K450" s="29" t="s">
        <v>1194</v>
      </c>
      <c r="M450" s="29">
        <v>8207</v>
      </c>
      <c r="N450" s="29" t="s">
        <v>142</v>
      </c>
      <c r="O450" s="29">
        <v>820700</v>
      </c>
      <c r="R450" s="29" t="s">
        <v>1201</v>
      </c>
      <c r="S450" s="29">
        <v>115</v>
      </c>
      <c r="U450" s="29">
        <v>2939</v>
      </c>
      <c r="V450" s="29" t="s">
        <v>1202</v>
      </c>
      <c r="W450" s="29" t="s">
        <v>1203</v>
      </c>
      <c r="X450" s="29" t="s">
        <v>212</v>
      </c>
    </row>
    <row r="451" spans="1:24" x14ac:dyDescent="0.25">
      <c r="A451" s="29" t="s">
        <v>143</v>
      </c>
      <c r="B451" s="29">
        <v>2939</v>
      </c>
      <c r="C451" s="29" t="s">
        <v>142</v>
      </c>
      <c r="D451" s="29">
        <v>191751504</v>
      </c>
      <c r="E451" s="29">
        <v>0</v>
      </c>
      <c r="F451" s="29">
        <v>1060</v>
      </c>
      <c r="G451" s="29">
        <v>2691943</v>
      </c>
      <c r="H451" s="29">
        <v>1285874</v>
      </c>
      <c r="I451" s="29">
        <v>909</v>
      </c>
      <c r="J451" s="29">
        <v>1085543</v>
      </c>
      <c r="K451" s="29" t="s">
        <v>1194</v>
      </c>
      <c r="M451" s="29">
        <v>8207</v>
      </c>
      <c r="N451" s="29" t="s">
        <v>142</v>
      </c>
      <c r="O451" s="29">
        <v>820700</v>
      </c>
      <c r="R451" s="29" t="s">
        <v>1201</v>
      </c>
      <c r="S451" s="29">
        <v>115</v>
      </c>
      <c r="U451" s="29">
        <v>2939</v>
      </c>
      <c r="V451" s="29" t="s">
        <v>1202</v>
      </c>
      <c r="W451" s="29" t="s">
        <v>1204</v>
      </c>
      <c r="X451" s="29" t="s">
        <v>212</v>
      </c>
    </row>
    <row r="452" spans="1:24" x14ac:dyDescent="0.25">
      <c r="A452" s="29" t="s">
        <v>143</v>
      </c>
      <c r="B452" s="29">
        <v>2939</v>
      </c>
      <c r="C452" s="29" t="s">
        <v>142</v>
      </c>
      <c r="D452" s="29">
        <v>191751507</v>
      </c>
      <c r="E452" s="29">
        <v>0</v>
      </c>
      <c r="F452" s="29">
        <v>1060</v>
      </c>
      <c r="G452" s="29">
        <v>2691793</v>
      </c>
      <c r="H452" s="29">
        <v>1286119</v>
      </c>
      <c r="I452" s="29">
        <v>909</v>
      </c>
      <c r="J452" s="29">
        <v>1085543</v>
      </c>
      <c r="K452" s="29" t="s">
        <v>1194</v>
      </c>
      <c r="M452" s="29">
        <v>8207</v>
      </c>
      <c r="N452" s="29" t="s">
        <v>142</v>
      </c>
      <c r="O452" s="29">
        <v>820700</v>
      </c>
      <c r="R452" s="29" t="s">
        <v>1205</v>
      </c>
      <c r="S452" s="29">
        <v>115</v>
      </c>
      <c r="U452" s="29">
        <v>2939</v>
      </c>
      <c r="V452" s="29" t="s">
        <v>1206</v>
      </c>
      <c r="W452" s="29" t="s">
        <v>1207</v>
      </c>
      <c r="X452" s="29" t="s">
        <v>212</v>
      </c>
    </row>
    <row r="453" spans="1:24" x14ac:dyDescent="0.25">
      <c r="A453" s="29" t="s">
        <v>143</v>
      </c>
      <c r="B453" s="29">
        <v>2939</v>
      </c>
      <c r="C453" s="29" t="s">
        <v>142</v>
      </c>
      <c r="D453" s="29">
        <v>191739315</v>
      </c>
      <c r="E453" s="29">
        <v>0</v>
      </c>
      <c r="F453" s="29">
        <v>1060</v>
      </c>
      <c r="G453" s="29">
        <v>2692227</v>
      </c>
      <c r="H453" s="29">
        <v>1286224</v>
      </c>
      <c r="I453" s="29">
        <v>909</v>
      </c>
      <c r="J453" s="29">
        <v>1085543</v>
      </c>
      <c r="K453" s="29" t="s">
        <v>1194</v>
      </c>
      <c r="M453" s="29">
        <v>8207</v>
      </c>
      <c r="N453" s="29" t="s">
        <v>142</v>
      </c>
      <c r="O453" s="29">
        <v>820700</v>
      </c>
      <c r="R453" s="29" t="s">
        <v>1214</v>
      </c>
      <c r="S453" s="29">
        <v>115</v>
      </c>
      <c r="U453" s="29">
        <v>2939</v>
      </c>
      <c r="V453" s="29" t="s">
        <v>1215</v>
      </c>
      <c r="W453" s="29" t="s">
        <v>1216</v>
      </c>
      <c r="X453" s="29" t="s">
        <v>212</v>
      </c>
    </row>
    <row r="454" spans="1:24" x14ac:dyDescent="0.25">
      <c r="A454" s="29" t="s">
        <v>143</v>
      </c>
      <c r="B454" s="29">
        <v>2939</v>
      </c>
      <c r="C454" s="29" t="s">
        <v>142</v>
      </c>
      <c r="D454" s="29">
        <v>191775991</v>
      </c>
      <c r="E454" s="29">
        <v>0</v>
      </c>
      <c r="F454" s="29">
        <v>1060</v>
      </c>
      <c r="G454" s="29">
        <v>2692095.9730000002</v>
      </c>
      <c r="H454" s="29">
        <v>1286048.406</v>
      </c>
      <c r="I454" s="29">
        <v>905</v>
      </c>
      <c r="J454" s="29">
        <v>1085543</v>
      </c>
      <c r="K454" s="29" t="s">
        <v>1194</v>
      </c>
      <c r="M454" s="29">
        <v>8207</v>
      </c>
      <c r="N454" s="29" t="s">
        <v>142</v>
      </c>
      <c r="O454" s="29">
        <v>820700</v>
      </c>
      <c r="R454" s="29" t="s">
        <v>1208</v>
      </c>
      <c r="S454" s="29">
        <v>115</v>
      </c>
      <c r="U454" s="29">
        <v>2939</v>
      </c>
      <c r="V454" s="29" t="s">
        <v>1209</v>
      </c>
      <c r="W454" s="29" t="s">
        <v>1210</v>
      </c>
      <c r="X454" s="29" t="s">
        <v>212</v>
      </c>
    </row>
    <row r="455" spans="1:24" x14ac:dyDescent="0.25">
      <c r="A455" s="29" t="s">
        <v>143</v>
      </c>
      <c r="B455" s="29">
        <v>2939</v>
      </c>
      <c r="C455" s="29" t="s">
        <v>142</v>
      </c>
      <c r="D455" s="29">
        <v>191776012</v>
      </c>
      <c r="E455" s="29">
        <v>0</v>
      </c>
      <c r="F455" s="29">
        <v>1060</v>
      </c>
      <c r="G455" s="29">
        <v>2691817</v>
      </c>
      <c r="H455" s="29">
        <v>1286120</v>
      </c>
      <c r="I455" s="29">
        <v>909</v>
      </c>
      <c r="J455" s="29">
        <v>1085543</v>
      </c>
      <c r="K455" s="29" t="s">
        <v>1194</v>
      </c>
      <c r="M455" s="29">
        <v>8207</v>
      </c>
      <c r="N455" s="29" t="s">
        <v>142</v>
      </c>
      <c r="O455" s="29">
        <v>820700</v>
      </c>
      <c r="R455" s="29" t="s">
        <v>1211</v>
      </c>
      <c r="S455" s="29">
        <v>115</v>
      </c>
      <c r="U455" s="29">
        <v>2939</v>
      </c>
      <c r="V455" s="29" t="s">
        <v>1212</v>
      </c>
      <c r="W455" s="29" t="s">
        <v>1213</v>
      </c>
      <c r="X455" s="29" t="s">
        <v>212</v>
      </c>
    </row>
    <row r="456" spans="1:24" x14ac:dyDescent="0.25">
      <c r="A456" s="29" t="s">
        <v>143</v>
      </c>
      <c r="B456" s="29">
        <v>2939</v>
      </c>
      <c r="C456" s="29" t="s">
        <v>142</v>
      </c>
      <c r="D456" s="29">
        <v>191739692</v>
      </c>
      <c r="E456" s="29">
        <v>0</v>
      </c>
      <c r="F456" s="29">
        <v>1060</v>
      </c>
      <c r="G456" s="29">
        <v>2692056</v>
      </c>
      <c r="H456" s="29">
        <v>1286001</v>
      </c>
      <c r="I456" s="29">
        <v>909</v>
      </c>
      <c r="J456" s="29">
        <v>1085543</v>
      </c>
      <c r="K456" s="29" t="s">
        <v>1194</v>
      </c>
      <c r="M456" s="29">
        <v>8207</v>
      </c>
      <c r="N456" s="29" t="s">
        <v>142</v>
      </c>
      <c r="O456" s="29">
        <v>820700</v>
      </c>
      <c r="R456" s="29" t="s">
        <v>1217</v>
      </c>
      <c r="S456" s="29">
        <v>115</v>
      </c>
      <c r="U456" s="29">
        <v>2939</v>
      </c>
      <c r="V456" s="29" t="s">
        <v>1218</v>
      </c>
      <c r="W456" s="29" t="s">
        <v>1219</v>
      </c>
      <c r="X456" s="29" t="s">
        <v>212</v>
      </c>
    </row>
    <row r="457" spans="1:24" x14ac:dyDescent="0.25">
      <c r="A457" s="29" t="s">
        <v>143</v>
      </c>
      <c r="B457" s="29">
        <v>2939</v>
      </c>
      <c r="C457" s="29" t="s">
        <v>142</v>
      </c>
      <c r="D457" s="29">
        <v>191751506</v>
      </c>
      <c r="E457" s="29">
        <v>0</v>
      </c>
      <c r="F457" s="29">
        <v>1060</v>
      </c>
      <c r="G457" s="29">
        <v>2693388</v>
      </c>
      <c r="H457" s="29">
        <v>1285339</v>
      </c>
      <c r="I457" s="29">
        <v>909</v>
      </c>
      <c r="J457" s="29">
        <v>1085543</v>
      </c>
      <c r="K457" s="29" t="s">
        <v>1194</v>
      </c>
      <c r="M457" s="29">
        <v>8207</v>
      </c>
      <c r="N457" s="29" t="s">
        <v>142</v>
      </c>
      <c r="O457" s="29">
        <v>820700</v>
      </c>
      <c r="R457" s="29" t="s">
        <v>1220</v>
      </c>
      <c r="S457" s="29">
        <v>115</v>
      </c>
      <c r="U457" s="29">
        <v>2939</v>
      </c>
      <c r="V457" s="29" t="s">
        <v>1221</v>
      </c>
      <c r="W457" s="29" t="s">
        <v>1222</v>
      </c>
      <c r="X457" s="29" t="s">
        <v>212</v>
      </c>
    </row>
    <row r="458" spans="1:24" x14ac:dyDescent="0.25">
      <c r="A458" s="29" t="s">
        <v>143</v>
      </c>
      <c r="B458" s="29">
        <v>2939</v>
      </c>
      <c r="C458" s="29" t="s">
        <v>142</v>
      </c>
      <c r="D458" s="29">
        <v>191741364</v>
      </c>
      <c r="E458" s="29">
        <v>0</v>
      </c>
      <c r="F458" s="29">
        <v>1060</v>
      </c>
      <c r="G458" s="29">
        <v>2694093</v>
      </c>
      <c r="H458" s="29">
        <v>1285994</v>
      </c>
      <c r="I458" s="29">
        <v>909</v>
      </c>
      <c r="J458" s="29">
        <v>1085543</v>
      </c>
      <c r="K458" s="29" t="s">
        <v>1194</v>
      </c>
      <c r="M458" s="29">
        <v>8207</v>
      </c>
      <c r="N458" s="29" t="s">
        <v>142</v>
      </c>
      <c r="O458" s="29">
        <v>820700</v>
      </c>
      <c r="R458" s="29" t="s">
        <v>249</v>
      </c>
      <c r="S458" s="29">
        <v>115</v>
      </c>
      <c r="U458" s="29">
        <v>2939</v>
      </c>
      <c r="V458" s="29" t="s">
        <v>1223</v>
      </c>
      <c r="W458" s="29" t="s">
        <v>1224</v>
      </c>
      <c r="X458" s="29" t="s">
        <v>212</v>
      </c>
    </row>
    <row r="459" spans="1:24" x14ac:dyDescent="0.25">
      <c r="A459" s="29" t="s">
        <v>143</v>
      </c>
      <c r="B459" s="29">
        <v>2939</v>
      </c>
      <c r="C459" s="29" t="s">
        <v>142</v>
      </c>
      <c r="D459" s="29">
        <v>191746484</v>
      </c>
      <c r="E459" s="29">
        <v>0</v>
      </c>
      <c r="F459" s="29">
        <v>1060</v>
      </c>
      <c r="G459" s="29">
        <v>2692038</v>
      </c>
      <c r="H459" s="29">
        <v>1286028</v>
      </c>
      <c r="I459" s="29">
        <v>904</v>
      </c>
      <c r="J459" s="29">
        <v>1085543</v>
      </c>
      <c r="K459" s="29" t="s">
        <v>1194</v>
      </c>
      <c r="M459" s="29">
        <v>8207</v>
      </c>
      <c r="N459" s="29" t="s">
        <v>142</v>
      </c>
      <c r="O459" s="29">
        <v>820700</v>
      </c>
      <c r="R459" s="29" t="s">
        <v>1225</v>
      </c>
      <c r="S459" s="29">
        <v>115</v>
      </c>
      <c r="U459" s="29">
        <v>2939</v>
      </c>
      <c r="V459" s="29" t="s">
        <v>1218</v>
      </c>
      <c r="W459" s="29" t="s">
        <v>1226</v>
      </c>
      <c r="X459" s="29" t="s">
        <v>212</v>
      </c>
    </row>
    <row r="460" spans="1:24" x14ac:dyDescent="0.25">
      <c r="A460" s="29" t="s">
        <v>143</v>
      </c>
      <c r="B460" s="29">
        <v>2939</v>
      </c>
      <c r="C460" s="29" t="s">
        <v>142</v>
      </c>
      <c r="D460" s="29">
        <v>191739686</v>
      </c>
      <c r="E460" s="29">
        <v>0</v>
      </c>
      <c r="F460" s="29">
        <v>1080</v>
      </c>
      <c r="G460" s="29">
        <v>2694102</v>
      </c>
      <c r="H460" s="29">
        <v>1285990</v>
      </c>
      <c r="I460" s="29">
        <v>905</v>
      </c>
      <c r="J460" s="29">
        <v>1085543</v>
      </c>
      <c r="K460" s="29" t="s">
        <v>1194</v>
      </c>
      <c r="M460" s="29">
        <v>8207</v>
      </c>
      <c r="N460" s="29" t="s">
        <v>142</v>
      </c>
      <c r="O460" s="29">
        <v>820700</v>
      </c>
      <c r="R460" s="29" t="s">
        <v>1227</v>
      </c>
      <c r="S460" s="29">
        <v>101</v>
      </c>
      <c r="U460" s="29">
        <v>2939</v>
      </c>
      <c r="V460" s="29" t="s">
        <v>1199</v>
      </c>
      <c r="W460" s="29" t="s">
        <v>1228</v>
      </c>
      <c r="X460" s="29" t="s">
        <v>212</v>
      </c>
    </row>
    <row r="461" spans="1:24" x14ac:dyDescent="0.25">
      <c r="A461" s="29" t="s">
        <v>143</v>
      </c>
      <c r="B461" s="29">
        <v>2939</v>
      </c>
      <c r="C461" s="29" t="s">
        <v>142</v>
      </c>
      <c r="D461" s="29">
        <v>191764826</v>
      </c>
      <c r="E461" s="29">
        <v>0</v>
      </c>
      <c r="F461" s="29">
        <v>1080</v>
      </c>
      <c r="G461" s="29">
        <v>2691939</v>
      </c>
      <c r="H461" s="29">
        <v>1286014</v>
      </c>
      <c r="I461" s="29">
        <v>909</v>
      </c>
      <c r="J461" s="29">
        <v>1085543</v>
      </c>
      <c r="K461" s="29" t="s">
        <v>1194</v>
      </c>
      <c r="M461" s="29">
        <v>8207</v>
      </c>
      <c r="N461" s="29" t="s">
        <v>142</v>
      </c>
      <c r="O461" s="29">
        <v>820700</v>
      </c>
      <c r="R461" s="29" t="s">
        <v>413</v>
      </c>
      <c r="S461" s="29">
        <v>101</v>
      </c>
      <c r="U461" s="29">
        <v>2939</v>
      </c>
      <c r="V461" s="29" t="s">
        <v>1196</v>
      </c>
      <c r="W461" s="29" t="s">
        <v>1229</v>
      </c>
      <c r="X461" s="29" t="s">
        <v>212</v>
      </c>
    </row>
    <row r="462" spans="1:24" x14ac:dyDescent="0.25">
      <c r="A462" s="29" t="s">
        <v>143</v>
      </c>
      <c r="B462" s="29">
        <v>2939</v>
      </c>
      <c r="C462" s="29" t="s">
        <v>142</v>
      </c>
      <c r="D462" s="29">
        <v>191764827</v>
      </c>
      <c r="E462" s="29">
        <v>0</v>
      </c>
      <c r="F462" s="29">
        <v>1060</v>
      </c>
      <c r="G462" s="29">
        <v>2691855.0359999998</v>
      </c>
      <c r="H462" s="29">
        <v>1286315.463</v>
      </c>
      <c r="I462" s="29">
        <v>905</v>
      </c>
      <c r="J462" s="29">
        <v>1085543</v>
      </c>
      <c r="K462" s="29" t="s">
        <v>1194</v>
      </c>
      <c r="M462" s="29">
        <v>8207</v>
      </c>
      <c r="N462" s="29" t="s">
        <v>142</v>
      </c>
      <c r="O462" s="29">
        <v>820700</v>
      </c>
      <c r="S462" s="29">
        <v>115</v>
      </c>
      <c r="U462" s="29">
        <v>2939</v>
      </c>
      <c r="V462" s="29" t="s">
        <v>1230</v>
      </c>
      <c r="W462" s="29" t="s">
        <v>1238</v>
      </c>
      <c r="X462" s="29" t="s">
        <v>212</v>
      </c>
    </row>
    <row r="463" spans="1:24" x14ac:dyDescent="0.25">
      <c r="A463" s="29" t="s">
        <v>143</v>
      </c>
      <c r="B463" s="29">
        <v>2939</v>
      </c>
      <c r="C463" s="29" t="s">
        <v>142</v>
      </c>
      <c r="D463" s="29">
        <v>191770935</v>
      </c>
      <c r="E463" s="29">
        <v>0</v>
      </c>
      <c r="F463" s="29">
        <v>1060</v>
      </c>
      <c r="G463" s="29">
        <v>2692226</v>
      </c>
      <c r="H463" s="29">
        <v>1285402</v>
      </c>
      <c r="I463" s="29">
        <v>909</v>
      </c>
      <c r="J463" s="29">
        <v>1085543</v>
      </c>
      <c r="K463" s="29" t="s">
        <v>1194</v>
      </c>
      <c r="M463" s="29">
        <v>8207</v>
      </c>
      <c r="N463" s="29" t="s">
        <v>142</v>
      </c>
      <c r="O463" s="29">
        <v>820700</v>
      </c>
      <c r="S463" s="29">
        <v>115</v>
      </c>
      <c r="U463" s="29">
        <v>2939</v>
      </c>
      <c r="V463" s="29" t="s">
        <v>1239</v>
      </c>
      <c r="W463" s="29" t="s">
        <v>1240</v>
      </c>
      <c r="X463" s="29" t="s">
        <v>212</v>
      </c>
    </row>
    <row r="464" spans="1:24" x14ac:dyDescent="0.25">
      <c r="A464" s="29" t="s">
        <v>143</v>
      </c>
      <c r="B464" s="29">
        <v>2939</v>
      </c>
      <c r="C464" s="29" t="s">
        <v>142</v>
      </c>
      <c r="D464" s="29">
        <v>191764828</v>
      </c>
      <c r="E464" s="29">
        <v>0</v>
      </c>
      <c r="F464" s="29">
        <v>1060</v>
      </c>
      <c r="G464" s="29">
        <v>2691831.787</v>
      </c>
      <c r="H464" s="29">
        <v>1286313.537</v>
      </c>
      <c r="I464" s="29">
        <v>905</v>
      </c>
      <c r="J464" s="29">
        <v>1085543</v>
      </c>
      <c r="K464" s="29" t="s">
        <v>1194</v>
      </c>
      <c r="M464" s="29">
        <v>8207</v>
      </c>
      <c r="N464" s="29" t="s">
        <v>142</v>
      </c>
      <c r="O464" s="29">
        <v>820700</v>
      </c>
      <c r="S464" s="29">
        <v>115</v>
      </c>
      <c r="U464" s="29">
        <v>2939</v>
      </c>
      <c r="V464" s="29" t="s">
        <v>1230</v>
      </c>
      <c r="W464" s="29" t="s">
        <v>1231</v>
      </c>
      <c r="X464" s="29" t="s">
        <v>212</v>
      </c>
    </row>
    <row r="465" spans="1:24" x14ac:dyDescent="0.25">
      <c r="A465" s="29" t="s">
        <v>143</v>
      </c>
      <c r="B465" s="29">
        <v>2939</v>
      </c>
      <c r="C465" s="29" t="s">
        <v>142</v>
      </c>
      <c r="D465" s="29">
        <v>191757905</v>
      </c>
      <c r="E465" s="29">
        <v>0</v>
      </c>
      <c r="F465" s="29">
        <v>1060</v>
      </c>
      <c r="G465" s="29">
        <v>2691991</v>
      </c>
      <c r="H465" s="29">
        <v>1285953</v>
      </c>
      <c r="I465" s="29">
        <v>909</v>
      </c>
      <c r="J465" s="29">
        <v>1085543</v>
      </c>
      <c r="K465" s="29" t="s">
        <v>1194</v>
      </c>
      <c r="M465" s="29">
        <v>8207</v>
      </c>
      <c r="N465" s="29" t="s">
        <v>142</v>
      </c>
      <c r="O465" s="29">
        <v>820700</v>
      </c>
      <c r="S465" s="29">
        <v>115</v>
      </c>
      <c r="U465" s="29">
        <v>2939</v>
      </c>
      <c r="V465" s="29" t="s">
        <v>1218</v>
      </c>
      <c r="W465" s="29" t="s">
        <v>1233</v>
      </c>
      <c r="X465" s="29" t="s">
        <v>212</v>
      </c>
    </row>
    <row r="466" spans="1:24" x14ac:dyDescent="0.25">
      <c r="A466" s="29" t="s">
        <v>143</v>
      </c>
      <c r="B466" s="29">
        <v>2939</v>
      </c>
      <c r="C466" s="29" t="s">
        <v>142</v>
      </c>
      <c r="D466" s="29">
        <v>191757945</v>
      </c>
      <c r="E466" s="29">
        <v>0</v>
      </c>
      <c r="F466" s="29">
        <v>1060</v>
      </c>
      <c r="G466" s="29">
        <v>2691915.588</v>
      </c>
      <c r="H466" s="29">
        <v>1285899.7590000001</v>
      </c>
      <c r="I466" s="29">
        <v>905</v>
      </c>
      <c r="J466" s="29">
        <v>1085543</v>
      </c>
      <c r="K466" s="29" t="s">
        <v>1194</v>
      </c>
      <c r="M466" s="29">
        <v>8207</v>
      </c>
      <c r="N466" s="29" t="s">
        <v>142</v>
      </c>
      <c r="O466" s="29">
        <v>820700</v>
      </c>
      <c r="S466" s="29">
        <v>115</v>
      </c>
      <c r="U466" s="29">
        <v>2939</v>
      </c>
      <c r="V466" s="29" t="s">
        <v>1218</v>
      </c>
      <c r="W466" s="29" t="s">
        <v>1232</v>
      </c>
      <c r="X466" s="29" t="s">
        <v>212</v>
      </c>
    </row>
    <row r="467" spans="1:24" x14ac:dyDescent="0.25">
      <c r="A467" s="29" t="s">
        <v>143</v>
      </c>
      <c r="B467" s="29">
        <v>2939</v>
      </c>
      <c r="C467" s="29" t="s">
        <v>142</v>
      </c>
      <c r="D467" s="29">
        <v>191757906</v>
      </c>
      <c r="E467" s="29">
        <v>0</v>
      </c>
      <c r="F467" s="29">
        <v>1060</v>
      </c>
      <c r="G467" s="29">
        <v>2692005</v>
      </c>
      <c r="H467" s="29">
        <v>1285982</v>
      </c>
      <c r="I467" s="29">
        <v>909</v>
      </c>
      <c r="J467" s="29">
        <v>1085543</v>
      </c>
      <c r="K467" s="29" t="s">
        <v>1194</v>
      </c>
      <c r="M467" s="29">
        <v>8207</v>
      </c>
      <c r="N467" s="29" t="s">
        <v>142</v>
      </c>
      <c r="O467" s="29">
        <v>820700</v>
      </c>
      <c r="S467" s="29">
        <v>115</v>
      </c>
      <c r="U467" s="29">
        <v>2939</v>
      </c>
      <c r="V467" s="29" t="s">
        <v>1218</v>
      </c>
      <c r="W467" s="29" t="s">
        <v>1234</v>
      </c>
      <c r="X467" s="29" t="s">
        <v>212</v>
      </c>
    </row>
    <row r="468" spans="1:24" x14ac:dyDescent="0.25">
      <c r="A468" s="29" t="s">
        <v>143</v>
      </c>
      <c r="B468" s="29">
        <v>2939</v>
      </c>
      <c r="C468" s="29" t="s">
        <v>142</v>
      </c>
      <c r="D468" s="29">
        <v>191764750</v>
      </c>
      <c r="E468" s="29">
        <v>0</v>
      </c>
      <c r="F468" s="29">
        <v>1060</v>
      </c>
      <c r="G468" s="29">
        <v>2692113.0520000001</v>
      </c>
      <c r="H468" s="29">
        <v>1285454.04</v>
      </c>
      <c r="I468" s="29">
        <v>905</v>
      </c>
      <c r="J468" s="29">
        <v>1085543</v>
      </c>
      <c r="K468" s="29" t="s">
        <v>1194</v>
      </c>
      <c r="M468" s="29">
        <v>8207</v>
      </c>
      <c r="N468" s="29" t="s">
        <v>142</v>
      </c>
      <c r="O468" s="29">
        <v>820700</v>
      </c>
      <c r="S468" s="29">
        <v>115</v>
      </c>
      <c r="U468" s="29">
        <v>2939</v>
      </c>
      <c r="V468" s="29" t="s">
        <v>1236</v>
      </c>
      <c r="W468" s="29" t="s">
        <v>1237</v>
      </c>
      <c r="X468" s="29" t="s">
        <v>212</v>
      </c>
    </row>
    <row r="469" spans="1:24" x14ac:dyDescent="0.25">
      <c r="A469" s="29" t="s">
        <v>143</v>
      </c>
      <c r="B469" s="29">
        <v>2939</v>
      </c>
      <c r="C469" s="29" t="s">
        <v>142</v>
      </c>
      <c r="D469" s="29">
        <v>191410620</v>
      </c>
      <c r="E469" s="29">
        <v>0</v>
      </c>
      <c r="F469" s="29">
        <v>1060</v>
      </c>
      <c r="G469" s="29">
        <v>2691897</v>
      </c>
      <c r="H469" s="29">
        <v>1285954</v>
      </c>
      <c r="I469" s="29">
        <v>905</v>
      </c>
      <c r="J469" s="29">
        <v>1085543</v>
      </c>
      <c r="K469" s="29" t="s">
        <v>1194</v>
      </c>
      <c r="M469" s="29">
        <v>8207</v>
      </c>
      <c r="N469" s="29" t="s">
        <v>142</v>
      </c>
      <c r="O469" s="29">
        <v>820700</v>
      </c>
      <c r="S469" s="29">
        <v>115</v>
      </c>
      <c r="U469" s="29">
        <v>2939</v>
      </c>
      <c r="V469" s="29" t="s">
        <v>1218</v>
      </c>
      <c r="W469" s="29" t="s">
        <v>1235</v>
      </c>
      <c r="X469" s="29" t="s">
        <v>252</v>
      </c>
    </row>
    <row r="470" spans="1:24" x14ac:dyDescent="0.25">
      <c r="A470" s="29" t="s">
        <v>143</v>
      </c>
      <c r="B470" s="29">
        <v>2939</v>
      </c>
      <c r="C470" s="29" t="s">
        <v>142</v>
      </c>
      <c r="D470" s="29">
        <v>191749102</v>
      </c>
      <c r="E470" s="29">
        <v>0</v>
      </c>
      <c r="F470" s="29">
        <v>1060</v>
      </c>
      <c r="G470" s="29">
        <v>2689590</v>
      </c>
      <c r="H470" s="29">
        <v>1283297</v>
      </c>
      <c r="I470" s="29">
        <v>909</v>
      </c>
      <c r="J470" s="29">
        <v>1085546</v>
      </c>
      <c r="K470" s="29" t="s">
        <v>1241</v>
      </c>
      <c r="M470" s="29">
        <v>8200</v>
      </c>
      <c r="N470" s="29" t="s">
        <v>142</v>
      </c>
      <c r="O470" s="29">
        <v>820000</v>
      </c>
      <c r="R470" s="29" t="s">
        <v>1242</v>
      </c>
      <c r="S470" s="29">
        <v>115</v>
      </c>
      <c r="U470" s="29">
        <v>2939</v>
      </c>
      <c r="V470" s="29" t="s">
        <v>1243</v>
      </c>
      <c r="W470" s="29" t="s">
        <v>1244</v>
      </c>
      <c r="X470" s="29" t="s">
        <v>212</v>
      </c>
    </row>
    <row r="471" spans="1:24" x14ac:dyDescent="0.25">
      <c r="A471" s="29" t="s">
        <v>143</v>
      </c>
      <c r="B471" s="29">
        <v>2939</v>
      </c>
      <c r="C471" s="29" t="s">
        <v>142</v>
      </c>
      <c r="D471" s="29">
        <v>191765051</v>
      </c>
      <c r="E471" s="29">
        <v>0</v>
      </c>
      <c r="F471" s="29">
        <v>1080</v>
      </c>
      <c r="G471" s="29">
        <v>2689499.2560000001</v>
      </c>
      <c r="H471" s="29">
        <v>1283304.2490000001</v>
      </c>
      <c r="I471" s="29">
        <v>909</v>
      </c>
      <c r="J471" s="29">
        <v>1085546</v>
      </c>
      <c r="K471" s="29" t="s">
        <v>1241</v>
      </c>
      <c r="M471" s="29">
        <v>8200</v>
      </c>
      <c r="N471" s="29" t="s">
        <v>142</v>
      </c>
      <c r="O471" s="29">
        <v>820000</v>
      </c>
      <c r="R471" s="29" t="s">
        <v>413</v>
      </c>
      <c r="S471" s="29">
        <v>101</v>
      </c>
      <c r="U471" s="29">
        <v>2939</v>
      </c>
      <c r="V471" s="29" t="s">
        <v>1245</v>
      </c>
      <c r="W471" s="29" t="s">
        <v>1246</v>
      </c>
      <c r="X471" s="29" t="s">
        <v>212</v>
      </c>
    </row>
    <row r="472" spans="1:24" x14ac:dyDescent="0.25">
      <c r="A472" s="29" t="s">
        <v>143</v>
      </c>
      <c r="B472" s="29">
        <v>2939</v>
      </c>
      <c r="C472" s="29" t="s">
        <v>142</v>
      </c>
      <c r="D472" s="29">
        <v>191751509</v>
      </c>
      <c r="E472" s="29">
        <v>0</v>
      </c>
      <c r="F472" s="29">
        <v>1080</v>
      </c>
      <c r="G472" s="29">
        <v>2689933</v>
      </c>
      <c r="H472" s="29">
        <v>1285394</v>
      </c>
      <c r="I472" s="29">
        <v>909</v>
      </c>
      <c r="J472" s="29">
        <v>1085549</v>
      </c>
      <c r="K472" s="29" t="s">
        <v>230</v>
      </c>
      <c r="M472" s="29">
        <v>8208</v>
      </c>
      <c r="N472" s="29" t="s">
        <v>142</v>
      </c>
      <c r="O472" s="29">
        <v>820800</v>
      </c>
      <c r="R472" s="29" t="s">
        <v>882</v>
      </c>
      <c r="S472" s="29">
        <v>101</v>
      </c>
      <c r="U472" s="29">
        <v>2939</v>
      </c>
      <c r="V472" s="29" t="s">
        <v>1137</v>
      </c>
      <c r="W472" s="29" t="s">
        <v>1247</v>
      </c>
      <c r="X472" s="29" t="s">
        <v>212</v>
      </c>
    </row>
    <row r="473" spans="1:24" x14ac:dyDescent="0.25">
      <c r="A473" s="29" t="s">
        <v>143</v>
      </c>
      <c r="B473" s="29">
        <v>2939</v>
      </c>
      <c r="C473" s="29" t="s">
        <v>142</v>
      </c>
      <c r="D473" s="29">
        <v>190868309</v>
      </c>
      <c r="E473" s="29">
        <v>0</v>
      </c>
      <c r="F473" s="29">
        <v>1060</v>
      </c>
      <c r="G473" s="29">
        <v>2689765</v>
      </c>
      <c r="H473" s="29">
        <v>1285257</v>
      </c>
      <c r="I473" s="29">
        <v>904</v>
      </c>
      <c r="J473" s="29">
        <v>1085549</v>
      </c>
      <c r="K473" s="29" t="s">
        <v>230</v>
      </c>
      <c r="M473" s="29">
        <v>8208</v>
      </c>
      <c r="N473" s="29" t="s">
        <v>142</v>
      </c>
      <c r="O473" s="29">
        <v>820800</v>
      </c>
      <c r="R473" s="29" t="s">
        <v>1248</v>
      </c>
      <c r="S473" s="29">
        <v>115</v>
      </c>
      <c r="U473" s="29">
        <v>2939</v>
      </c>
      <c r="V473" s="29" t="s">
        <v>1137</v>
      </c>
      <c r="W473" s="29" t="s">
        <v>1249</v>
      </c>
      <c r="X473" s="29" t="s">
        <v>212</v>
      </c>
    </row>
    <row r="474" spans="1:24" x14ac:dyDescent="0.25">
      <c r="A474" s="29" t="s">
        <v>143</v>
      </c>
      <c r="B474" s="29">
        <v>2939</v>
      </c>
      <c r="C474" s="29" t="s">
        <v>142</v>
      </c>
      <c r="D474" s="29">
        <v>191750403</v>
      </c>
      <c r="E474" s="29">
        <v>0</v>
      </c>
      <c r="F474" s="29">
        <v>1060</v>
      </c>
      <c r="G474" s="29">
        <v>2689896</v>
      </c>
      <c r="H474" s="29">
        <v>1285289</v>
      </c>
      <c r="I474" s="29">
        <v>904</v>
      </c>
      <c r="J474" s="29">
        <v>1085549</v>
      </c>
      <c r="K474" s="29" t="s">
        <v>230</v>
      </c>
      <c r="M474" s="29">
        <v>8208</v>
      </c>
      <c r="N474" s="29" t="s">
        <v>142</v>
      </c>
      <c r="O474" s="29">
        <v>820800</v>
      </c>
      <c r="R474" s="29" t="s">
        <v>1250</v>
      </c>
      <c r="S474" s="29">
        <v>115</v>
      </c>
      <c r="U474" s="29">
        <v>2939</v>
      </c>
      <c r="V474" s="29" t="s">
        <v>1137</v>
      </c>
      <c r="W474" s="29" t="s">
        <v>1251</v>
      </c>
      <c r="X474" s="29" t="s">
        <v>212</v>
      </c>
    </row>
    <row r="475" spans="1:24" x14ac:dyDescent="0.25">
      <c r="A475" s="29" t="s">
        <v>143</v>
      </c>
      <c r="B475" s="29">
        <v>2939</v>
      </c>
      <c r="C475" s="29" t="s">
        <v>142</v>
      </c>
      <c r="D475" s="29">
        <v>191751515</v>
      </c>
      <c r="E475" s="29">
        <v>0</v>
      </c>
      <c r="F475" s="29">
        <v>1060</v>
      </c>
      <c r="G475" s="29">
        <v>2689953</v>
      </c>
      <c r="H475" s="29">
        <v>1285278</v>
      </c>
      <c r="I475" s="29">
        <v>909</v>
      </c>
      <c r="J475" s="29">
        <v>1085549</v>
      </c>
      <c r="K475" s="29" t="s">
        <v>230</v>
      </c>
      <c r="M475" s="29">
        <v>8208</v>
      </c>
      <c r="N475" s="29" t="s">
        <v>142</v>
      </c>
      <c r="O475" s="29">
        <v>820800</v>
      </c>
      <c r="R475" s="29" t="s">
        <v>1252</v>
      </c>
      <c r="S475" s="29">
        <v>115</v>
      </c>
      <c r="U475" s="29">
        <v>2939</v>
      </c>
      <c r="V475" s="29" t="s">
        <v>1137</v>
      </c>
      <c r="W475" s="29" t="s">
        <v>1253</v>
      </c>
      <c r="X475" s="29" t="s">
        <v>212</v>
      </c>
    </row>
    <row r="476" spans="1:24" x14ac:dyDescent="0.25">
      <c r="A476" s="29" t="s">
        <v>143</v>
      </c>
      <c r="B476" s="29">
        <v>2939</v>
      </c>
      <c r="C476" s="29" t="s">
        <v>142</v>
      </c>
      <c r="D476" s="29">
        <v>190651430</v>
      </c>
      <c r="E476" s="29">
        <v>0</v>
      </c>
      <c r="F476" s="29">
        <v>1060</v>
      </c>
      <c r="G476" s="29">
        <v>2689755</v>
      </c>
      <c r="H476" s="29">
        <v>1285320</v>
      </c>
      <c r="I476" s="29">
        <v>904</v>
      </c>
      <c r="J476" s="29">
        <v>1085549</v>
      </c>
      <c r="K476" s="29" t="s">
        <v>230</v>
      </c>
      <c r="M476" s="29">
        <v>8208</v>
      </c>
      <c r="N476" s="29" t="s">
        <v>142</v>
      </c>
      <c r="O476" s="29">
        <v>820800</v>
      </c>
      <c r="R476" s="29" t="s">
        <v>1256</v>
      </c>
      <c r="S476" s="29">
        <v>115</v>
      </c>
      <c r="U476" s="29">
        <v>2939</v>
      </c>
      <c r="V476" s="29" t="s">
        <v>1137</v>
      </c>
      <c r="W476" s="29" t="s">
        <v>1257</v>
      </c>
      <c r="X476" s="29" t="s">
        <v>212</v>
      </c>
    </row>
    <row r="477" spans="1:24" x14ac:dyDescent="0.25">
      <c r="A477" s="29" t="s">
        <v>143</v>
      </c>
      <c r="B477" s="29">
        <v>2939</v>
      </c>
      <c r="C477" s="29" t="s">
        <v>142</v>
      </c>
      <c r="D477" s="29">
        <v>191773161</v>
      </c>
      <c r="E477" s="29">
        <v>0</v>
      </c>
      <c r="F477" s="29">
        <v>1080</v>
      </c>
      <c r="G477" s="29">
        <v>2690167</v>
      </c>
      <c r="H477" s="29">
        <v>1285518</v>
      </c>
      <c r="I477" s="29">
        <v>909</v>
      </c>
      <c r="J477" s="29">
        <v>1085549</v>
      </c>
      <c r="K477" s="29" t="s">
        <v>230</v>
      </c>
      <c r="M477" s="29">
        <v>8200</v>
      </c>
      <c r="N477" s="29" t="s">
        <v>142</v>
      </c>
      <c r="O477" s="29">
        <v>820000</v>
      </c>
      <c r="R477" s="29" t="s">
        <v>262</v>
      </c>
      <c r="S477" s="29">
        <v>101</v>
      </c>
      <c r="U477" s="29">
        <v>2939</v>
      </c>
      <c r="V477" s="29" t="s">
        <v>1254</v>
      </c>
      <c r="W477" s="29" t="s">
        <v>1255</v>
      </c>
      <c r="X477" s="29" t="s">
        <v>212</v>
      </c>
    </row>
    <row r="478" spans="1:24" x14ac:dyDescent="0.25">
      <c r="A478" s="29" t="s">
        <v>143</v>
      </c>
      <c r="B478" s="29">
        <v>2939</v>
      </c>
      <c r="C478" s="29" t="s">
        <v>142</v>
      </c>
      <c r="D478" s="29">
        <v>191750405</v>
      </c>
      <c r="E478" s="29">
        <v>0</v>
      </c>
      <c r="F478" s="29">
        <v>1060</v>
      </c>
      <c r="G478" s="29">
        <v>2689849</v>
      </c>
      <c r="H478" s="29">
        <v>1285288</v>
      </c>
      <c r="I478" s="29">
        <v>909</v>
      </c>
      <c r="J478" s="29">
        <v>1085549</v>
      </c>
      <c r="K478" s="29" t="s">
        <v>230</v>
      </c>
      <c r="M478" s="29">
        <v>8208</v>
      </c>
      <c r="N478" s="29" t="s">
        <v>142</v>
      </c>
      <c r="O478" s="29">
        <v>820800</v>
      </c>
      <c r="R478" s="29" t="s">
        <v>1258</v>
      </c>
      <c r="S478" s="29">
        <v>115</v>
      </c>
      <c r="U478" s="29">
        <v>2939</v>
      </c>
      <c r="V478" s="29" t="s">
        <v>1137</v>
      </c>
      <c r="W478" s="29" t="s">
        <v>1259</v>
      </c>
      <c r="X478" s="29" t="s">
        <v>212</v>
      </c>
    </row>
    <row r="479" spans="1:24" x14ac:dyDescent="0.25">
      <c r="A479" s="29" t="s">
        <v>143</v>
      </c>
      <c r="B479" s="29">
        <v>2939</v>
      </c>
      <c r="C479" s="29" t="s">
        <v>142</v>
      </c>
      <c r="D479" s="29">
        <v>191750404</v>
      </c>
      <c r="E479" s="29">
        <v>0</v>
      </c>
      <c r="F479" s="29">
        <v>1060</v>
      </c>
      <c r="G479" s="29">
        <v>2689873</v>
      </c>
      <c r="H479" s="29">
        <v>1285271</v>
      </c>
      <c r="I479" s="29">
        <v>909</v>
      </c>
      <c r="J479" s="29">
        <v>1085549</v>
      </c>
      <c r="K479" s="29" t="s">
        <v>230</v>
      </c>
      <c r="M479" s="29">
        <v>8208</v>
      </c>
      <c r="N479" s="29" t="s">
        <v>142</v>
      </c>
      <c r="O479" s="29">
        <v>820800</v>
      </c>
      <c r="R479" s="29" t="s">
        <v>1260</v>
      </c>
      <c r="S479" s="29">
        <v>115</v>
      </c>
      <c r="U479" s="29">
        <v>2939</v>
      </c>
      <c r="V479" s="29" t="s">
        <v>1137</v>
      </c>
      <c r="W479" s="29" t="s">
        <v>1261</v>
      </c>
      <c r="X479" s="29" t="s">
        <v>212</v>
      </c>
    </row>
    <row r="480" spans="1:24" x14ac:dyDescent="0.25">
      <c r="A480" s="29" t="s">
        <v>143</v>
      </c>
      <c r="B480" s="29">
        <v>2939</v>
      </c>
      <c r="C480" s="29" t="s">
        <v>142</v>
      </c>
      <c r="D480" s="29">
        <v>191740713</v>
      </c>
      <c r="E480" s="29">
        <v>0</v>
      </c>
      <c r="F480" s="29">
        <v>1060</v>
      </c>
      <c r="G480" s="29">
        <v>2689750.0700000003</v>
      </c>
      <c r="H480" s="29">
        <v>1285514.83</v>
      </c>
      <c r="I480" s="29">
        <v>905</v>
      </c>
      <c r="J480" s="29">
        <v>1085549</v>
      </c>
      <c r="K480" s="29" t="s">
        <v>230</v>
      </c>
      <c r="M480" s="29">
        <v>8208</v>
      </c>
      <c r="N480" s="29" t="s">
        <v>142</v>
      </c>
      <c r="O480" s="29">
        <v>820800</v>
      </c>
      <c r="R480" s="29" t="s">
        <v>1262</v>
      </c>
      <c r="S480" s="29">
        <v>115</v>
      </c>
      <c r="U480" s="29">
        <v>2939</v>
      </c>
      <c r="V480" s="29" t="s">
        <v>1263</v>
      </c>
      <c r="W480" s="29" t="s">
        <v>1264</v>
      </c>
      <c r="X480" s="29" t="s">
        <v>212</v>
      </c>
    </row>
    <row r="481" spans="1:24" x14ac:dyDescent="0.25">
      <c r="A481" s="29" t="s">
        <v>143</v>
      </c>
      <c r="B481" s="29">
        <v>2939</v>
      </c>
      <c r="C481" s="29" t="s">
        <v>142</v>
      </c>
      <c r="D481" s="29">
        <v>191739615</v>
      </c>
      <c r="E481" s="29">
        <v>0</v>
      </c>
      <c r="F481" s="29">
        <v>1060</v>
      </c>
      <c r="G481" s="29">
        <v>2689754</v>
      </c>
      <c r="H481" s="29">
        <v>1285470</v>
      </c>
      <c r="I481" s="29">
        <v>909</v>
      </c>
      <c r="J481" s="29">
        <v>1085549</v>
      </c>
      <c r="K481" s="29" t="s">
        <v>230</v>
      </c>
      <c r="M481" s="29">
        <v>8208</v>
      </c>
      <c r="N481" s="29" t="s">
        <v>142</v>
      </c>
      <c r="O481" s="29">
        <v>820800</v>
      </c>
      <c r="R481" s="29" t="s">
        <v>1265</v>
      </c>
      <c r="S481" s="29">
        <v>115</v>
      </c>
      <c r="U481" s="29">
        <v>2939</v>
      </c>
      <c r="V481" s="29" t="s">
        <v>1263</v>
      </c>
      <c r="W481" s="29" t="s">
        <v>1266</v>
      </c>
      <c r="X481" s="29" t="s">
        <v>212</v>
      </c>
    </row>
    <row r="482" spans="1:24" x14ac:dyDescent="0.25">
      <c r="A482" s="29" t="s">
        <v>143</v>
      </c>
      <c r="B482" s="29">
        <v>2939</v>
      </c>
      <c r="C482" s="29" t="s">
        <v>142</v>
      </c>
      <c r="D482" s="29">
        <v>191739617</v>
      </c>
      <c r="E482" s="29">
        <v>0</v>
      </c>
      <c r="F482" s="29">
        <v>1060</v>
      </c>
      <c r="G482" s="29">
        <v>2689753</v>
      </c>
      <c r="H482" s="29">
        <v>1285491</v>
      </c>
      <c r="I482" s="29">
        <v>909</v>
      </c>
      <c r="J482" s="29">
        <v>1085549</v>
      </c>
      <c r="K482" s="29" t="s">
        <v>230</v>
      </c>
      <c r="M482" s="29">
        <v>8208</v>
      </c>
      <c r="N482" s="29" t="s">
        <v>142</v>
      </c>
      <c r="O482" s="29">
        <v>820800</v>
      </c>
      <c r="R482" s="29" t="s">
        <v>1267</v>
      </c>
      <c r="S482" s="29">
        <v>115</v>
      </c>
      <c r="U482" s="29">
        <v>2939</v>
      </c>
      <c r="V482" s="29" t="s">
        <v>1263</v>
      </c>
      <c r="W482" s="29" t="s">
        <v>1268</v>
      </c>
      <c r="X482" s="29" t="s">
        <v>212</v>
      </c>
    </row>
    <row r="483" spans="1:24" x14ac:dyDescent="0.25">
      <c r="A483" s="29" t="s">
        <v>143</v>
      </c>
      <c r="B483" s="29">
        <v>2939</v>
      </c>
      <c r="C483" s="29" t="s">
        <v>142</v>
      </c>
      <c r="D483" s="29">
        <v>191739616</v>
      </c>
      <c r="E483" s="29">
        <v>0</v>
      </c>
      <c r="F483" s="29">
        <v>1060</v>
      </c>
      <c r="G483" s="29">
        <v>2689776</v>
      </c>
      <c r="H483" s="29">
        <v>1285482</v>
      </c>
      <c r="I483" s="29">
        <v>909</v>
      </c>
      <c r="J483" s="29">
        <v>1085549</v>
      </c>
      <c r="K483" s="29" t="s">
        <v>230</v>
      </c>
      <c r="M483" s="29">
        <v>8208</v>
      </c>
      <c r="N483" s="29" t="s">
        <v>142</v>
      </c>
      <c r="O483" s="29">
        <v>820800</v>
      </c>
      <c r="R483" s="29" t="s">
        <v>1269</v>
      </c>
      <c r="S483" s="29">
        <v>115</v>
      </c>
      <c r="U483" s="29">
        <v>2939</v>
      </c>
      <c r="V483" s="29" t="s">
        <v>1263</v>
      </c>
      <c r="W483" s="29" t="s">
        <v>1270</v>
      </c>
      <c r="X483" s="29" t="s">
        <v>212</v>
      </c>
    </row>
    <row r="484" spans="1:24" x14ac:dyDescent="0.25">
      <c r="A484" s="29" t="s">
        <v>143</v>
      </c>
      <c r="B484" s="29">
        <v>2939</v>
      </c>
      <c r="C484" s="29" t="s">
        <v>142</v>
      </c>
      <c r="D484" s="29">
        <v>191751508</v>
      </c>
      <c r="E484" s="29">
        <v>0</v>
      </c>
      <c r="F484" s="29">
        <v>1080</v>
      </c>
      <c r="G484" s="29">
        <v>2690090.645</v>
      </c>
      <c r="H484" s="29">
        <v>1285538.706</v>
      </c>
      <c r="I484" s="29">
        <v>905</v>
      </c>
      <c r="J484" s="29">
        <v>1085549</v>
      </c>
      <c r="K484" s="29" t="s">
        <v>230</v>
      </c>
      <c r="M484" s="29">
        <v>8200</v>
      </c>
      <c r="N484" s="29" t="s">
        <v>142</v>
      </c>
      <c r="O484" s="29">
        <v>820000</v>
      </c>
      <c r="R484" s="29" t="s">
        <v>261</v>
      </c>
      <c r="S484" s="29">
        <v>101</v>
      </c>
      <c r="T484" s="29" t="s">
        <v>1271</v>
      </c>
      <c r="U484" s="29">
        <v>2939</v>
      </c>
      <c r="V484" s="29" t="s">
        <v>1137</v>
      </c>
      <c r="W484" s="29" t="s">
        <v>1272</v>
      </c>
      <c r="X484" s="29" t="s">
        <v>212</v>
      </c>
    </row>
    <row r="485" spans="1:24" x14ac:dyDescent="0.25">
      <c r="A485" s="29" t="s">
        <v>143</v>
      </c>
      <c r="B485" s="29">
        <v>2939</v>
      </c>
      <c r="C485" s="29" t="s">
        <v>142</v>
      </c>
      <c r="D485" s="29">
        <v>191773164</v>
      </c>
      <c r="E485" s="29">
        <v>0</v>
      </c>
      <c r="F485" s="29">
        <v>1060</v>
      </c>
      <c r="G485" s="29">
        <v>2690164.8930000002</v>
      </c>
      <c r="H485" s="29">
        <v>1285496.425</v>
      </c>
      <c r="I485" s="29">
        <v>905</v>
      </c>
      <c r="J485" s="29">
        <v>1085549</v>
      </c>
      <c r="K485" s="29" t="s">
        <v>230</v>
      </c>
      <c r="M485" s="29">
        <v>8200</v>
      </c>
      <c r="N485" s="29" t="s">
        <v>142</v>
      </c>
      <c r="O485" s="29">
        <v>820000</v>
      </c>
      <c r="S485" s="29">
        <v>115</v>
      </c>
      <c r="U485" s="29">
        <v>2939</v>
      </c>
      <c r="V485" s="29" t="s">
        <v>1254</v>
      </c>
      <c r="W485" s="29" t="s">
        <v>1274</v>
      </c>
      <c r="X485" s="29" t="s">
        <v>212</v>
      </c>
    </row>
    <row r="486" spans="1:24" x14ac:dyDescent="0.25">
      <c r="A486" s="29" t="s">
        <v>143</v>
      </c>
      <c r="B486" s="29">
        <v>2939</v>
      </c>
      <c r="C486" s="29" t="s">
        <v>142</v>
      </c>
      <c r="D486" s="29">
        <v>191773163</v>
      </c>
      <c r="E486" s="29">
        <v>0</v>
      </c>
      <c r="F486" s="29">
        <v>1060</v>
      </c>
      <c r="G486" s="29">
        <v>2690180</v>
      </c>
      <c r="H486" s="29">
        <v>1285512</v>
      </c>
      <c r="I486" s="29">
        <v>909</v>
      </c>
      <c r="J486" s="29">
        <v>1085549</v>
      </c>
      <c r="K486" s="29" t="s">
        <v>230</v>
      </c>
      <c r="M486" s="29">
        <v>8200</v>
      </c>
      <c r="N486" s="29" t="s">
        <v>142</v>
      </c>
      <c r="O486" s="29">
        <v>820000</v>
      </c>
      <c r="S486" s="29">
        <v>115</v>
      </c>
      <c r="U486" s="29">
        <v>2939</v>
      </c>
      <c r="V486" s="29" t="s">
        <v>1254</v>
      </c>
      <c r="W486" s="29" t="s">
        <v>1273</v>
      </c>
      <c r="X486" s="29" t="s">
        <v>212</v>
      </c>
    </row>
    <row r="487" spans="1:24" x14ac:dyDescent="0.25">
      <c r="A487" s="29" t="s">
        <v>143</v>
      </c>
      <c r="B487" s="29">
        <v>2939</v>
      </c>
      <c r="C487" s="29" t="s">
        <v>142</v>
      </c>
      <c r="D487" s="29">
        <v>191771427</v>
      </c>
      <c r="E487" s="29">
        <v>0</v>
      </c>
      <c r="F487" s="29">
        <v>1080</v>
      </c>
      <c r="G487" s="29">
        <v>2690752</v>
      </c>
      <c r="H487" s="29">
        <v>1283838</v>
      </c>
      <c r="I487" s="29">
        <v>905</v>
      </c>
      <c r="J487" s="29">
        <v>1085550</v>
      </c>
      <c r="K487" s="29" t="s">
        <v>1275</v>
      </c>
      <c r="M487" s="29">
        <v>8200</v>
      </c>
      <c r="N487" s="29" t="s">
        <v>142</v>
      </c>
      <c r="O487" s="29">
        <v>820000</v>
      </c>
      <c r="R487" s="29" t="s">
        <v>315</v>
      </c>
      <c r="S487" s="29">
        <v>101</v>
      </c>
      <c r="U487" s="29">
        <v>2939</v>
      </c>
      <c r="V487" s="29" t="s">
        <v>316</v>
      </c>
      <c r="W487" s="29" t="s">
        <v>1276</v>
      </c>
      <c r="X487" s="29" t="s">
        <v>212</v>
      </c>
    </row>
    <row r="488" spans="1:24" x14ac:dyDescent="0.25">
      <c r="A488" s="29" t="s">
        <v>143</v>
      </c>
      <c r="B488" s="29">
        <v>2939</v>
      </c>
      <c r="C488" s="29" t="s">
        <v>142</v>
      </c>
      <c r="D488" s="29">
        <v>191770928</v>
      </c>
      <c r="E488" s="29">
        <v>0</v>
      </c>
      <c r="F488" s="29">
        <v>1060</v>
      </c>
      <c r="G488" s="29">
        <v>2690703</v>
      </c>
      <c r="H488" s="29">
        <v>1283793</v>
      </c>
      <c r="I488" s="29">
        <v>909</v>
      </c>
      <c r="J488" s="29">
        <v>1085550</v>
      </c>
      <c r="K488" s="29" t="s">
        <v>1275</v>
      </c>
      <c r="M488" s="29">
        <v>8200</v>
      </c>
      <c r="N488" s="29" t="s">
        <v>142</v>
      </c>
      <c r="O488" s="29">
        <v>820000</v>
      </c>
      <c r="S488" s="29">
        <v>115</v>
      </c>
      <c r="U488" s="29">
        <v>2939</v>
      </c>
      <c r="V488" s="29" t="s">
        <v>1279</v>
      </c>
      <c r="W488" s="29" t="s">
        <v>1280</v>
      </c>
      <c r="X488" s="29" t="s">
        <v>212</v>
      </c>
    </row>
    <row r="489" spans="1:24" x14ac:dyDescent="0.25">
      <c r="A489" s="29" t="s">
        <v>143</v>
      </c>
      <c r="B489" s="29">
        <v>2939</v>
      </c>
      <c r="C489" s="29" t="s">
        <v>142</v>
      </c>
      <c r="D489" s="29">
        <v>191660299</v>
      </c>
      <c r="E489" s="29">
        <v>0</v>
      </c>
      <c r="F489" s="29">
        <v>1060</v>
      </c>
      <c r="G489" s="29">
        <v>2690753</v>
      </c>
      <c r="H489" s="29">
        <v>1283754</v>
      </c>
      <c r="I489" s="29">
        <v>904</v>
      </c>
      <c r="J489" s="29">
        <v>1085550</v>
      </c>
      <c r="K489" s="29" t="s">
        <v>1275</v>
      </c>
      <c r="M489" s="29">
        <v>8200</v>
      </c>
      <c r="N489" s="29" t="s">
        <v>142</v>
      </c>
      <c r="O489" s="29">
        <v>820000</v>
      </c>
      <c r="S489" s="29">
        <v>115</v>
      </c>
      <c r="U489" s="29">
        <v>2939</v>
      </c>
      <c r="V489" s="29" t="s">
        <v>1277</v>
      </c>
      <c r="W489" s="29" t="s">
        <v>1278</v>
      </c>
      <c r="X489" s="29" t="s">
        <v>212</v>
      </c>
    </row>
    <row r="490" spans="1:24" x14ac:dyDescent="0.25">
      <c r="A490" s="29" t="s">
        <v>143</v>
      </c>
      <c r="B490" s="29">
        <v>2939</v>
      </c>
      <c r="C490" s="29" t="s">
        <v>142</v>
      </c>
      <c r="D490" s="29">
        <v>191750143</v>
      </c>
      <c r="E490" s="29">
        <v>0</v>
      </c>
      <c r="F490" s="29">
        <v>1060</v>
      </c>
      <c r="G490" s="29">
        <v>2687656</v>
      </c>
      <c r="H490" s="29">
        <v>1285821</v>
      </c>
      <c r="I490" s="29">
        <v>909</v>
      </c>
      <c r="J490" s="29">
        <v>1085551</v>
      </c>
      <c r="K490" s="29" t="s">
        <v>1281</v>
      </c>
      <c r="L490" s="175" t="s">
        <v>1282</v>
      </c>
      <c r="M490" s="29">
        <v>8200</v>
      </c>
      <c r="N490" s="29" t="s">
        <v>142</v>
      </c>
      <c r="O490" s="29">
        <v>820000</v>
      </c>
      <c r="R490" s="29" t="s">
        <v>1283</v>
      </c>
      <c r="S490" s="29">
        <v>115</v>
      </c>
      <c r="T490" s="29" t="s">
        <v>1284</v>
      </c>
      <c r="U490" s="29">
        <v>2939</v>
      </c>
      <c r="V490" s="29" t="s">
        <v>1285</v>
      </c>
      <c r="W490" s="29" t="s">
        <v>1286</v>
      </c>
      <c r="X490" s="29" t="s">
        <v>212</v>
      </c>
    </row>
    <row r="491" spans="1:24" x14ac:dyDescent="0.25">
      <c r="A491" s="29" t="s">
        <v>143</v>
      </c>
      <c r="B491" s="29">
        <v>2939</v>
      </c>
      <c r="C491" s="29" t="s">
        <v>142</v>
      </c>
      <c r="D491" s="29">
        <v>502012665</v>
      </c>
      <c r="E491" s="29">
        <v>0</v>
      </c>
      <c r="F491" s="29">
        <v>1060</v>
      </c>
      <c r="G491" s="29">
        <v>2687586.34</v>
      </c>
      <c r="H491" s="29">
        <v>1285800.5900000001</v>
      </c>
      <c r="I491" s="29">
        <v>901</v>
      </c>
      <c r="J491" s="29">
        <v>1085551</v>
      </c>
      <c r="K491" s="29" t="s">
        <v>1281</v>
      </c>
      <c r="L491" s="175" t="s">
        <v>1282</v>
      </c>
      <c r="M491" s="29">
        <v>8200</v>
      </c>
      <c r="N491" s="29" t="s">
        <v>142</v>
      </c>
      <c r="O491" s="29">
        <v>820000</v>
      </c>
      <c r="S491" s="29">
        <v>115</v>
      </c>
      <c r="T491" s="29" t="s">
        <v>1284</v>
      </c>
      <c r="U491" s="29">
        <v>2939</v>
      </c>
      <c r="V491" s="29" t="s">
        <v>1285</v>
      </c>
      <c r="W491" s="29" t="s">
        <v>1287</v>
      </c>
      <c r="X491" s="29" t="s">
        <v>212</v>
      </c>
    </row>
    <row r="492" spans="1:24" x14ac:dyDescent="0.25">
      <c r="A492" s="29" t="s">
        <v>143</v>
      </c>
      <c r="B492" s="29">
        <v>2939</v>
      </c>
      <c r="C492" s="29" t="s">
        <v>142</v>
      </c>
      <c r="D492" s="29">
        <v>191750145</v>
      </c>
      <c r="E492" s="29">
        <v>0</v>
      </c>
      <c r="F492" s="29">
        <v>1060</v>
      </c>
      <c r="G492" s="29">
        <v>2687595</v>
      </c>
      <c r="H492" s="29">
        <v>1285882</v>
      </c>
      <c r="I492" s="29">
        <v>909</v>
      </c>
      <c r="J492" s="29">
        <v>1085551</v>
      </c>
      <c r="K492" s="29" t="s">
        <v>1281</v>
      </c>
      <c r="L492" s="175" t="s">
        <v>259</v>
      </c>
      <c r="M492" s="29">
        <v>8200</v>
      </c>
      <c r="N492" s="29" t="s">
        <v>142</v>
      </c>
      <c r="O492" s="29">
        <v>820000</v>
      </c>
      <c r="R492" s="29" t="s">
        <v>1283</v>
      </c>
      <c r="S492" s="29">
        <v>115</v>
      </c>
      <c r="T492" s="29" t="s">
        <v>1284</v>
      </c>
      <c r="U492" s="29">
        <v>2939</v>
      </c>
      <c r="V492" s="29" t="s">
        <v>1285</v>
      </c>
      <c r="W492" s="29" t="s">
        <v>1288</v>
      </c>
      <c r="X492" s="29" t="s">
        <v>212</v>
      </c>
    </row>
    <row r="493" spans="1:24" x14ac:dyDescent="0.25">
      <c r="A493" s="29" t="s">
        <v>143</v>
      </c>
      <c r="B493" s="29">
        <v>2939</v>
      </c>
      <c r="C493" s="29" t="s">
        <v>142</v>
      </c>
      <c r="D493" s="29">
        <v>502012239</v>
      </c>
      <c r="E493" s="29">
        <v>0</v>
      </c>
      <c r="F493" s="29">
        <v>1060</v>
      </c>
      <c r="G493" s="29">
        <v>2687638.48</v>
      </c>
      <c r="H493" s="29">
        <v>1285808.585</v>
      </c>
      <c r="I493" s="29">
        <v>901</v>
      </c>
      <c r="J493" s="29">
        <v>1085551</v>
      </c>
      <c r="K493" s="29" t="s">
        <v>1281</v>
      </c>
      <c r="L493" s="175" t="s">
        <v>259</v>
      </c>
      <c r="M493" s="29">
        <v>8200</v>
      </c>
      <c r="N493" s="29" t="s">
        <v>142</v>
      </c>
      <c r="O493" s="29">
        <v>820000</v>
      </c>
      <c r="S493" s="29">
        <v>115</v>
      </c>
      <c r="T493" s="29" t="s">
        <v>1284</v>
      </c>
      <c r="U493" s="29">
        <v>2939</v>
      </c>
      <c r="V493" s="29" t="s">
        <v>1285</v>
      </c>
      <c r="X493" s="29" t="s">
        <v>212</v>
      </c>
    </row>
    <row r="494" spans="1:24" x14ac:dyDescent="0.25">
      <c r="A494" s="29" t="s">
        <v>143</v>
      </c>
      <c r="B494" s="29">
        <v>2939</v>
      </c>
      <c r="C494" s="29" t="s">
        <v>142</v>
      </c>
      <c r="D494" s="29">
        <v>191740684</v>
      </c>
      <c r="E494" s="29">
        <v>0</v>
      </c>
      <c r="F494" s="29">
        <v>1060</v>
      </c>
      <c r="G494" s="29">
        <v>2688074</v>
      </c>
      <c r="H494" s="29">
        <v>1285273</v>
      </c>
      <c r="I494" s="29">
        <v>904</v>
      </c>
      <c r="J494" s="29">
        <v>1085551</v>
      </c>
      <c r="K494" s="29" t="s">
        <v>1281</v>
      </c>
      <c r="M494" s="29">
        <v>8200</v>
      </c>
      <c r="N494" s="29" t="s">
        <v>142</v>
      </c>
      <c r="O494" s="29">
        <v>820000</v>
      </c>
      <c r="R494" s="29" t="s">
        <v>525</v>
      </c>
      <c r="S494" s="29">
        <v>115</v>
      </c>
      <c r="U494" s="29">
        <v>2939</v>
      </c>
      <c r="V494" s="29" t="s">
        <v>1289</v>
      </c>
      <c r="W494" s="29" t="s">
        <v>1290</v>
      </c>
      <c r="X494" s="29" t="s">
        <v>212</v>
      </c>
    </row>
    <row r="495" spans="1:24" x14ac:dyDescent="0.25">
      <c r="A495" s="29" t="s">
        <v>143</v>
      </c>
      <c r="B495" s="29">
        <v>2939</v>
      </c>
      <c r="C495" s="29" t="s">
        <v>142</v>
      </c>
      <c r="D495" s="29">
        <v>191740678</v>
      </c>
      <c r="E495" s="29">
        <v>0</v>
      </c>
      <c r="F495" s="29">
        <v>1060</v>
      </c>
      <c r="G495" s="29">
        <v>2688103</v>
      </c>
      <c r="H495" s="29">
        <v>1285315</v>
      </c>
      <c r="I495" s="29">
        <v>904</v>
      </c>
      <c r="J495" s="29">
        <v>1085551</v>
      </c>
      <c r="K495" s="29" t="s">
        <v>1281</v>
      </c>
      <c r="M495" s="29">
        <v>8200</v>
      </c>
      <c r="N495" s="29" t="s">
        <v>142</v>
      </c>
      <c r="O495" s="29">
        <v>820000</v>
      </c>
      <c r="R495" s="29" t="s">
        <v>311</v>
      </c>
      <c r="S495" s="29">
        <v>115</v>
      </c>
      <c r="U495" s="29">
        <v>2939</v>
      </c>
      <c r="V495" s="29" t="s">
        <v>1289</v>
      </c>
      <c r="W495" s="29" t="s">
        <v>1291</v>
      </c>
      <c r="X495" s="29" t="s">
        <v>212</v>
      </c>
    </row>
    <row r="496" spans="1:24" x14ac:dyDescent="0.25">
      <c r="A496" s="29" t="s">
        <v>143</v>
      </c>
      <c r="B496" s="29">
        <v>2939</v>
      </c>
      <c r="C496" s="29" t="s">
        <v>142</v>
      </c>
      <c r="D496" s="29">
        <v>191740680</v>
      </c>
      <c r="E496" s="29">
        <v>0</v>
      </c>
      <c r="F496" s="29">
        <v>1060</v>
      </c>
      <c r="G496" s="29">
        <v>2687985</v>
      </c>
      <c r="H496" s="29">
        <v>1285249</v>
      </c>
      <c r="I496" s="29">
        <v>904</v>
      </c>
      <c r="J496" s="29">
        <v>1085551</v>
      </c>
      <c r="K496" s="29" t="s">
        <v>1281</v>
      </c>
      <c r="M496" s="29">
        <v>8200</v>
      </c>
      <c r="N496" s="29" t="s">
        <v>142</v>
      </c>
      <c r="O496" s="29">
        <v>820000</v>
      </c>
      <c r="R496" s="29" t="s">
        <v>249</v>
      </c>
      <c r="S496" s="29">
        <v>115</v>
      </c>
      <c r="T496" s="29" t="s">
        <v>1292</v>
      </c>
      <c r="U496" s="29">
        <v>2939</v>
      </c>
      <c r="V496" s="29" t="s">
        <v>1293</v>
      </c>
      <c r="W496" s="29" t="s">
        <v>1294</v>
      </c>
      <c r="X496" s="29" t="s">
        <v>212</v>
      </c>
    </row>
    <row r="497" spans="1:24" x14ac:dyDescent="0.25">
      <c r="A497" s="29" t="s">
        <v>143</v>
      </c>
      <c r="B497" s="29">
        <v>2939</v>
      </c>
      <c r="C497" s="29" t="s">
        <v>142</v>
      </c>
      <c r="D497" s="29">
        <v>191740683</v>
      </c>
      <c r="E497" s="29">
        <v>0</v>
      </c>
      <c r="F497" s="29">
        <v>1060</v>
      </c>
      <c r="G497" s="29">
        <v>2687939</v>
      </c>
      <c r="H497" s="29">
        <v>1285319</v>
      </c>
      <c r="I497" s="29">
        <v>909</v>
      </c>
      <c r="J497" s="29">
        <v>1085551</v>
      </c>
      <c r="K497" s="29" t="s">
        <v>1281</v>
      </c>
      <c r="M497" s="29">
        <v>8200</v>
      </c>
      <c r="N497" s="29" t="s">
        <v>142</v>
      </c>
      <c r="O497" s="29">
        <v>820000</v>
      </c>
      <c r="R497" s="29" t="s">
        <v>413</v>
      </c>
      <c r="S497" s="29">
        <v>115</v>
      </c>
      <c r="T497" s="29" t="s">
        <v>1292</v>
      </c>
      <c r="U497" s="29">
        <v>2939</v>
      </c>
      <c r="V497" s="29" t="s">
        <v>1293</v>
      </c>
      <c r="W497" s="29" t="s">
        <v>1295</v>
      </c>
      <c r="X497" s="29" t="s">
        <v>212</v>
      </c>
    </row>
    <row r="498" spans="1:24" x14ac:dyDescent="0.25">
      <c r="A498" s="29" t="s">
        <v>143</v>
      </c>
      <c r="B498" s="29">
        <v>2939</v>
      </c>
      <c r="C498" s="29" t="s">
        <v>142</v>
      </c>
      <c r="D498" s="29">
        <v>191771532</v>
      </c>
      <c r="E498" s="29">
        <v>0</v>
      </c>
      <c r="F498" s="29">
        <v>1080</v>
      </c>
      <c r="G498" s="29">
        <v>2690888.773</v>
      </c>
      <c r="H498" s="29">
        <v>1284203.7919999999</v>
      </c>
      <c r="I498" s="29">
        <v>905</v>
      </c>
      <c r="J498" s="29">
        <v>1085554</v>
      </c>
      <c r="K498" s="29" t="s">
        <v>1296</v>
      </c>
      <c r="M498" s="29">
        <v>8200</v>
      </c>
      <c r="N498" s="29" t="s">
        <v>142</v>
      </c>
      <c r="O498" s="29">
        <v>820000</v>
      </c>
      <c r="R498" s="29" t="s">
        <v>1297</v>
      </c>
      <c r="S498" s="29">
        <v>101</v>
      </c>
      <c r="U498" s="29">
        <v>2939</v>
      </c>
      <c r="V498" s="29" t="s">
        <v>1298</v>
      </c>
      <c r="W498" s="29" t="s">
        <v>1299</v>
      </c>
      <c r="X498" s="29" t="s">
        <v>212</v>
      </c>
    </row>
    <row r="499" spans="1:24" x14ac:dyDescent="0.25">
      <c r="A499" s="29" t="s">
        <v>143</v>
      </c>
      <c r="B499" s="29">
        <v>2939</v>
      </c>
      <c r="C499" s="29" t="s">
        <v>142</v>
      </c>
      <c r="D499" s="29">
        <v>191751953</v>
      </c>
      <c r="E499" s="29">
        <v>0</v>
      </c>
      <c r="F499" s="29">
        <v>1080</v>
      </c>
      <c r="G499" s="29">
        <v>2690380.6529999999</v>
      </c>
      <c r="H499" s="29">
        <v>1284261.6969999999</v>
      </c>
      <c r="I499" s="29">
        <v>905</v>
      </c>
      <c r="J499" s="29">
        <v>1085554</v>
      </c>
      <c r="K499" s="29" t="s">
        <v>1296</v>
      </c>
      <c r="M499" s="29">
        <v>8200</v>
      </c>
      <c r="N499" s="29" t="s">
        <v>142</v>
      </c>
      <c r="O499" s="29">
        <v>820000</v>
      </c>
      <c r="R499" s="29" t="s">
        <v>1300</v>
      </c>
      <c r="S499" s="29">
        <v>101</v>
      </c>
      <c r="U499" s="29">
        <v>2939</v>
      </c>
      <c r="V499" s="29" t="s">
        <v>1301</v>
      </c>
      <c r="W499" s="29" t="s">
        <v>1302</v>
      </c>
      <c r="X499" s="29" t="s">
        <v>212</v>
      </c>
    </row>
    <row r="500" spans="1:24" x14ac:dyDescent="0.25">
      <c r="A500" s="29" t="s">
        <v>143</v>
      </c>
      <c r="B500" s="29">
        <v>2939</v>
      </c>
      <c r="C500" s="29" t="s">
        <v>142</v>
      </c>
      <c r="D500" s="29">
        <v>191765497</v>
      </c>
      <c r="E500" s="29">
        <v>0</v>
      </c>
      <c r="F500" s="29">
        <v>1080</v>
      </c>
      <c r="G500" s="29">
        <v>2690885</v>
      </c>
      <c r="H500" s="29">
        <v>1284261</v>
      </c>
      <c r="I500" s="29">
        <v>909</v>
      </c>
      <c r="J500" s="29">
        <v>1085554</v>
      </c>
      <c r="K500" s="29" t="s">
        <v>1296</v>
      </c>
      <c r="M500" s="29">
        <v>8200</v>
      </c>
      <c r="N500" s="29" t="s">
        <v>142</v>
      </c>
      <c r="O500" s="29">
        <v>820000</v>
      </c>
      <c r="R500" s="29" t="s">
        <v>262</v>
      </c>
      <c r="S500" s="29">
        <v>101</v>
      </c>
      <c r="U500" s="29">
        <v>2939</v>
      </c>
      <c r="V500" s="29" t="s">
        <v>1303</v>
      </c>
      <c r="W500" s="29" t="s">
        <v>1304</v>
      </c>
      <c r="X500" s="29" t="s">
        <v>212</v>
      </c>
    </row>
    <row r="501" spans="1:24" x14ac:dyDescent="0.25">
      <c r="A501" s="29" t="s">
        <v>143</v>
      </c>
      <c r="B501" s="29">
        <v>2939</v>
      </c>
      <c r="C501" s="29" t="s">
        <v>142</v>
      </c>
      <c r="D501" s="29">
        <v>191751954</v>
      </c>
      <c r="E501" s="29">
        <v>0</v>
      </c>
      <c r="F501" s="29">
        <v>1080</v>
      </c>
      <c r="G501" s="29">
        <v>2691017</v>
      </c>
      <c r="H501" s="29">
        <v>1284311</v>
      </c>
      <c r="I501" s="29">
        <v>909</v>
      </c>
      <c r="J501" s="29">
        <v>1085554</v>
      </c>
      <c r="K501" s="29" t="s">
        <v>1296</v>
      </c>
      <c r="M501" s="29">
        <v>8200</v>
      </c>
      <c r="N501" s="29" t="s">
        <v>142</v>
      </c>
      <c r="O501" s="29">
        <v>820000</v>
      </c>
      <c r="R501" s="29" t="s">
        <v>1305</v>
      </c>
      <c r="S501" s="29">
        <v>101</v>
      </c>
      <c r="U501" s="29">
        <v>2939</v>
      </c>
      <c r="V501" s="29" t="s">
        <v>1306</v>
      </c>
      <c r="W501" s="29" t="s">
        <v>1307</v>
      </c>
      <c r="X501" s="29" t="s">
        <v>212</v>
      </c>
    </row>
    <row r="502" spans="1:24" x14ac:dyDescent="0.25">
      <c r="A502" s="29" t="s">
        <v>143</v>
      </c>
      <c r="B502" s="29">
        <v>2939</v>
      </c>
      <c r="C502" s="29" t="s">
        <v>142</v>
      </c>
      <c r="D502" s="29">
        <v>191773177</v>
      </c>
      <c r="E502" s="29">
        <v>0</v>
      </c>
      <c r="F502" s="29">
        <v>1060</v>
      </c>
      <c r="G502" s="29">
        <v>2691041.3489999999</v>
      </c>
      <c r="H502" s="29">
        <v>1284284.156</v>
      </c>
      <c r="I502" s="29">
        <v>905</v>
      </c>
      <c r="J502" s="29">
        <v>1085554</v>
      </c>
      <c r="K502" s="29" t="s">
        <v>1296</v>
      </c>
      <c r="M502" s="29">
        <v>8200</v>
      </c>
      <c r="N502" s="29" t="s">
        <v>142</v>
      </c>
      <c r="O502" s="29">
        <v>820000</v>
      </c>
      <c r="S502" s="29">
        <v>115</v>
      </c>
      <c r="U502" s="29">
        <v>2939</v>
      </c>
      <c r="V502" s="29" t="s">
        <v>1308</v>
      </c>
      <c r="W502" s="29" t="s">
        <v>1309</v>
      </c>
      <c r="X502" s="29" t="s">
        <v>212</v>
      </c>
    </row>
    <row r="503" spans="1:24" x14ac:dyDescent="0.25">
      <c r="A503" s="29" t="s">
        <v>143</v>
      </c>
      <c r="B503" s="29">
        <v>2939</v>
      </c>
      <c r="C503" s="29" t="s">
        <v>142</v>
      </c>
      <c r="D503" s="29">
        <v>191757964</v>
      </c>
      <c r="E503" s="29">
        <v>0</v>
      </c>
      <c r="F503" s="29">
        <v>1060</v>
      </c>
      <c r="G503" s="29">
        <v>2691047.4070000001</v>
      </c>
      <c r="H503" s="29">
        <v>1284248.9240000001</v>
      </c>
      <c r="I503" s="29">
        <v>905</v>
      </c>
      <c r="J503" s="29">
        <v>1085554</v>
      </c>
      <c r="K503" s="29" t="s">
        <v>1296</v>
      </c>
      <c r="M503" s="29">
        <v>8200</v>
      </c>
      <c r="N503" s="29" t="s">
        <v>142</v>
      </c>
      <c r="O503" s="29">
        <v>820000</v>
      </c>
      <c r="S503" s="29">
        <v>115</v>
      </c>
      <c r="U503" s="29">
        <v>2939</v>
      </c>
      <c r="V503" s="29" t="s">
        <v>1312</v>
      </c>
      <c r="W503" s="29" t="s">
        <v>1313</v>
      </c>
      <c r="X503" s="29" t="s">
        <v>212</v>
      </c>
    </row>
    <row r="504" spans="1:24" x14ac:dyDescent="0.25">
      <c r="A504" s="29" t="s">
        <v>143</v>
      </c>
      <c r="B504" s="29">
        <v>2939</v>
      </c>
      <c r="C504" s="29" t="s">
        <v>142</v>
      </c>
      <c r="D504" s="29">
        <v>191757317</v>
      </c>
      <c r="E504" s="29">
        <v>0</v>
      </c>
      <c r="F504" s="29">
        <v>1060</v>
      </c>
      <c r="G504" s="29">
        <v>2690698.1469999999</v>
      </c>
      <c r="H504" s="29">
        <v>1284224.659</v>
      </c>
      <c r="I504" s="29">
        <v>905</v>
      </c>
      <c r="J504" s="29">
        <v>1085554</v>
      </c>
      <c r="K504" s="29" t="s">
        <v>1296</v>
      </c>
      <c r="M504" s="29">
        <v>8200</v>
      </c>
      <c r="N504" s="29" t="s">
        <v>142</v>
      </c>
      <c r="O504" s="29">
        <v>820000</v>
      </c>
      <c r="S504" s="29">
        <v>115</v>
      </c>
      <c r="U504" s="29">
        <v>2939</v>
      </c>
      <c r="V504" s="29" t="s">
        <v>1314</v>
      </c>
      <c r="W504" s="29" t="s">
        <v>1315</v>
      </c>
      <c r="X504" s="29" t="s">
        <v>212</v>
      </c>
    </row>
    <row r="505" spans="1:24" x14ac:dyDescent="0.25">
      <c r="A505" s="29" t="s">
        <v>143</v>
      </c>
      <c r="B505" s="29">
        <v>2939</v>
      </c>
      <c r="C505" s="29" t="s">
        <v>142</v>
      </c>
      <c r="D505" s="29">
        <v>191757944</v>
      </c>
      <c r="E505" s="29">
        <v>0</v>
      </c>
      <c r="F505" s="29">
        <v>1060</v>
      </c>
      <c r="G505" s="29">
        <v>2691053.81</v>
      </c>
      <c r="H505" s="29">
        <v>1284242.4509999999</v>
      </c>
      <c r="I505" s="29">
        <v>905</v>
      </c>
      <c r="J505" s="29">
        <v>1085554</v>
      </c>
      <c r="K505" s="29" t="s">
        <v>1296</v>
      </c>
      <c r="M505" s="29">
        <v>8200</v>
      </c>
      <c r="N505" s="29" t="s">
        <v>142</v>
      </c>
      <c r="O505" s="29">
        <v>820000</v>
      </c>
      <c r="S505" s="29">
        <v>115</v>
      </c>
      <c r="U505" s="29">
        <v>2939</v>
      </c>
      <c r="V505" s="29" t="s">
        <v>1312</v>
      </c>
      <c r="W505" s="29" t="s">
        <v>1317</v>
      </c>
      <c r="X505" s="29" t="s">
        <v>212</v>
      </c>
    </row>
    <row r="506" spans="1:24" x14ac:dyDescent="0.25">
      <c r="A506" s="29" t="s">
        <v>143</v>
      </c>
      <c r="B506" s="29">
        <v>2939</v>
      </c>
      <c r="C506" s="29" t="s">
        <v>142</v>
      </c>
      <c r="D506" s="29">
        <v>191766335</v>
      </c>
      <c r="E506" s="29">
        <v>0</v>
      </c>
      <c r="F506" s="29">
        <v>1060</v>
      </c>
      <c r="G506" s="29">
        <v>2690997</v>
      </c>
      <c r="H506" s="29">
        <v>1284231</v>
      </c>
      <c r="I506" s="29">
        <v>909</v>
      </c>
      <c r="J506" s="29">
        <v>1085554</v>
      </c>
      <c r="K506" s="29" t="s">
        <v>1296</v>
      </c>
      <c r="M506" s="29">
        <v>8200</v>
      </c>
      <c r="N506" s="29" t="s">
        <v>142</v>
      </c>
      <c r="O506" s="29">
        <v>820000</v>
      </c>
      <c r="S506" s="29">
        <v>115</v>
      </c>
      <c r="U506" s="29">
        <v>2939</v>
      </c>
      <c r="V506" s="29" t="s">
        <v>1310</v>
      </c>
      <c r="W506" s="29" t="s">
        <v>1311</v>
      </c>
      <c r="X506" s="29" t="s">
        <v>212</v>
      </c>
    </row>
    <row r="507" spans="1:24" x14ac:dyDescent="0.25">
      <c r="A507" s="29" t="s">
        <v>143</v>
      </c>
      <c r="B507" s="29">
        <v>2939</v>
      </c>
      <c r="C507" s="29" t="s">
        <v>142</v>
      </c>
      <c r="D507" s="29">
        <v>191773155</v>
      </c>
      <c r="E507" s="29">
        <v>0</v>
      </c>
      <c r="F507" s="29">
        <v>1060</v>
      </c>
      <c r="G507" s="29">
        <v>2691063</v>
      </c>
      <c r="H507" s="29">
        <v>1284331</v>
      </c>
      <c r="I507" s="29">
        <v>909</v>
      </c>
      <c r="J507" s="29">
        <v>1085554</v>
      </c>
      <c r="K507" s="29" t="s">
        <v>1296</v>
      </c>
      <c r="M507" s="29">
        <v>8200</v>
      </c>
      <c r="N507" s="29" t="s">
        <v>142</v>
      </c>
      <c r="O507" s="29">
        <v>820000</v>
      </c>
      <c r="S507" s="29">
        <v>115</v>
      </c>
      <c r="U507" s="29">
        <v>2939</v>
      </c>
      <c r="V507" s="29" t="s">
        <v>1316</v>
      </c>
      <c r="W507" s="29" t="s">
        <v>1149</v>
      </c>
      <c r="X507" s="29" t="s">
        <v>212</v>
      </c>
    </row>
    <row r="508" spans="1:24" x14ac:dyDescent="0.25">
      <c r="A508" s="29" t="s">
        <v>143</v>
      </c>
      <c r="B508" s="29">
        <v>2939</v>
      </c>
      <c r="C508" s="29" t="s">
        <v>142</v>
      </c>
      <c r="D508" s="29">
        <v>191776016</v>
      </c>
      <c r="E508" s="29">
        <v>0</v>
      </c>
      <c r="F508" s="29">
        <v>1080</v>
      </c>
      <c r="G508" s="29">
        <v>2692067.2489999998</v>
      </c>
      <c r="H508" s="29">
        <v>1286592.361</v>
      </c>
      <c r="I508" s="29">
        <v>909</v>
      </c>
      <c r="J508" s="29">
        <v>1085560</v>
      </c>
      <c r="K508" s="29" t="s">
        <v>1318</v>
      </c>
      <c r="M508" s="29">
        <v>8207</v>
      </c>
      <c r="N508" s="29" t="s">
        <v>142</v>
      </c>
      <c r="O508" s="29">
        <v>820700</v>
      </c>
      <c r="R508" s="29" t="s">
        <v>262</v>
      </c>
      <c r="S508" s="29">
        <v>101</v>
      </c>
      <c r="U508" s="29">
        <v>2939</v>
      </c>
      <c r="V508" s="29" t="s">
        <v>1319</v>
      </c>
      <c r="W508" s="29" t="s">
        <v>1320</v>
      </c>
      <c r="X508" s="29" t="s">
        <v>212</v>
      </c>
    </row>
    <row r="509" spans="1:24" x14ac:dyDescent="0.25">
      <c r="A509" s="29" t="s">
        <v>143</v>
      </c>
      <c r="B509" s="29">
        <v>2939</v>
      </c>
      <c r="C509" s="29" t="s">
        <v>142</v>
      </c>
      <c r="D509" s="29">
        <v>191776014</v>
      </c>
      <c r="E509" s="29">
        <v>0</v>
      </c>
      <c r="F509" s="29">
        <v>1060</v>
      </c>
      <c r="G509" s="29">
        <v>2692009.99</v>
      </c>
      <c r="H509" s="29">
        <v>1286626.2660000001</v>
      </c>
      <c r="I509" s="29">
        <v>905</v>
      </c>
      <c r="J509" s="29">
        <v>1085560</v>
      </c>
      <c r="K509" s="29" t="s">
        <v>1318</v>
      </c>
      <c r="M509" s="29">
        <v>8207</v>
      </c>
      <c r="N509" s="29" t="s">
        <v>142</v>
      </c>
      <c r="O509" s="29">
        <v>820700</v>
      </c>
      <c r="S509" s="29">
        <v>115</v>
      </c>
      <c r="U509" s="29">
        <v>2939</v>
      </c>
      <c r="V509" s="29" t="s">
        <v>1321</v>
      </c>
      <c r="W509" s="29" t="s">
        <v>1322</v>
      </c>
      <c r="X509" s="29" t="s">
        <v>212</v>
      </c>
    </row>
    <row r="510" spans="1:24" x14ac:dyDescent="0.25">
      <c r="A510" s="29" t="s">
        <v>143</v>
      </c>
      <c r="B510" s="29">
        <v>2939</v>
      </c>
      <c r="C510" s="29" t="s">
        <v>142</v>
      </c>
      <c r="D510" s="29">
        <v>191776017</v>
      </c>
      <c r="E510" s="29">
        <v>0</v>
      </c>
      <c r="F510" s="29">
        <v>1060</v>
      </c>
      <c r="G510" s="29">
        <v>2692056.7450000001</v>
      </c>
      <c r="H510" s="29">
        <v>1286601.1189999999</v>
      </c>
      <c r="I510" s="29">
        <v>905</v>
      </c>
      <c r="J510" s="29">
        <v>1085560</v>
      </c>
      <c r="K510" s="29" t="s">
        <v>1318</v>
      </c>
      <c r="M510" s="29">
        <v>8207</v>
      </c>
      <c r="N510" s="29" t="s">
        <v>142</v>
      </c>
      <c r="O510" s="29">
        <v>820700</v>
      </c>
      <c r="S510" s="29">
        <v>115</v>
      </c>
      <c r="U510" s="29">
        <v>2939</v>
      </c>
      <c r="V510" s="29" t="s">
        <v>1323</v>
      </c>
      <c r="W510" s="29" t="s">
        <v>1324</v>
      </c>
      <c r="X510" s="29" t="s">
        <v>212</v>
      </c>
    </row>
    <row r="511" spans="1:24" x14ac:dyDescent="0.25">
      <c r="A511" s="29" t="s">
        <v>143</v>
      </c>
      <c r="B511" s="29">
        <v>2939</v>
      </c>
      <c r="C511" s="29" t="s">
        <v>142</v>
      </c>
      <c r="D511" s="29">
        <v>191661234</v>
      </c>
      <c r="E511" s="29">
        <v>0</v>
      </c>
      <c r="F511" s="29">
        <v>1060</v>
      </c>
      <c r="G511" s="29">
        <v>2691518</v>
      </c>
      <c r="H511" s="29">
        <v>1286720</v>
      </c>
      <c r="I511" s="29">
        <v>909</v>
      </c>
      <c r="J511" s="29">
        <v>1085561</v>
      </c>
      <c r="K511" s="29" t="s">
        <v>1325</v>
      </c>
      <c r="L511" s="175" t="s">
        <v>1775</v>
      </c>
      <c r="M511" s="29">
        <v>8207</v>
      </c>
      <c r="N511" s="29" t="s">
        <v>142</v>
      </c>
      <c r="O511" s="29">
        <v>820700</v>
      </c>
      <c r="R511" s="29" t="s">
        <v>262</v>
      </c>
      <c r="S511" s="29">
        <v>115</v>
      </c>
      <c r="T511" s="29" t="s">
        <v>4042</v>
      </c>
      <c r="U511" s="29">
        <v>2939</v>
      </c>
      <c r="V511" s="29" t="s">
        <v>1326</v>
      </c>
      <c r="W511" s="29" t="s">
        <v>4043</v>
      </c>
      <c r="X511" s="29" t="s">
        <v>212</v>
      </c>
    </row>
    <row r="512" spans="1:24" x14ac:dyDescent="0.25">
      <c r="A512" s="29" t="s">
        <v>143</v>
      </c>
      <c r="B512" s="29">
        <v>2939</v>
      </c>
      <c r="C512" s="29" t="s">
        <v>142</v>
      </c>
      <c r="D512" s="29">
        <v>502012204</v>
      </c>
      <c r="E512" s="29">
        <v>0</v>
      </c>
      <c r="F512" s="29">
        <v>1060</v>
      </c>
      <c r="G512" s="29">
        <v>2691538.406</v>
      </c>
      <c r="H512" s="29">
        <v>1286748.797</v>
      </c>
      <c r="I512" s="29">
        <v>901</v>
      </c>
      <c r="J512" s="29">
        <v>1085561</v>
      </c>
      <c r="K512" s="29" t="s">
        <v>1325</v>
      </c>
      <c r="L512" s="175" t="s">
        <v>1775</v>
      </c>
      <c r="M512" s="29">
        <v>8207</v>
      </c>
      <c r="N512" s="29" t="s">
        <v>142</v>
      </c>
      <c r="O512" s="29">
        <v>820700</v>
      </c>
      <c r="S512" s="29">
        <v>115</v>
      </c>
      <c r="T512" s="29" t="s">
        <v>4042</v>
      </c>
      <c r="U512" s="29">
        <v>2939</v>
      </c>
      <c r="V512" s="29" t="s">
        <v>1326</v>
      </c>
      <c r="X512" s="29" t="s">
        <v>212</v>
      </c>
    </row>
    <row r="513" spans="1:24" x14ac:dyDescent="0.25">
      <c r="A513" s="29" t="s">
        <v>143</v>
      </c>
      <c r="B513" s="29">
        <v>2939</v>
      </c>
      <c r="C513" s="29" t="s">
        <v>142</v>
      </c>
      <c r="D513" s="29">
        <v>191776020</v>
      </c>
      <c r="E513" s="29">
        <v>0</v>
      </c>
      <c r="F513" s="29">
        <v>1060</v>
      </c>
      <c r="G513" s="29">
        <v>2691571</v>
      </c>
      <c r="H513" s="29">
        <v>1286755</v>
      </c>
      <c r="I513" s="29">
        <v>909</v>
      </c>
      <c r="J513" s="29">
        <v>1085561</v>
      </c>
      <c r="K513" s="29" t="s">
        <v>1325</v>
      </c>
      <c r="M513" s="29">
        <v>8207</v>
      </c>
      <c r="N513" s="29" t="s">
        <v>142</v>
      </c>
      <c r="O513" s="29">
        <v>820700</v>
      </c>
      <c r="S513" s="29">
        <v>115</v>
      </c>
      <c r="U513" s="29">
        <v>2939</v>
      </c>
      <c r="V513" s="29" t="s">
        <v>1329</v>
      </c>
      <c r="W513" s="29" t="s">
        <v>1330</v>
      </c>
      <c r="X513" s="29" t="s">
        <v>212</v>
      </c>
    </row>
    <row r="514" spans="1:24" x14ac:dyDescent="0.25">
      <c r="A514" s="29" t="s">
        <v>143</v>
      </c>
      <c r="B514" s="29">
        <v>2939</v>
      </c>
      <c r="C514" s="29" t="s">
        <v>142</v>
      </c>
      <c r="D514" s="29">
        <v>191776018</v>
      </c>
      <c r="E514" s="29">
        <v>0</v>
      </c>
      <c r="F514" s="29">
        <v>1060</v>
      </c>
      <c r="G514" s="29">
        <v>2691568</v>
      </c>
      <c r="H514" s="29">
        <v>1286756</v>
      </c>
      <c r="I514" s="29">
        <v>909</v>
      </c>
      <c r="J514" s="29">
        <v>1085561</v>
      </c>
      <c r="K514" s="29" t="s">
        <v>1325</v>
      </c>
      <c r="M514" s="29">
        <v>8207</v>
      </c>
      <c r="N514" s="29" t="s">
        <v>142</v>
      </c>
      <c r="O514" s="29">
        <v>820700</v>
      </c>
      <c r="S514" s="29">
        <v>115</v>
      </c>
      <c r="U514" s="29">
        <v>2939</v>
      </c>
      <c r="V514" s="29" t="s">
        <v>1327</v>
      </c>
      <c r="W514" s="29" t="s">
        <v>1328</v>
      </c>
      <c r="X514" s="29" t="s">
        <v>212</v>
      </c>
    </row>
    <row r="515" spans="1:24" x14ac:dyDescent="0.25">
      <c r="A515" s="29" t="s">
        <v>143</v>
      </c>
      <c r="B515" s="29">
        <v>2939</v>
      </c>
      <c r="C515" s="29" t="s">
        <v>142</v>
      </c>
      <c r="D515" s="29">
        <v>191757300</v>
      </c>
      <c r="E515" s="29">
        <v>0</v>
      </c>
      <c r="F515" s="29">
        <v>1060</v>
      </c>
      <c r="G515" s="29">
        <v>2688077</v>
      </c>
      <c r="H515" s="29">
        <v>1286316</v>
      </c>
      <c r="I515" s="29">
        <v>909</v>
      </c>
      <c r="J515" s="29">
        <v>1085563</v>
      </c>
      <c r="K515" s="29" t="s">
        <v>232</v>
      </c>
      <c r="L515" s="175" t="s">
        <v>1331</v>
      </c>
      <c r="M515" s="29">
        <v>8200</v>
      </c>
      <c r="N515" s="29" t="s">
        <v>142</v>
      </c>
      <c r="O515" s="29">
        <v>820000</v>
      </c>
      <c r="R515" s="29" t="s">
        <v>525</v>
      </c>
      <c r="S515" s="29">
        <v>115</v>
      </c>
      <c r="T515" s="29" t="s">
        <v>1334</v>
      </c>
      <c r="U515" s="29">
        <v>2939</v>
      </c>
      <c r="V515" s="29" t="s">
        <v>1335</v>
      </c>
      <c r="W515" s="29" t="s">
        <v>1336</v>
      </c>
      <c r="X515" s="29" t="s">
        <v>212</v>
      </c>
    </row>
    <row r="516" spans="1:24" x14ac:dyDescent="0.25">
      <c r="A516" s="29" t="s">
        <v>143</v>
      </c>
      <c r="B516" s="29">
        <v>2939</v>
      </c>
      <c r="C516" s="29" t="s">
        <v>142</v>
      </c>
      <c r="D516" s="29">
        <v>502013035</v>
      </c>
      <c r="E516" s="29">
        <v>0</v>
      </c>
      <c r="F516" s="29">
        <v>1060</v>
      </c>
      <c r="G516" s="29">
        <v>2687971.27</v>
      </c>
      <c r="H516" s="29">
        <v>1286160.4669999999</v>
      </c>
      <c r="I516" s="29">
        <v>901</v>
      </c>
      <c r="J516" s="29">
        <v>1085563</v>
      </c>
      <c r="K516" s="29" t="s">
        <v>232</v>
      </c>
      <c r="L516" s="175" t="s">
        <v>1331</v>
      </c>
      <c r="M516" s="29">
        <v>8200</v>
      </c>
      <c r="N516" s="29" t="s">
        <v>142</v>
      </c>
      <c r="O516" s="29">
        <v>820000</v>
      </c>
      <c r="S516" s="29">
        <v>115</v>
      </c>
      <c r="T516" s="29" t="s">
        <v>1332</v>
      </c>
      <c r="U516" s="29">
        <v>2939</v>
      </c>
      <c r="V516" s="29" t="s">
        <v>1333</v>
      </c>
      <c r="W516" s="29" t="s">
        <v>1110</v>
      </c>
      <c r="X516" s="29" t="s">
        <v>212</v>
      </c>
    </row>
    <row r="517" spans="1:24" x14ac:dyDescent="0.25">
      <c r="A517" s="29" t="s">
        <v>143</v>
      </c>
      <c r="B517" s="29">
        <v>2939</v>
      </c>
      <c r="C517" s="29" t="s">
        <v>142</v>
      </c>
      <c r="D517" s="29">
        <v>191757301</v>
      </c>
      <c r="E517" s="29">
        <v>0</v>
      </c>
      <c r="F517" s="29">
        <v>1060</v>
      </c>
      <c r="G517" s="29">
        <v>2688083</v>
      </c>
      <c r="H517" s="29">
        <v>1286323</v>
      </c>
      <c r="I517" s="29">
        <v>909</v>
      </c>
      <c r="J517" s="29">
        <v>1085563</v>
      </c>
      <c r="K517" s="29" t="s">
        <v>232</v>
      </c>
      <c r="L517" s="175" t="s">
        <v>1337</v>
      </c>
      <c r="M517" s="29">
        <v>8200</v>
      </c>
      <c r="N517" s="29" t="s">
        <v>142</v>
      </c>
      <c r="O517" s="29">
        <v>820000</v>
      </c>
      <c r="R517" s="29" t="s">
        <v>341</v>
      </c>
      <c r="S517" s="29">
        <v>115</v>
      </c>
      <c r="T517" s="29" t="s">
        <v>1334</v>
      </c>
      <c r="U517" s="29">
        <v>2939</v>
      </c>
      <c r="V517" s="29" t="s">
        <v>1335</v>
      </c>
      <c r="W517" s="29" t="s">
        <v>1338</v>
      </c>
      <c r="X517" s="29" t="s">
        <v>212</v>
      </c>
    </row>
    <row r="518" spans="1:24" x14ac:dyDescent="0.25">
      <c r="A518" s="29" t="s">
        <v>143</v>
      </c>
      <c r="B518" s="29">
        <v>2939</v>
      </c>
      <c r="C518" s="29" t="s">
        <v>142</v>
      </c>
      <c r="D518" s="29">
        <v>502012874</v>
      </c>
      <c r="E518" s="29">
        <v>0</v>
      </c>
      <c r="F518" s="29">
        <v>1060</v>
      </c>
      <c r="G518" s="29">
        <v>2688041.9610000001</v>
      </c>
      <c r="H518" s="29">
        <v>1286106.618</v>
      </c>
      <c r="I518" s="29">
        <v>901</v>
      </c>
      <c r="J518" s="29">
        <v>1085563</v>
      </c>
      <c r="K518" s="29" t="s">
        <v>232</v>
      </c>
      <c r="L518" s="175" t="s">
        <v>1337</v>
      </c>
      <c r="M518" s="29">
        <v>8200</v>
      </c>
      <c r="N518" s="29" t="s">
        <v>142</v>
      </c>
      <c r="O518" s="29">
        <v>820000</v>
      </c>
      <c r="S518" s="29">
        <v>115</v>
      </c>
      <c r="T518" s="29" t="s">
        <v>1339</v>
      </c>
      <c r="U518" s="29">
        <v>2939</v>
      </c>
      <c r="V518" s="29" t="s">
        <v>1340</v>
      </c>
      <c r="X518" s="29" t="s">
        <v>212</v>
      </c>
    </row>
    <row r="519" spans="1:24" x14ac:dyDescent="0.25">
      <c r="A519" s="29" t="s">
        <v>143</v>
      </c>
      <c r="B519" s="29">
        <v>2939</v>
      </c>
      <c r="C519" s="29" t="s">
        <v>142</v>
      </c>
      <c r="D519" s="29">
        <v>191772435</v>
      </c>
      <c r="E519" s="29">
        <v>0</v>
      </c>
      <c r="F519" s="29">
        <v>1060</v>
      </c>
      <c r="G519" s="29">
        <v>2688675</v>
      </c>
      <c r="H519" s="29">
        <v>1285735</v>
      </c>
      <c r="I519" s="29">
        <v>909</v>
      </c>
      <c r="J519" s="29">
        <v>1085563</v>
      </c>
      <c r="K519" s="29" t="s">
        <v>232</v>
      </c>
      <c r="M519" s="29">
        <v>8200</v>
      </c>
      <c r="N519" s="29" t="s">
        <v>142</v>
      </c>
      <c r="O519" s="29">
        <v>820000</v>
      </c>
      <c r="R519" s="29" t="s">
        <v>675</v>
      </c>
      <c r="S519" s="29">
        <v>115</v>
      </c>
      <c r="U519" s="29">
        <v>2939</v>
      </c>
      <c r="V519" s="29" t="s">
        <v>1341</v>
      </c>
      <c r="W519" s="29" t="s">
        <v>1342</v>
      </c>
      <c r="X519" s="29" t="s">
        <v>212</v>
      </c>
    </row>
    <row r="520" spans="1:24" x14ac:dyDescent="0.25">
      <c r="A520" s="29" t="s">
        <v>143</v>
      </c>
      <c r="B520" s="29">
        <v>2939</v>
      </c>
      <c r="C520" s="29" t="s">
        <v>142</v>
      </c>
      <c r="D520" s="29">
        <v>191771533</v>
      </c>
      <c r="E520" s="29">
        <v>0</v>
      </c>
      <c r="F520" s="29">
        <v>1080</v>
      </c>
      <c r="G520" s="29">
        <v>2688707</v>
      </c>
      <c r="H520" s="29">
        <v>1285702</v>
      </c>
      <c r="I520" s="29">
        <v>909</v>
      </c>
      <c r="J520" s="29">
        <v>1085563</v>
      </c>
      <c r="K520" s="29" t="s">
        <v>232</v>
      </c>
      <c r="M520" s="29">
        <v>8200</v>
      </c>
      <c r="N520" s="29" t="s">
        <v>142</v>
      </c>
      <c r="O520" s="29">
        <v>820000</v>
      </c>
      <c r="R520" s="29" t="s">
        <v>1343</v>
      </c>
      <c r="S520" s="29">
        <v>101</v>
      </c>
      <c r="U520" s="29">
        <v>2939</v>
      </c>
      <c r="V520" s="29" t="s">
        <v>1341</v>
      </c>
      <c r="W520" s="29" t="s">
        <v>1344</v>
      </c>
      <c r="X520" s="29" t="s">
        <v>212</v>
      </c>
    </row>
    <row r="521" spans="1:24" x14ac:dyDescent="0.25">
      <c r="A521" s="29" t="s">
        <v>143</v>
      </c>
      <c r="B521" s="29">
        <v>2939</v>
      </c>
      <c r="C521" s="29" t="s">
        <v>142</v>
      </c>
      <c r="D521" s="29">
        <v>191739642</v>
      </c>
      <c r="E521" s="29">
        <v>0</v>
      </c>
      <c r="F521" s="29">
        <v>1060</v>
      </c>
      <c r="G521" s="29">
        <v>2689103</v>
      </c>
      <c r="H521" s="29">
        <v>1284913</v>
      </c>
      <c r="I521" s="29">
        <v>909</v>
      </c>
      <c r="J521" s="29">
        <v>1085563</v>
      </c>
      <c r="K521" s="29" t="s">
        <v>232</v>
      </c>
      <c r="M521" s="29">
        <v>8200</v>
      </c>
      <c r="N521" s="29" t="s">
        <v>142</v>
      </c>
      <c r="O521" s="29">
        <v>820000</v>
      </c>
      <c r="R521" s="29" t="s">
        <v>1345</v>
      </c>
      <c r="S521" s="29">
        <v>115</v>
      </c>
      <c r="U521" s="29">
        <v>2939</v>
      </c>
      <c r="V521" s="29" t="s">
        <v>1346</v>
      </c>
      <c r="W521" s="29" t="s">
        <v>1347</v>
      </c>
      <c r="X521" s="29" t="s">
        <v>212</v>
      </c>
    </row>
    <row r="522" spans="1:24" x14ac:dyDescent="0.25">
      <c r="A522" s="29" t="s">
        <v>143</v>
      </c>
      <c r="B522" s="29">
        <v>2939</v>
      </c>
      <c r="C522" s="29" t="s">
        <v>142</v>
      </c>
      <c r="D522" s="29">
        <v>191771433</v>
      </c>
      <c r="E522" s="29">
        <v>0</v>
      </c>
      <c r="F522" s="29">
        <v>1080</v>
      </c>
      <c r="G522" s="29">
        <v>2688994.1469999999</v>
      </c>
      <c r="H522" s="29">
        <v>1285289.648</v>
      </c>
      <c r="I522" s="29">
        <v>905</v>
      </c>
      <c r="J522" s="29">
        <v>1085563</v>
      </c>
      <c r="K522" s="29" t="s">
        <v>232</v>
      </c>
      <c r="M522" s="29">
        <v>8200</v>
      </c>
      <c r="N522" s="29" t="s">
        <v>142</v>
      </c>
      <c r="O522" s="29">
        <v>820000</v>
      </c>
      <c r="R522" s="29" t="s">
        <v>1348</v>
      </c>
      <c r="S522" s="29">
        <v>101</v>
      </c>
      <c r="U522" s="29">
        <v>2939</v>
      </c>
      <c r="V522" s="29" t="s">
        <v>1349</v>
      </c>
      <c r="W522" s="29" t="s">
        <v>1350</v>
      </c>
      <c r="X522" s="29" t="s">
        <v>212</v>
      </c>
    </row>
    <row r="523" spans="1:24" x14ac:dyDescent="0.25">
      <c r="A523" s="29" t="s">
        <v>143</v>
      </c>
      <c r="B523" s="29">
        <v>2939</v>
      </c>
      <c r="C523" s="29" t="s">
        <v>142</v>
      </c>
      <c r="D523" s="29">
        <v>191771451</v>
      </c>
      <c r="E523" s="29">
        <v>0</v>
      </c>
      <c r="F523" s="29">
        <v>1080</v>
      </c>
      <c r="G523" s="29">
        <v>2688553</v>
      </c>
      <c r="H523" s="29">
        <v>1285961</v>
      </c>
      <c r="I523" s="29">
        <v>905</v>
      </c>
      <c r="J523" s="29">
        <v>1085563</v>
      </c>
      <c r="K523" s="29" t="s">
        <v>232</v>
      </c>
      <c r="M523" s="29">
        <v>8200</v>
      </c>
      <c r="N523" s="29" t="s">
        <v>142</v>
      </c>
      <c r="O523" s="29">
        <v>820000</v>
      </c>
      <c r="R523" s="29" t="s">
        <v>1351</v>
      </c>
      <c r="S523" s="29">
        <v>101</v>
      </c>
      <c r="U523" s="29">
        <v>2939</v>
      </c>
      <c r="V523" s="29" t="s">
        <v>1352</v>
      </c>
      <c r="W523" s="29" t="s">
        <v>1353</v>
      </c>
      <c r="X523" s="29" t="s">
        <v>212</v>
      </c>
    </row>
    <row r="524" spans="1:24" x14ac:dyDescent="0.25">
      <c r="A524" s="29" t="s">
        <v>143</v>
      </c>
      <c r="B524" s="29">
        <v>2939</v>
      </c>
      <c r="C524" s="29" t="s">
        <v>142</v>
      </c>
      <c r="D524" s="29">
        <v>191765486</v>
      </c>
      <c r="E524" s="29">
        <v>0</v>
      </c>
      <c r="F524" s="29">
        <v>1080</v>
      </c>
      <c r="G524" s="29">
        <v>2689028</v>
      </c>
      <c r="H524" s="29">
        <v>1285235</v>
      </c>
      <c r="I524" s="29">
        <v>909</v>
      </c>
      <c r="J524" s="29">
        <v>1085563</v>
      </c>
      <c r="K524" s="29" t="s">
        <v>232</v>
      </c>
      <c r="M524" s="29">
        <v>8200</v>
      </c>
      <c r="N524" s="29" t="s">
        <v>142</v>
      </c>
      <c r="O524" s="29">
        <v>820000</v>
      </c>
      <c r="R524" s="29" t="s">
        <v>262</v>
      </c>
      <c r="S524" s="29">
        <v>101</v>
      </c>
      <c r="U524" s="29">
        <v>2939</v>
      </c>
      <c r="V524" s="29" t="s">
        <v>1354</v>
      </c>
      <c r="W524" s="29" t="s">
        <v>1357</v>
      </c>
      <c r="X524" s="29" t="s">
        <v>212</v>
      </c>
    </row>
    <row r="525" spans="1:24" x14ac:dyDescent="0.25">
      <c r="A525" s="29" t="s">
        <v>143</v>
      </c>
      <c r="B525" s="29">
        <v>2939</v>
      </c>
      <c r="C525" s="29" t="s">
        <v>142</v>
      </c>
      <c r="D525" s="29">
        <v>191773159</v>
      </c>
      <c r="E525" s="29">
        <v>0</v>
      </c>
      <c r="F525" s="29">
        <v>1080</v>
      </c>
      <c r="G525" s="29">
        <v>2689075</v>
      </c>
      <c r="H525" s="29">
        <v>1285160</v>
      </c>
      <c r="I525" s="29">
        <v>905</v>
      </c>
      <c r="J525" s="29">
        <v>1085563</v>
      </c>
      <c r="K525" s="29" t="s">
        <v>232</v>
      </c>
      <c r="M525" s="29">
        <v>8200</v>
      </c>
      <c r="N525" s="29" t="s">
        <v>142</v>
      </c>
      <c r="O525" s="29">
        <v>820000</v>
      </c>
      <c r="R525" s="29" t="s">
        <v>262</v>
      </c>
      <c r="S525" s="29">
        <v>101</v>
      </c>
      <c r="U525" s="29">
        <v>2939</v>
      </c>
      <c r="V525" s="29" t="s">
        <v>1359</v>
      </c>
      <c r="W525" s="29" t="s">
        <v>1360</v>
      </c>
      <c r="X525" s="29" t="s">
        <v>212</v>
      </c>
    </row>
    <row r="526" spans="1:24" x14ac:dyDescent="0.25">
      <c r="A526" s="29" t="s">
        <v>143</v>
      </c>
      <c r="B526" s="29">
        <v>2939</v>
      </c>
      <c r="C526" s="29" t="s">
        <v>142</v>
      </c>
      <c r="D526" s="29">
        <v>191765485</v>
      </c>
      <c r="E526" s="29">
        <v>0</v>
      </c>
      <c r="F526" s="29">
        <v>1080</v>
      </c>
      <c r="G526" s="29">
        <v>2689027</v>
      </c>
      <c r="H526" s="29">
        <v>1285238</v>
      </c>
      <c r="I526" s="29">
        <v>909</v>
      </c>
      <c r="J526" s="29">
        <v>1085563</v>
      </c>
      <c r="K526" s="29" t="s">
        <v>232</v>
      </c>
      <c r="M526" s="29">
        <v>8200</v>
      </c>
      <c r="N526" s="29" t="s">
        <v>142</v>
      </c>
      <c r="O526" s="29">
        <v>820000</v>
      </c>
      <c r="R526" s="29" t="s">
        <v>262</v>
      </c>
      <c r="S526" s="29">
        <v>101</v>
      </c>
      <c r="U526" s="29">
        <v>2939</v>
      </c>
      <c r="V526" s="29" t="s">
        <v>1354</v>
      </c>
      <c r="W526" s="29" t="s">
        <v>1355</v>
      </c>
      <c r="X526" s="29" t="s">
        <v>212</v>
      </c>
    </row>
    <row r="527" spans="1:24" x14ac:dyDescent="0.25">
      <c r="A527" s="29" t="s">
        <v>143</v>
      </c>
      <c r="B527" s="29">
        <v>2939</v>
      </c>
      <c r="C527" s="29" t="s">
        <v>142</v>
      </c>
      <c r="D527" s="29">
        <v>191765484</v>
      </c>
      <c r="E527" s="29">
        <v>0</v>
      </c>
      <c r="F527" s="29">
        <v>1080</v>
      </c>
      <c r="G527" s="29">
        <v>2689026</v>
      </c>
      <c r="H527" s="29">
        <v>1285241</v>
      </c>
      <c r="I527" s="29">
        <v>909</v>
      </c>
      <c r="J527" s="29">
        <v>1085563</v>
      </c>
      <c r="K527" s="29" t="s">
        <v>232</v>
      </c>
      <c r="M527" s="29">
        <v>8200</v>
      </c>
      <c r="N527" s="29" t="s">
        <v>142</v>
      </c>
      <c r="O527" s="29">
        <v>820000</v>
      </c>
      <c r="R527" s="29" t="s">
        <v>262</v>
      </c>
      <c r="S527" s="29">
        <v>101</v>
      </c>
      <c r="U527" s="29">
        <v>2939</v>
      </c>
      <c r="V527" s="29" t="s">
        <v>1354</v>
      </c>
      <c r="W527" s="29" t="s">
        <v>1358</v>
      </c>
      <c r="X527" s="29" t="s">
        <v>212</v>
      </c>
    </row>
    <row r="528" spans="1:24" x14ac:dyDescent="0.25">
      <c r="A528" s="29" t="s">
        <v>143</v>
      </c>
      <c r="B528" s="29">
        <v>2939</v>
      </c>
      <c r="C528" s="29" t="s">
        <v>142</v>
      </c>
      <c r="D528" s="29">
        <v>191765487</v>
      </c>
      <c r="E528" s="29">
        <v>0</v>
      </c>
      <c r="F528" s="29">
        <v>1080</v>
      </c>
      <c r="G528" s="29">
        <v>2689025</v>
      </c>
      <c r="H528" s="29">
        <v>1285244</v>
      </c>
      <c r="I528" s="29">
        <v>909</v>
      </c>
      <c r="J528" s="29">
        <v>1085563</v>
      </c>
      <c r="K528" s="29" t="s">
        <v>232</v>
      </c>
      <c r="M528" s="29">
        <v>8200</v>
      </c>
      <c r="N528" s="29" t="s">
        <v>142</v>
      </c>
      <c r="O528" s="29">
        <v>820000</v>
      </c>
      <c r="R528" s="29" t="s">
        <v>262</v>
      </c>
      <c r="S528" s="29">
        <v>101</v>
      </c>
      <c r="U528" s="29">
        <v>2939</v>
      </c>
      <c r="V528" s="29" t="s">
        <v>1354</v>
      </c>
      <c r="W528" s="29" t="s">
        <v>1356</v>
      </c>
      <c r="X528" s="29" t="s">
        <v>212</v>
      </c>
    </row>
    <row r="529" spans="1:24" x14ac:dyDescent="0.25">
      <c r="A529" s="29" t="s">
        <v>143</v>
      </c>
      <c r="B529" s="29">
        <v>2939</v>
      </c>
      <c r="C529" s="29" t="s">
        <v>142</v>
      </c>
      <c r="D529" s="29">
        <v>191750443</v>
      </c>
      <c r="E529" s="29">
        <v>0</v>
      </c>
      <c r="F529" s="29">
        <v>1080</v>
      </c>
      <c r="G529" s="29">
        <v>2686487.7740000002</v>
      </c>
      <c r="H529" s="29">
        <v>1286748.6099999999</v>
      </c>
      <c r="I529" s="29">
        <v>905</v>
      </c>
      <c r="J529" s="29">
        <v>1085563</v>
      </c>
      <c r="K529" s="29" t="s">
        <v>232</v>
      </c>
      <c r="M529" s="29">
        <v>8200</v>
      </c>
      <c r="N529" s="29" t="s">
        <v>142</v>
      </c>
      <c r="O529" s="29">
        <v>820000</v>
      </c>
      <c r="R529" s="29" t="s">
        <v>1365</v>
      </c>
      <c r="S529" s="29">
        <v>101</v>
      </c>
      <c r="T529" s="29" t="s">
        <v>1366</v>
      </c>
      <c r="U529" s="29">
        <v>2939</v>
      </c>
      <c r="V529" s="29" t="s">
        <v>1367</v>
      </c>
      <c r="W529" s="29" t="s">
        <v>1368</v>
      </c>
      <c r="X529" s="29" t="s">
        <v>212</v>
      </c>
    </row>
    <row r="530" spans="1:24" x14ac:dyDescent="0.25">
      <c r="A530" s="29" t="s">
        <v>143</v>
      </c>
      <c r="B530" s="29">
        <v>2939</v>
      </c>
      <c r="C530" s="29" t="s">
        <v>142</v>
      </c>
      <c r="D530" s="29">
        <v>191741369</v>
      </c>
      <c r="E530" s="29">
        <v>0</v>
      </c>
      <c r="F530" s="29">
        <v>1060</v>
      </c>
      <c r="G530" s="29">
        <v>2688401</v>
      </c>
      <c r="H530" s="29">
        <v>1286033</v>
      </c>
      <c r="I530" s="29">
        <v>909</v>
      </c>
      <c r="J530" s="29">
        <v>1085563</v>
      </c>
      <c r="K530" s="29" t="s">
        <v>232</v>
      </c>
      <c r="M530" s="29">
        <v>8200</v>
      </c>
      <c r="N530" s="29" t="s">
        <v>142</v>
      </c>
      <c r="O530" s="29">
        <v>820000</v>
      </c>
      <c r="R530" s="29" t="s">
        <v>1373</v>
      </c>
      <c r="S530" s="29">
        <v>115</v>
      </c>
      <c r="U530" s="29">
        <v>2939</v>
      </c>
      <c r="V530" s="29" t="s">
        <v>1352</v>
      </c>
      <c r="W530" s="29" t="s">
        <v>1374</v>
      </c>
      <c r="X530" s="29" t="s">
        <v>212</v>
      </c>
    </row>
    <row r="531" spans="1:24" x14ac:dyDescent="0.25">
      <c r="A531" s="29" t="s">
        <v>143</v>
      </c>
      <c r="B531" s="29">
        <v>2939</v>
      </c>
      <c r="C531" s="29" t="s">
        <v>142</v>
      </c>
      <c r="D531" s="29">
        <v>191593851</v>
      </c>
      <c r="E531" s="29">
        <v>0</v>
      </c>
      <c r="F531" s="29">
        <v>1060</v>
      </c>
      <c r="G531" s="29">
        <v>2689136</v>
      </c>
      <c r="H531" s="29">
        <v>1284990</v>
      </c>
      <c r="I531" s="29">
        <v>909</v>
      </c>
      <c r="J531" s="29">
        <v>1085563</v>
      </c>
      <c r="K531" s="29" t="s">
        <v>232</v>
      </c>
      <c r="M531" s="29">
        <v>8200</v>
      </c>
      <c r="N531" s="29" t="s">
        <v>142</v>
      </c>
      <c r="O531" s="29">
        <v>820000</v>
      </c>
      <c r="R531" s="29" t="s">
        <v>525</v>
      </c>
      <c r="S531" s="29">
        <v>115</v>
      </c>
      <c r="T531" s="29" t="s">
        <v>1375</v>
      </c>
      <c r="U531" s="29">
        <v>2939</v>
      </c>
      <c r="V531" s="29" t="s">
        <v>1376</v>
      </c>
      <c r="W531" s="29" t="s">
        <v>930</v>
      </c>
      <c r="X531" s="29" t="s">
        <v>212</v>
      </c>
    </row>
    <row r="532" spans="1:24" x14ac:dyDescent="0.25">
      <c r="A532" s="29" t="s">
        <v>143</v>
      </c>
      <c r="B532" s="29">
        <v>2939</v>
      </c>
      <c r="C532" s="29" t="s">
        <v>142</v>
      </c>
      <c r="D532" s="29">
        <v>191771419</v>
      </c>
      <c r="E532" s="29">
        <v>0</v>
      </c>
      <c r="F532" s="29">
        <v>1060</v>
      </c>
      <c r="G532" s="29">
        <v>2689168</v>
      </c>
      <c r="H532" s="29">
        <v>1284999</v>
      </c>
      <c r="I532" s="29">
        <v>909</v>
      </c>
      <c r="J532" s="29">
        <v>1085563</v>
      </c>
      <c r="K532" s="29" t="s">
        <v>232</v>
      </c>
      <c r="M532" s="29">
        <v>8200</v>
      </c>
      <c r="N532" s="29" t="s">
        <v>142</v>
      </c>
      <c r="O532" s="29">
        <v>820000</v>
      </c>
      <c r="R532" s="29" t="s">
        <v>1377</v>
      </c>
      <c r="S532" s="29">
        <v>115</v>
      </c>
      <c r="U532" s="29">
        <v>2939</v>
      </c>
      <c r="V532" s="29" t="s">
        <v>1376</v>
      </c>
      <c r="W532" s="29" t="s">
        <v>1378</v>
      </c>
      <c r="X532" s="29" t="s">
        <v>212</v>
      </c>
    </row>
    <row r="533" spans="1:24" x14ac:dyDescent="0.25">
      <c r="A533" s="29" t="s">
        <v>143</v>
      </c>
      <c r="B533" s="29">
        <v>2939</v>
      </c>
      <c r="C533" s="29" t="s">
        <v>142</v>
      </c>
      <c r="D533" s="29">
        <v>191763320</v>
      </c>
      <c r="E533" s="29">
        <v>0</v>
      </c>
      <c r="F533" s="29">
        <v>1080</v>
      </c>
      <c r="G533" s="29">
        <v>2688669</v>
      </c>
      <c r="H533" s="29">
        <v>1285715</v>
      </c>
      <c r="I533" s="29">
        <v>909</v>
      </c>
      <c r="J533" s="29">
        <v>1085563</v>
      </c>
      <c r="K533" s="29" t="s">
        <v>232</v>
      </c>
      <c r="M533" s="29">
        <v>8200</v>
      </c>
      <c r="N533" s="29" t="s">
        <v>142</v>
      </c>
      <c r="O533" s="29">
        <v>820000</v>
      </c>
      <c r="R533" s="29" t="s">
        <v>1382</v>
      </c>
      <c r="S533" s="29">
        <v>101</v>
      </c>
      <c r="U533" s="29">
        <v>2939</v>
      </c>
      <c r="V533" s="29" t="s">
        <v>1341</v>
      </c>
      <c r="W533" s="29" t="s">
        <v>1383</v>
      </c>
      <c r="X533" s="29" t="s">
        <v>212</v>
      </c>
    </row>
    <row r="534" spans="1:24" x14ac:dyDescent="0.25">
      <c r="A534" s="29" t="s">
        <v>143</v>
      </c>
      <c r="B534" s="29">
        <v>2939</v>
      </c>
      <c r="C534" s="29" t="s">
        <v>142</v>
      </c>
      <c r="D534" s="29">
        <v>191751956</v>
      </c>
      <c r="E534" s="29">
        <v>0</v>
      </c>
      <c r="F534" s="29">
        <v>1080</v>
      </c>
      <c r="G534" s="29">
        <v>2688721</v>
      </c>
      <c r="H534" s="29">
        <v>1285637</v>
      </c>
      <c r="I534" s="29">
        <v>909</v>
      </c>
      <c r="J534" s="29">
        <v>1085563</v>
      </c>
      <c r="K534" s="29" t="s">
        <v>232</v>
      </c>
      <c r="M534" s="29">
        <v>8200</v>
      </c>
      <c r="N534" s="29" t="s">
        <v>142</v>
      </c>
      <c r="O534" s="29">
        <v>820000</v>
      </c>
      <c r="R534" s="29" t="s">
        <v>1384</v>
      </c>
      <c r="S534" s="29">
        <v>101</v>
      </c>
      <c r="U534" s="29">
        <v>2939</v>
      </c>
      <c r="V534" s="29" t="s">
        <v>1385</v>
      </c>
      <c r="W534" s="29" t="s">
        <v>1386</v>
      </c>
      <c r="X534" s="29" t="s">
        <v>212</v>
      </c>
    </row>
    <row r="535" spans="1:24" x14ac:dyDescent="0.25">
      <c r="A535" s="29" t="s">
        <v>143</v>
      </c>
      <c r="B535" s="29">
        <v>2939</v>
      </c>
      <c r="C535" s="29" t="s">
        <v>142</v>
      </c>
      <c r="D535" s="29">
        <v>191611738</v>
      </c>
      <c r="E535" s="29">
        <v>0</v>
      </c>
      <c r="F535" s="29">
        <v>1060</v>
      </c>
      <c r="G535" s="29">
        <v>2688898.9410000001</v>
      </c>
      <c r="H535" s="29">
        <v>1285279.55</v>
      </c>
      <c r="I535" s="29">
        <v>905</v>
      </c>
      <c r="J535" s="29">
        <v>1085563</v>
      </c>
      <c r="K535" s="29" t="s">
        <v>232</v>
      </c>
      <c r="M535" s="29">
        <v>8200</v>
      </c>
      <c r="N535" s="29" t="s">
        <v>142</v>
      </c>
      <c r="O535" s="29">
        <v>820000</v>
      </c>
      <c r="R535" s="29" t="s">
        <v>1393</v>
      </c>
      <c r="S535" s="29">
        <v>115</v>
      </c>
      <c r="U535" s="29">
        <v>2939</v>
      </c>
      <c r="V535" s="29" t="s">
        <v>1394</v>
      </c>
      <c r="W535" s="29" t="s">
        <v>1395</v>
      </c>
      <c r="X535" s="29" t="s">
        <v>212</v>
      </c>
    </row>
    <row r="536" spans="1:24" x14ac:dyDescent="0.25">
      <c r="A536" s="29" t="s">
        <v>143</v>
      </c>
      <c r="B536" s="29">
        <v>2939</v>
      </c>
      <c r="C536" s="29" t="s">
        <v>142</v>
      </c>
      <c r="D536" s="29">
        <v>191739313</v>
      </c>
      <c r="E536" s="29">
        <v>0</v>
      </c>
      <c r="F536" s="29">
        <v>1060</v>
      </c>
      <c r="G536" s="29">
        <v>2688647</v>
      </c>
      <c r="H536" s="29">
        <v>1286277</v>
      </c>
      <c r="I536" s="29">
        <v>909</v>
      </c>
      <c r="J536" s="29">
        <v>1085563</v>
      </c>
      <c r="K536" s="29" t="s">
        <v>232</v>
      </c>
      <c r="M536" s="29">
        <v>8200</v>
      </c>
      <c r="N536" s="29" t="s">
        <v>142</v>
      </c>
      <c r="O536" s="29">
        <v>820000</v>
      </c>
      <c r="R536" s="29" t="s">
        <v>1390</v>
      </c>
      <c r="S536" s="29">
        <v>115</v>
      </c>
      <c r="U536" s="29">
        <v>2939</v>
      </c>
      <c r="V536" s="29" t="s">
        <v>1391</v>
      </c>
      <c r="W536" s="29" t="s">
        <v>1392</v>
      </c>
      <c r="X536" s="29" t="s">
        <v>212</v>
      </c>
    </row>
    <row r="537" spans="1:24" x14ac:dyDescent="0.25">
      <c r="A537" s="29" t="s">
        <v>143</v>
      </c>
      <c r="B537" s="29">
        <v>2939</v>
      </c>
      <c r="C537" s="29" t="s">
        <v>142</v>
      </c>
      <c r="D537" s="29">
        <v>190628734</v>
      </c>
      <c r="E537" s="29">
        <v>0</v>
      </c>
      <c r="F537" s="29">
        <v>1060</v>
      </c>
      <c r="G537" s="29">
        <v>2686752</v>
      </c>
      <c r="H537" s="29">
        <v>1286590</v>
      </c>
      <c r="I537" s="29">
        <v>904</v>
      </c>
      <c r="J537" s="29">
        <v>1085563</v>
      </c>
      <c r="K537" s="29" t="s">
        <v>232</v>
      </c>
      <c r="M537" s="29">
        <v>8200</v>
      </c>
      <c r="N537" s="29" t="s">
        <v>142</v>
      </c>
      <c r="O537" s="29">
        <v>820000</v>
      </c>
      <c r="R537" s="29" t="s">
        <v>1369</v>
      </c>
      <c r="S537" s="29">
        <v>115</v>
      </c>
      <c r="T537" s="29" t="s">
        <v>1370</v>
      </c>
      <c r="U537" s="29">
        <v>2939</v>
      </c>
      <c r="V537" s="29" t="s">
        <v>1371</v>
      </c>
      <c r="W537" s="29" t="s">
        <v>1372</v>
      </c>
      <c r="X537" s="29" t="s">
        <v>212</v>
      </c>
    </row>
    <row r="538" spans="1:24" x14ac:dyDescent="0.25">
      <c r="A538" s="29" t="s">
        <v>143</v>
      </c>
      <c r="B538" s="29">
        <v>2939</v>
      </c>
      <c r="C538" s="29" t="s">
        <v>142</v>
      </c>
      <c r="D538" s="29">
        <v>191757925</v>
      </c>
      <c r="E538" s="29">
        <v>0</v>
      </c>
      <c r="F538" s="29">
        <v>1080</v>
      </c>
      <c r="G538" s="29">
        <v>2688870</v>
      </c>
      <c r="H538" s="29">
        <v>1285319</v>
      </c>
      <c r="I538" s="29">
        <v>909</v>
      </c>
      <c r="J538" s="29">
        <v>1085563</v>
      </c>
      <c r="K538" s="29" t="s">
        <v>232</v>
      </c>
      <c r="M538" s="29">
        <v>8200</v>
      </c>
      <c r="N538" s="29" t="s">
        <v>142</v>
      </c>
      <c r="O538" s="29">
        <v>820000</v>
      </c>
      <c r="R538" s="29" t="s">
        <v>430</v>
      </c>
      <c r="S538" s="29">
        <v>101</v>
      </c>
      <c r="U538" s="29">
        <v>2939</v>
      </c>
      <c r="V538" s="29" t="s">
        <v>1387</v>
      </c>
      <c r="W538" s="29" t="s">
        <v>1388</v>
      </c>
      <c r="X538" s="29" t="s">
        <v>212</v>
      </c>
    </row>
    <row r="539" spans="1:24" x14ac:dyDescent="0.25">
      <c r="A539" s="29" t="s">
        <v>143</v>
      </c>
      <c r="B539" s="29">
        <v>2939</v>
      </c>
      <c r="C539" s="29" t="s">
        <v>142</v>
      </c>
      <c r="D539" s="29">
        <v>191765840</v>
      </c>
      <c r="E539" s="29">
        <v>0</v>
      </c>
      <c r="F539" s="29">
        <v>1060</v>
      </c>
      <c r="G539" s="29">
        <v>2688487</v>
      </c>
      <c r="H539" s="29">
        <v>1285997</v>
      </c>
      <c r="I539" s="29">
        <v>909</v>
      </c>
      <c r="J539" s="29">
        <v>1085563</v>
      </c>
      <c r="K539" s="29" t="s">
        <v>232</v>
      </c>
      <c r="M539" s="29">
        <v>8200</v>
      </c>
      <c r="N539" s="29" t="s">
        <v>142</v>
      </c>
      <c r="O539" s="29">
        <v>820000</v>
      </c>
      <c r="R539" s="29" t="s">
        <v>1379</v>
      </c>
      <c r="S539" s="29">
        <v>115</v>
      </c>
      <c r="U539" s="29">
        <v>2939</v>
      </c>
      <c r="V539" s="29" t="s">
        <v>1352</v>
      </c>
      <c r="W539" s="29" t="s">
        <v>1380</v>
      </c>
      <c r="X539" s="29" t="s">
        <v>212</v>
      </c>
    </row>
    <row r="540" spans="1:24" x14ac:dyDescent="0.25">
      <c r="A540" s="29" t="s">
        <v>143</v>
      </c>
      <c r="B540" s="29">
        <v>2939</v>
      </c>
      <c r="C540" s="29" t="s">
        <v>142</v>
      </c>
      <c r="D540" s="29">
        <v>191763389</v>
      </c>
      <c r="E540" s="29">
        <v>0</v>
      </c>
      <c r="F540" s="29">
        <v>1060</v>
      </c>
      <c r="G540" s="29">
        <v>2688883</v>
      </c>
      <c r="H540" s="29">
        <v>1285332</v>
      </c>
      <c r="I540" s="29">
        <v>909</v>
      </c>
      <c r="J540" s="29">
        <v>1085563</v>
      </c>
      <c r="K540" s="29" t="s">
        <v>232</v>
      </c>
      <c r="M540" s="29">
        <v>8200</v>
      </c>
      <c r="N540" s="29" t="s">
        <v>142</v>
      </c>
      <c r="O540" s="29">
        <v>820000</v>
      </c>
      <c r="S540" s="29">
        <v>115</v>
      </c>
      <c r="U540" s="29">
        <v>2939</v>
      </c>
      <c r="V540" s="29" t="s">
        <v>1387</v>
      </c>
      <c r="W540" s="29" t="s">
        <v>1403</v>
      </c>
      <c r="X540" s="29" t="s">
        <v>212</v>
      </c>
    </row>
    <row r="541" spans="1:24" x14ac:dyDescent="0.25">
      <c r="A541" s="29" t="s">
        <v>143</v>
      </c>
      <c r="B541" s="29">
        <v>2939</v>
      </c>
      <c r="C541" s="29" t="s">
        <v>142</v>
      </c>
      <c r="D541" s="29">
        <v>191766134</v>
      </c>
      <c r="E541" s="29">
        <v>0</v>
      </c>
      <c r="F541" s="29">
        <v>1060</v>
      </c>
      <c r="G541" s="29">
        <v>2688360</v>
      </c>
      <c r="H541" s="29">
        <v>1286234</v>
      </c>
      <c r="I541" s="29">
        <v>909</v>
      </c>
      <c r="J541" s="29">
        <v>1085563</v>
      </c>
      <c r="K541" s="29" t="s">
        <v>232</v>
      </c>
      <c r="M541" s="29">
        <v>8200</v>
      </c>
      <c r="N541" s="29" t="s">
        <v>142</v>
      </c>
      <c r="O541" s="29">
        <v>820000</v>
      </c>
      <c r="S541" s="29">
        <v>115</v>
      </c>
      <c r="U541" s="29">
        <v>2939</v>
      </c>
      <c r="V541" s="29" t="s">
        <v>1398</v>
      </c>
      <c r="W541" s="29" t="s">
        <v>1402</v>
      </c>
      <c r="X541" s="29" t="s">
        <v>212</v>
      </c>
    </row>
    <row r="542" spans="1:24" x14ac:dyDescent="0.25">
      <c r="A542" s="29" t="s">
        <v>143</v>
      </c>
      <c r="B542" s="29">
        <v>2939</v>
      </c>
      <c r="C542" s="29" t="s">
        <v>142</v>
      </c>
      <c r="D542" s="29">
        <v>191764971</v>
      </c>
      <c r="E542" s="29">
        <v>0</v>
      </c>
      <c r="F542" s="29">
        <v>1060</v>
      </c>
      <c r="G542" s="29">
        <v>2688457.375</v>
      </c>
      <c r="H542" s="29">
        <v>1286017.1600000001</v>
      </c>
      <c r="I542" s="29">
        <v>909</v>
      </c>
      <c r="J542" s="29">
        <v>1085563</v>
      </c>
      <c r="K542" s="29" t="s">
        <v>232</v>
      </c>
      <c r="M542" s="29">
        <v>8200</v>
      </c>
      <c r="N542" s="29" t="s">
        <v>142</v>
      </c>
      <c r="O542" s="29">
        <v>820000</v>
      </c>
      <c r="S542" s="29">
        <v>115</v>
      </c>
      <c r="U542" s="29">
        <v>2939</v>
      </c>
      <c r="V542" s="29" t="s">
        <v>1352</v>
      </c>
      <c r="W542" s="29" t="s">
        <v>1400</v>
      </c>
      <c r="X542" s="29" t="s">
        <v>212</v>
      </c>
    </row>
    <row r="543" spans="1:24" x14ac:dyDescent="0.25">
      <c r="A543" s="29" t="s">
        <v>143</v>
      </c>
      <c r="B543" s="29">
        <v>2939</v>
      </c>
      <c r="C543" s="29" t="s">
        <v>142</v>
      </c>
      <c r="D543" s="29">
        <v>191765843</v>
      </c>
      <c r="E543" s="29">
        <v>0</v>
      </c>
      <c r="F543" s="29">
        <v>1060</v>
      </c>
      <c r="G543" s="29">
        <v>2688431</v>
      </c>
      <c r="H543" s="29">
        <v>1286212</v>
      </c>
      <c r="I543" s="29">
        <v>909</v>
      </c>
      <c r="J543" s="29">
        <v>1085563</v>
      </c>
      <c r="K543" s="29" t="s">
        <v>232</v>
      </c>
      <c r="M543" s="29">
        <v>8200</v>
      </c>
      <c r="N543" s="29" t="s">
        <v>142</v>
      </c>
      <c r="O543" s="29">
        <v>820000</v>
      </c>
      <c r="S543" s="29">
        <v>115</v>
      </c>
      <c r="U543" s="29">
        <v>2939</v>
      </c>
      <c r="V543" s="29" t="s">
        <v>1396</v>
      </c>
      <c r="W543" s="29" t="s">
        <v>1401</v>
      </c>
      <c r="X543" s="29" t="s">
        <v>212</v>
      </c>
    </row>
    <row r="544" spans="1:24" x14ac:dyDescent="0.25">
      <c r="A544" s="29" t="s">
        <v>143</v>
      </c>
      <c r="B544" s="29">
        <v>2939</v>
      </c>
      <c r="C544" s="29" t="s">
        <v>142</v>
      </c>
      <c r="D544" s="29">
        <v>191764753</v>
      </c>
      <c r="E544" s="29">
        <v>0</v>
      </c>
      <c r="F544" s="29">
        <v>1060</v>
      </c>
      <c r="G544" s="29">
        <v>2688341</v>
      </c>
      <c r="H544" s="29">
        <v>1286237</v>
      </c>
      <c r="I544" s="29">
        <v>909</v>
      </c>
      <c r="J544" s="29">
        <v>1085563</v>
      </c>
      <c r="K544" s="29" t="s">
        <v>232</v>
      </c>
      <c r="M544" s="29">
        <v>8200</v>
      </c>
      <c r="N544" s="29" t="s">
        <v>142</v>
      </c>
      <c r="O544" s="29">
        <v>820000</v>
      </c>
      <c r="S544" s="29">
        <v>115</v>
      </c>
      <c r="U544" s="29">
        <v>2939</v>
      </c>
      <c r="V544" s="29" t="s">
        <v>1398</v>
      </c>
      <c r="W544" s="29" t="s">
        <v>1399</v>
      </c>
      <c r="X544" s="29" t="s">
        <v>212</v>
      </c>
    </row>
    <row r="545" spans="1:24" x14ac:dyDescent="0.25">
      <c r="A545" s="29" t="s">
        <v>143</v>
      </c>
      <c r="B545" s="29">
        <v>2939</v>
      </c>
      <c r="C545" s="29" t="s">
        <v>142</v>
      </c>
      <c r="D545" s="29">
        <v>191771418</v>
      </c>
      <c r="E545" s="29">
        <v>0</v>
      </c>
      <c r="F545" s="29">
        <v>1060</v>
      </c>
      <c r="G545" s="29">
        <v>2689030</v>
      </c>
      <c r="H545" s="29">
        <v>1285040</v>
      </c>
      <c r="I545" s="29">
        <v>909</v>
      </c>
      <c r="J545" s="29">
        <v>1085563</v>
      </c>
      <c r="K545" s="29" t="s">
        <v>232</v>
      </c>
      <c r="M545" s="29">
        <v>8200</v>
      </c>
      <c r="N545" s="29" t="s">
        <v>142</v>
      </c>
      <c r="O545" s="29">
        <v>820000</v>
      </c>
      <c r="S545" s="29">
        <v>115</v>
      </c>
      <c r="U545" s="29">
        <v>2939</v>
      </c>
      <c r="V545" s="29" t="s">
        <v>1404</v>
      </c>
      <c r="W545" s="29" t="s">
        <v>1405</v>
      </c>
      <c r="X545" s="29" t="s">
        <v>212</v>
      </c>
    </row>
    <row r="546" spans="1:24" x14ac:dyDescent="0.25">
      <c r="A546" s="29" t="s">
        <v>143</v>
      </c>
      <c r="B546" s="29">
        <v>2939</v>
      </c>
      <c r="C546" s="29" t="s">
        <v>142</v>
      </c>
      <c r="D546" s="29">
        <v>191772437</v>
      </c>
      <c r="E546" s="29">
        <v>0</v>
      </c>
      <c r="F546" s="29">
        <v>1060</v>
      </c>
      <c r="G546" s="29">
        <v>2688634</v>
      </c>
      <c r="H546" s="29">
        <v>1285781</v>
      </c>
      <c r="I546" s="29">
        <v>909</v>
      </c>
      <c r="J546" s="29">
        <v>1085563</v>
      </c>
      <c r="K546" s="29" t="s">
        <v>232</v>
      </c>
      <c r="M546" s="29">
        <v>8200</v>
      </c>
      <c r="N546" s="29" t="s">
        <v>142</v>
      </c>
      <c r="O546" s="29">
        <v>820000</v>
      </c>
      <c r="S546" s="29">
        <v>115</v>
      </c>
      <c r="U546" s="29">
        <v>2939</v>
      </c>
      <c r="V546" s="29" t="s">
        <v>1341</v>
      </c>
      <c r="W546" s="29" t="s">
        <v>1397</v>
      </c>
      <c r="X546" s="29" t="s">
        <v>212</v>
      </c>
    </row>
    <row r="547" spans="1:24" x14ac:dyDescent="0.25">
      <c r="A547" s="29" t="s">
        <v>143</v>
      </c>
      <c r="B547" s="29">
        <v>2939</v>
      </c>
      <c r="C547" s="29" t="s">
        <v>142</v>
      </c>
      <c r="D547" s="29">
        <v>191738113</v>
      </c>
      <c r="E547" s="29">
        <v>0</v>
      </c>
      <c r="F547" s="29">
        <v>1080</v>
      </c>
      <c r="G547" s="29">
        <v>2685758.4130000002</v>
      </c>
      <c r="H547" s="29">
        <v>1287701.2560000001</v>
      </c>
      <c r="I547" s="29">
        <v>905</v>
      </c>
      <c r="J547" s="29">
        <v>1085173</v>
      </c>
      <c r="K547" s="29" t="s">
        <v>214</v>
      </c>
      <c r="L547" s="175" t="s">
        <v>981</v>
      </c>
      <c r="M547" s="29">
        <v>8231</v>
      </c>
      <c r="N547" s="29" t="s">
        <v>233</v>
      </c>
      <c r="O547" s="29">
        <v>823100</v>
      </c>
      <c r="R547" s="29" t="s">
        <v>311</v>
      </c>
      <c r="S547" s="29">
        <v>101</v>
      </c>
      <c r="T547" s="29" t="s">
        <v>1406</v>
      </c>
      <c r="U547" s="29">
        <v>2934</v>
      </c>
      <c r="V547" s="29" t="s">
        <v>1407</v>
      </c>
      <c r="W547" s="29" t="s">
        <v>1408</v>
      </c>
      <c r="X547" s="29" t="s">
        <v>212</v>
      </c>
    </row>
    <row r="548" spans="1:24" x14ac:dyDescent="0.25">
      <c r="A548" s="29" t="s">
        <v>143</v>
      </c>
      <c r="B548" s="29">
        <v>2939</v>
      </c>
      <c r="C548" s="29" t="s">
        <v>142</v>
      </c>
      <c r="D548" s="29">
        <v>502013102</v>
      </c>
      <c r="E548" s="29">
        <v>0</v>
      </c>
      <c r="F548" s="29">
        <v>1060</v>
      </c>
      <c r="G548" s="29">
        <v>2685747.031</v>
      </c>
      <c r="H548" s="29">
        <v>1287696.243</v>
      </c>
      <c r="I548" s="29">
        <v>901</v>
      </c>
      <c r="J548" s="29">
        <v>1085173</v>
      </c>
      <c r="K548" s="29" t="s">
        <v>214</v>
      </c>
      <c r="L548" s="175" t="s">
        <v>981</v>
      </c>
      <c r="M548" s="29">
        <v>8231</v>
      </c>
      <c r="N548" s="29" t="s">
        <v>233</v>
      </c>
      <c r="O548" s="29">
        <v>823100</v>
      </c>
      <c r="S548" s="29">
        <v>115</v>
      </c>
      <c r="T548" s="29" t="s">
        <v>1406</v>
      </c>
      <c r="U548" s="29">
        <v>2934</v>
      </c>
      <c r="V548" s="29" t="s">
        <v>1407</v>
      </c>
      <c r="X548" s="29" t="s">
        <v>212</v>
      </c>
    </row>
    <row r="549" spans="1:24" x14ac:dyDescent="0.25">
      <c r="A549" s="29" t="s">
        <v>143</v>
      </c>
      <c r="B549" s="29">
        <v>2939</v>
      </c>
      <c r="C549" s="29" t="s">
        <v>142</v>
      </c>
      <c r="D549" s="29">
        <v>191747716</v>
      </c>
      <c r="E549" s="29">
        <v>0</v>
      </c>
      <c r="F549" s="29">
        <v>1080</v>
      </c>
      <c r="G549" s="29">
        <v>2686114.852</v>
      </c>
      <c r="H549" s="29">
        <v>1287627.639</v>
      </c>
      <c r="I549" s="29">
        <v>905</v>
      </c>
      <c r="J549" s="29">
        <v>1085173</v>
      </c>
      <c r="K549" s="29" t="s">
        <v>214</v>
      </c>
      <c r="L549" s="175" t="s">
        <v>1409</v>
      </c>
      <c r="M549" s="29">
        <v>8231</v>
      </c>
      <c r="N549" s="29" t="s">
        <v>233</v>
      </c>
      <c r="O549" s="29">
        <v>823100</v>
      </c>
      <c r="R549" s="29" t="s">
        <v>249</v>
      </c>
      <c r="S549" s="29">
        <v>101</v>
      </c>
      <c r="T549" s="29" t="s">
        <v>1410</v>
      </c>
      <c r="U549" s="29">
        <v>2934</v>
      </c>
      <c r="V549" s="29" t="s">
        <v>1411</v>
      </c>
      <c r="W549" s="29" t="s">
        <v>1412</v>
      </c>
      <c r="X549" s="29" t="s">
        <v>212</v>
      </c>
    </row>
    <row r="550" spans="1:24" x14ac:dyDescent="0.25">
      <c r="A550" s="29" t="s">
        <v>143</v>
      </c>
      <c r="B550" s="29">
        <v>2939</v>
      </c>
      <c r="C550" s="29" t="s">
        <v>142</v>
      </c>
      <c r="D550" s="29">
        <v>502013127</v>
      </c>
      <c r="E550" s="29">
        <v>0</v>
      </c>
      <c r="F550" s="29">
        <v>1060</v>
      </c>
      <c r="G550" s="29">
        <v>2686125.99</v>
      </c>
      <c r="H550" s="29">
        <v>1287639.8419999999</v>
      </c>
      <c r="I550" s="29">
        <v>901</v>
      </c>
      <c r="J550" s="29">
        <v>1085173</v>
      </c>
      <c r="K550" s="29" t="s">
        <v>214</v>
      </c>
      <c r="L550" s="175" t="s">
        <v>1409</v>
      </c>
      <c r="M550" s="29">
        <v>8231</v>
      </c>
      <c r="N550" s="29" t="s">
        <v>233</v>
      </c>
      <c r="O550" s="29">
        <v>823100</v>
      </c>
      <c r="S550" s="29">
        <v>115</v>
      </c>
      <c r="T550" s="29" t="s">
        <v>1410</v>
      </c>
      <c r="U550" s="29">
        <v>2934</v>
      </c>
      <c r="V550" s="29" t="s">
        <v>1411</v>
      </c>
      <c r="X550" s="29" t="s">
        <v>212</v>
      </c>
    </row>
    <row r="551" spans="1:24" x14ac:dyDescent="0.25">
      <c r="A551" s="29" t="s">
        <v>143</v>
      </c>
      <c r="B551" s="29">
        <v>2939</v>
      </c>
      <c r="C551" s="29" t="s">
        <v>142</v>
      </c>
      <c r="D551" s="29">
        <v>191661237</v>
      </c>
      <c r="E551" s="29">
        <v>0</v>
      </c>
      <c r="F551" s="29">
        <v>1080</v>
      </c>
      <c r="G551" s="29">
        <v>2686228.5980000002</v>
      </c>
      <c r="H551" s="29">
        <v>1287549.558</v>
      </c>
      <c r="I551" s="29">
        <v>905</v>
      </c>
      <c r="J551" s="29">
        <v>1085173</v>
      </c>
      <c r="K551" s="29" t="s">
        <v>214</v>
      </c>
      <c r="L551" s="175" t="s">
        <v>1413</v>
      </c>
      <c r="M551" s="29">
        <v>8231</v>
      </c>
      <c r="N551" s="29" t="s">
        <v>233</v>
      </c>
      <c r="O551" s="29">
        <v>823100</v>
      </c>
      <c r="R551" s="29" t="s">
        <v>249</v>
      </c>
      <c r="S551" s="29">
        <v>101</v>
      </c>
      <c r="T551" s="29" t="s">
        <v>1414</v>
      </c>
      <c r="U551" s="29">
        <v>2934</v>
      </c>
      <c r="V551" s="29" t="s">
        <v>1415</v>
      </c>
      <c r="W551" s="29" t="s">
        <v>1416</v>
      </c>
      <c r="X551" s="29" t="s">
        <v>212</v>
      </c>
    </row>
    <row r="552" spans="1:24" x14ac:dyDescent="0.25">
      <c r="A552" s="29" t="s">
        <v>143</v>
      </c>
      <c r="B552" s="29">
        <v>2939</v>
      </c>
      <c r="C552" s="29" t="s">
        <v>142</v>
      </c>
      <c r="D552" s="29">
        <v>502013093</v>
      </c>
      <c r="E552" s="29">
        <v>0</v>
      </c>
      <c r="F552" s="29">
        <v>1060</v>
      </c>
      <c r="G552" s="29">
        <v>2686247.9580000001</v>
      </c>
      <c r="H552" s="29">
        <v>1287556.99</v>
      </c>
      <c r="I552" s="29">
        <v>901</v>
      </c>
      <c r="J552" s="29">
        <v>1085173</v>
      </c>
      <c r="K552" s="29" t="s">
        <v>214</v>
      </c>
      <c r="L552" s="175" t="s">
        <v>1413</v>
      </c>
      <c r="M552" s="29">
        <v>8231</v>
      </c>
      <c r="N552" s="29" t="s">
        <v>233</v>
      </c>
      <c r="O552" s="29">
        <v>823100</v>
      </c>
      <c r="S552" s="29">
        <v>115</v>
      </c>
      <c r="T552" s="29" t="s">
        <v>1414</v>
      </c>
      <c r="U552" s="29">
        <v>2934</v>
      </c>
      <c r="V552" s="29" t="s">
        <v>1415</v>
      </c>
      <c r="X552" s="29" t="s">
        <v>212</v>
      </c>
    </row>
    <row r="553" spans="1:24" x14ac:dyDescent="0.25">
      <c r="A553" s="29" t="s">
        <v>143</v>
      </c>
      <c r="B553" s="29">
        <v>2939</v>
      </c>
      <c r="C553" s="29" t="s">
        <v>142</v>
      </c>
      <c r="D553" s="29">
        <v>191894399</v>
      </c>
      <c r="E553" s="29">
        <v>0</v>
      </c>
      <c r="F553" s="29">
        <v>1021</v>
      </c>
      <c r="G553" s="29">
        <v>2686295</v>
      </c>
      <c r="H553" s="29">
        <v>1287544</v>
      </c>
      <c r="I553" s="29">
        <v>905</v>
      </c>
      <c r="J553" s="29">
        <v>1085173</v>
      </c>
      <c r="K553" s="29" t="s">
        <v>214</v>
      </c>
      <c r="L553" s="175" t="s">
        <v>1417</v>
      </c>
      <c r="M553" s="29">
        <v>8231</v>
      </c>
      <c r="N553" s="29" t="s">
        <v>233</v>
      </c>
      <c r="O553" s="29">
        <v>823100</v>
      </c>
      <c r="R553" s="29" t="s">
        <v>1418</v>
      </c>
      <c r="S553" s="29">
        <v>150</v>
      </c>
      <c r="T553" s="29" t="s">
        <v>1419</v>
      </c>
      <c r="U553" s="29">
        <v>2934</v>
      </c>
      <c r="V553" s="29" t="s">
        <v>845</v>
      </c>
      <c r="W553" s="29" t="s">
        <v>1420</v>
      </c>
      <c r="X553" s="29" t="s">
        <v>212</v>
      </c>
    </row>
    <row r="554" spans="1:24" x14ac:dyDescent="0.25">
      <c r="A554" s="29" t="s">
        <v>143</v>
      </c>
      <c r="B554" s="29">
        <v>2939</v>
      </c>
      <c r="C554" s="29" t="s">
        <v>142</v>
      </c>
      <c r="D554" s="29">
        <v>2714054</v>
      </c>
      <c r="E554" s="29">
        <v>0</v>
      </c>
      <c r="F554" s="29">
        <v>1021</v>
      </c>
      <c r="G554" s="29">
        <v>2686295.0970000001</v>
      </c>
      <c r="H554" s="29">
        <v>1287544.439</v>
      </c>
      <c r="I554" s="29">
        <v>901</v>
      </c>
      <c r="J554" s="29">
        <v>1085173</v>
      </c>
      <c r="K554" s="29" t="s">
        <v>214</v>
      </c>
      <c r="L554" s="175" t="s">
        <v>1417</v>
      </c>
      <c r="M554" s="29">
        <v>8231</v>
      </c>
      <c r="N554" s="29" t="s">
        <v>233</v>
      </c>
      <c r="O554" s="29">
        <v>823100</v>
      </c>
      <c r="P554" s="29">
        <v>2686290.5359999998</v>
      </c>
      <c r="Q554" s="29">
        <v>1287541.703</v>
      </c>
      <c r="S554" s="29">
        <v>150</v>
      </c>
      <c r="T554" s="29" t="s">
        <v>1419</v>
      </c>
      <c r="U554" s="29">
        <v>2934</v>
      </c>
      <c r="V554" s="29" t="s">
        <v>845</v>
      </c>
      <c r="W554" s="29" t="s">
        <v>1420</v>
      </c>
      <c r="X554" s="29" t="s">
        <v>212</v>
      </c>
    </row>
    <row r="555" spans="1:24" x14ac:dyDescent="0.25">
      <c r="A555" s="29" t="s">
        <v>143</v>
      </c>
      <c r="B555" s="29">
        <v>2939</v>
      </c>
      <c r="C555" s="29" t="s">
        <v>142</v>
      </c>
      <c r="D555" s="29">
        <v>191738416</v>
      </c>
      <c r="E555" s="29">
        <v>0</v>
      </c>
      <c r="F555" s="29">
        <v>1060</v>
      </c>
      <c r="G555" s="29">
        <v>2686315.9440000001</v>
      </c>
      <c r="H555" s="29">
        <v>1287429.145</v>
      </c>
      <c r="I555" s="29">
        <v>905</v>
      </c>
      <c r="J555" s="29">
        <v>1085173</v>
      </c>
      <c r="K555" s="29" t="s">
        <v>214</v>
      </c>
      <c r="M555" s="29">
        <v>8231</v>
      </c>
      <c r="N555" s="29" t="s">
        <v>233</v>
      </c>
      <c r="O555" s="29">
        <v>823100</v>
      </c>
      <c r="R555" s="29" t="s">
        <v>262</v>
      </c>
      <c r="S555" s="29">
        <v>115</v>
      </c>
      <c r="U555" s="29">
        <v>2934</v>
      </c>
      <c r="V555" s="29" t="s">
        <v>1423</v>
      </c>
      <c r="W555" s="29" t="s">
        <v>1424</v>
      </c>
      <c r="X555" s="29" t="s">
        <v>212</v>
      </c>
    </row>
    <row r="556" spans="1:24" x14ac:dyDescent="0.25">
      <c r="A556" s="29" t="s">
        <v>143</v>
      </c>
      <c r="B556" s="29">
        <v>2939</v>
      </c>
      <c r="C556" s="29" t="s">
        <v>142</v>
      </c>
      <c r="D556" s="29">
        <v>191053570</v>
      </c>
      <c r="E556" s="29">
        <v>0</v>
      </c>
      <c r="F556" s="29">
        <v>1080</v>
      </c>
      <c r="G556" s="29">
        <v>2686389</v>
      </c>
      <c r="H556" s="29">
        <v>1287288</v>
      </c>
      <c r="I556" s="29">
        <v>905</v>
      </c>
      <c r="J556" s="29">
        <v>1085173</v>
      </c>
      <c r="K556" s="29" t="s">
        <v>214</v>
      </c>
      <c r="M556" s="29">
        <v>8231</v>
      </c>
      <c r="N556" s="29" t="s">
        <v>233</v>
      </c>
      <c r="O556" s="29">
        <v>823100</v>
      </c>
      <c r="R556" s="29" t="s">
        <v>262</v>
      </c>
      <c r="S556" s="29">
        <v>101</v>
      </c>
      <c r="U556" s="29">
        <v>2934</v>
      </c>
      <c r="V556" s="29" t="s">
        <v>1421</v>
      </c>
      <c r="W556" s="29" t="s">
        <v>1422</v>
      </c>
      <c r="X556" s="29" t="s">
        <v>212</v>
      </c>
    </row>
    <row r="557" spans="1:24" x14ac:dyDescent="0.25">
      <c r="A557" s="29" t="s">
        <v>143</v>
      </c>
      <c r="B557" s="29">
        <v>2939</v>
      </c>
      <c r="C557" s="29" t="s">
        <v>142</v>
      </c>
      <c r="D557" s="29">
        <v>191959479</v>
      </c>
      <c r="E557" s="29">
        <v>0</v>
      </c>
      <c r="F557" s="29">
        <v>1060</v>
      </c>
      <c r="G557" s="29">
        <v>2686448.0700000003</v>
      </c>
      <c r="H557" s="29">
        <v>1286864.3400000001</v>
      </c>
      <c r="I557" s="29">
        <v>905</v>
      </c>
      <c r="J557" s="29">
        <v>1085173</v>
      </c>
      <c r="K557" s="29" t="s">
        <v>214</v>
      </c>
      <c r="M557" s="29">
        <v>8231</v>
      </c>
      <c r="N557" s="29" t="s">
        <v>233</v>
      </c>
      <c r="O557" s="29">
        <v>823100</v>
      </c>
      <c r="R557" s="29" t="s">
        <v>335</v>
      </c>
      <c r="S557" s="29">
        <v>115</v>
      </c>
      <c r="T557" s="29" t="s">
        <v>1425</v>
      </c>
      <c r="U557" s="29">
        <v>2934</v>
      </c>
      <c r="V557" s="29" t="s">
        <v>486</v>
      </c>
      <c r="W557" s="29" t="s">
        <v>1426</v>
      </c>
      <c r="X557" s="29" t="s">
        <v>212</v>
      </c>
    </row>
    <row r="558" spans="1:24" x14ac:dyDescent="0.25">
      <c r="A558" s="29" t="s">
        <v>143</v>
      </c>
      <c r="B558" s="29">
        <v>2939</v>
      </c>
      <c r="C558" s="29" t="s">
        <v>142</v>
      </c>
      <c r="D558" s="29">
        <v>191746218</v>
      </c>
      <c r="E558" s="29">
        <v>0</v>
      </c>
      <c r="F558" s="29">
        <v>1060</v>
      </c>
      <c r="G558" s="29">
        <v>2685988.057</v>
      </c>
      <c r="H558" s="29">
        <v>1287649.0330000001</v>
      </c>
      <c r="I558" s="29">
        <v>905</v>
      </c>
      <c r="J558" s="29">
        <v>1085173</v>
      </c>
      <c r="K558" s="29" t="s">
        <v>214</v>
      </c>
      <c r="M558" s="29">
        <v>8231</v>
      </c>
      <c r="N558" s="29" t="s">
        <v>233</v>
      </c>
      <c r="O558" s="29">
        <v>823100</v>
      </c>
      <c r="R558" s="29" t="s">
        <v>341</v>
      </c>
      <c r="S558" s="29">
        <v>115</v>
      </c>
      <c r="U558" s="29">
        <v>2934</v>
      </c>
      <c r="V558" s="29" t="s">
        <v>1427</v>
      </c>
      <c r="W558" s="29" t="s">
        <v>1428</v>
      </c>
      <c r="X558" s="29" t="s">
        <v>212</v>
      </c>
    </row>
    <row r="559" spans="1:24" x14ac:dyDescent="0.25">
      <c r="A559" s="29" t="s">
        <v>143</v>
      </c>
      <c r="B559" s="29">
        <v>2939</v>
      </c>
      <c r="C559" s="29" t="s">
        <v>142</v>
      </c>
      <c r="D559" s="29">
        <v>191738420</v>
      </c>
      <c r="E559" s="29">
        <v>0</v>
      </c>
      <c r="F559" s="29">
        <v>1060</v>
      </c>
      <c r="G559" s="29">
        <v>2685705.7450000001</v>
      </c>
      <c r="H559" s="29">
        <v>1287679.3130000001</v>
      </c>
      <c r="I559" s="29">
        <v>905</v>
      </c>
      <c r="J559" s="29">
        <v>1085173</v>
      </c>
      <c r="K559" s="29" t="s">
        <v>214</v>
      </c>
      <c r="M559" s="29">
        <v>8231</v>
      </c>
      <c r="N559" s="29" t="s">
        <v>233</v>
      </c>
      <c r="O559" s="29">
        <v>823100</v>
      </c>
      <c r="R559" s="29" t="s">
        <v>283</v>
      </c>
      <c r="S559" s="29">
        <v>115</v>
      </c>
      <c r="U559" s="29">
        <v>2934</v>
      </c>
      <c r="V559" s="29" t="s">
        <v>1429</v>
      </c>
      <c r="W559" s="29" t="s">
        <v>1430</v>
      </c>
      <c r="X559" s="29" t="s">
        <v>212</v>
      </c>
    </row>
    <row r="560" spans="1:24" x14ac:dyDescent="0.25">
      <c r="A560" s="29" t="s">
        <v>143</v>
      </c>
      <c r="B560" s="29">
        <v>2939</v>
      </c>
      <c r="C560" s="29" t="s">
        <v>142</v>
      </c>
      <c r="D560" s="29">
        <v>191738421</v>
      </c>
      <c r="E560" s="29">
        <v>0</v>
      </c>
      <c r="F560" s="29">
        <v>1060</v>
      </c>
      <c r="G560" s="29">
        <v>2685700.9539999999</v>
      </c>
      <c r="H560" s="29">
        <v>1287680.1370000001</v>
      </c>
      <c r="I560" s="29">
        <v>905</v>
      </c>
      <c r="J560" s="29">
        <v>1085173</v>
      </c>
      <c r="K560" s="29" t="s">
        <v>214</v>
      </c>
      <c r="M560" s="29">
        <v>8231</v>
      </c>
      <c r="N560" s="29" t="s">
        <v>233</v>
      </c>
      <c r="O560" s="29">
        <v>823100</v>
      </c>
      <c r="R560" s="29" t="s">
        <v>1431</v>
      </c>
      <c r="S560" s="29">
        <v>115</v>
      </c>
      <c r="U560" s="29">
        <v>2934</v>
      </c>
      <c r="V560" s="29" t="s">
        <v>1342</v>
      </c>
      <c r="W560" s="29" t="s">
        <v>281</v>
      </c>
      <c r="X560" s="29" t="s">
        <v>212</v>
      </c>
    </row>
    <row r="561" spans="1:24" x14ac:dyDescent="0.25">
      <c r="A561" s="29" t="s">
        <v>143</v>
      </c>
      <c r="B561" s="29">
        <v>2939</v>
      </c>
      <c r="C561" s="29" t="s">
        <v>142</v>
      </c>
      <c r="D561" s="29">
        <v>191747718</v>
      </c>
      <c r="E561" s="29">
        <v>0</v>
      </c>
      <c r="F561" s="29">
        <v>1060</v>
      </c>
      <c r="G561" s="29">
        <v>2686131.267</v>
      </c>
      <c r="H561" s="29">
        <v>1287601.683</v>
      </c>
      <c r="I561" s="29">
        <v>905</v>
      </c>
      <c r="J561" s="29">
        <v>1085173</v>
      </c>
      <c r="K561" s="29" t="s">
        <v>214</v>
      </c>
      <c r="M561" s="29">
        <v>8231</v>
      </c>
      <c r="N561" s="29" t="s">
        <v>233</v>
      </c>
      <c r="O561" s="29">
        <v>823100</v>
      </c>
      <c r="S561" s="29">
        <v>115</v>
      </c>
      <c r="U561" s="29">
        <v>2934</v>
      </c>
      <c r="V561" s="29" t="s">
        <v>1432</v>
      </c>
      <c r="W561" s="29" t="s">
        <v>1433</v>
      </c>
      <c r="X561" s="29" t="s">
        <v>212</v>
      </c>
    </row>
    <row r="562" spans="1:24" x14ac:dyDescent="0.25">
      <c r="A562" s="29" t="s">
        <v>143</v>
      </c>
      <c r="B562" s="29">
        <v>2939</v>
      </c>
      <c r="C562" s="29" t="s">
        <v>142</v>
      </c>
      <c r="D562" s="29">
        <v>191746216</v>
      </c>
      <c r="E562" s="29">
        <v>0</v>
      </c>
      <c r="F562" s="29">
        <v>1060</v>
      </c>
      <c r="G562" s="29">
        <v>2686475.3739999998</v>
      </c>
      <c r="H562" s="29">
        <v>1286931.6880000001</v>
      </c>
      <c r="I562" s="29">
        <v>905</v>
      </c>
      <c r="J562" s="29">
        <v>1085173</v>
      </c>
      <c r="K562" s="29" t="s">
        <v>214</v>
      </c>
      <c r="M562" s="29">
        <v>8231</v>
      </c>
      <c r="N562" s="29" t="s">
        <v>233</v>
      </c>
      <c r="O562" s="29">
        <v>823100</v>
      </c>
      <c r="S562" s="29">
        <v>115</v>
      </c>
      <c r="U562" s="29">
        <v>2934</v>
      </c>
      <c r="V562" s="29" t="s">
        <v>480</v>
      </c>
      <c r="W562" s="29" t="s">
        <v>1434</v>
      </c>
      <c r="X562" s="29" t="s">
        <v>212</v>
      </c>
    </row>
    <row r="563" spans="1:24" x14ac:dyDescent="0.25">
      <c r="A563" s="29" t="s">
        <v>143</v>
      </c>
      <c r="B563" s="29">
        <v>2939</v>
      </c>
      <c r="C563" s="29" t="s">
        <v>142</v>
      </c>
      <c r="D563" s="29">
        <v>191892664</v>
      </c>
      <c r="E563" s="29">
        <v>0</v>
      </c>
      <c r="F563" s="29">
        <v>1080</v>
      </c>
      <c r="G563" s="29">
        <v>2691112.713</v>
      </c>
      <c r="H563" s="29">
        <v>1283306.07</v>
      </c>
      <c r="I563" s="29">
        <v>905</v>
      </c>
      <c r="J563" s="29">
        <v>1085564</v>
      </c>
      <c r="K563" s="29" t="s">
        <v>1435</v>
      </c>
      <c r="L563" s="175" t="s">
        <v>1436</v>
      </c>
      <c r="M563" s="29">
        <v>8200</v>
      </c>
      <c r="N563" s="29" t="s">
        <v>142</v>
      </c>
      <c r="O563" s="29">
        <v>820000</v>
      </c>
      <c r="R563" s="29" t="s">
        <v>1437</v>
      </c>
      <c r="S563" s="29">
        <v>101</v>
      </c>
      <c r="T563" s="29" t="s">
        <v>1438</v>
      </c>
      <c r="U563" s="29">
        <v>2939</v>
      </c>
      <c r="V563" s="29" t="s">
        <v>1439</v>
      </c>
      <c r="W563" s="29" t="s">
        <v>1440</v>
      </c>
      <c r="X563" s="29" t="s">
        <v>212</v>
      </c>
    </row>
    <row r="564" spans="1:24" x14ac:dyDescent="0.25">
      <c r="A564" s="29" t="s">
        <v>143</v>
      </c>
      <c r="B564" s="29">
        <v>2939</v>
      </c>
      <c r="C564" s="29" t="s">
        <v>142</v>
      </c>
      <c r="D564" s="29">
        <v>1610725</v>
      </c>
      <c r="E564" s="29">
        <v>0</v>
      </c>
      <c r="F564" s="29">
        <v>1021</v>
      </c>
      <c r="G564" s="29">
        <v>2691089.6290000002</v>
      </c>
      <c r="H564" s="29">
        <v>1283310.6499999999</v>
      </c>
      <c r="I564" s="29">
        <v>901</v>
      </c>
      <c r="J564" s="29">
        <v>1085564</v>
      </c>
      <c r="K564" s="29" t="s">
        <v>1435</v>
      </c>
      <c r="L564" s="175" t="s">
        <v>1436</v>
      </c>
      <c r="M564" s="29">
        <v>8200</v>
      </c>
      <c r="N564" s="29" t="s">
        <v>142</v>
      </c>
      <c r="O564" s="29">
        <v>820000</v>
      </c>
      <c r="P564" s="29">
        <v>2691084.0729999999</v>
      </c>
      <c r="Q564" s="29">
        <v>1283316.379</v>
      </c>
      <c r="R564" s="29" t="s">
        <v>1441</v>
      </c>
      <c r="S564" s="29">
        <v>150</v>
      </c>
      <c r="T564" s="29" t="s">
        <v>1438</v>
      </c>
      <c r="U564" s="29">
        <v>2939</v>
      </c>
      <c r="V564" s="29" t="s">
        <v>1439</v>
      </c>
      <c r="W564" s="29" t="s">
        <v>1442</v>
      </c>
      <c r="X564" s="29" t="s">
        <v>252</v>
      </c>
    </row>
    <row r="565" spans="1:24" x14ac:dyDescent="0.25">
      <c r="A565" s="29" t="s">
        <v>143</v>
      </c>
      <c r="B565" s="29">
        <v>2939</v>
      </c>
      <c r="C565" s="29" t="s">
        <v>142</v>
      </c>
      <c r="D565" s="29">
        <v>191758722</v>
      </c>
      <c r="E565" s="29">
        <v>0</v>
      </c>
      <c r="F565" s="29">
        <v>1060</v>
      </c>
      <c r="G565" s="29">
        <v>2691091</v>
      </c>
      <c r="H565" s="29">
        <v>1283327</v>
      </c>
      <c r="I565" s="29">
        <v>909</v>
      </c>
      <c r="J565" s="29">
        <v>1085564</v>
      </c>
      <c r="K565" s="29" t="s">
        <v>1435</v>
      </c>
      <c r="L565" s="175" t="s">
        <v>981</v>
      </c>
      <c r="M565" s="29">
        <v>8200</v>
      </c>
      <c r="N565" s="29" t="s">
        <v>142</v>
      </c>
      <c r="O565" s="29">
        <v>820000</v>
      </c>
      <c r="R565" s="29" t="s">
        <v>341</v>
      </c>
      <c r="S565" s="29">
        <v>115</v>
      </c>
      <c r="T565" s="29" t="s">
        <v>1438</v>
      </c>
      <c r="U565" s="29">
        <v>2939</v>
      </c>
      <c r="V565" s="29" t="s">
        <v>1439</v>
      </c>
      <c r="W565" s="29" t="s">
        <v>1443</v>
      </c>
      <c r="X565" s="29" t="s">
        <v>212</v>
      </c>
    </row>
    <row r="566" spans="1:24" x14ac:dyDescent="0.25">
      <c r="A566" s="29" t="s">
        <v>143</v>
      </c>
      <c r="B566" s="29">
        <v>2939</v>
      </c>
      <c r="C566" s="29" t="s">
        <v>142</v>
      </c>
      <c r="D566" s="29">
        <v>502012495</v>
      </c>
      <c r="E566" s="29">
        <v>0</v>
      </c>
      <c r="F566" s="29">
        <v>1060</v>
      </c>
      <c r="G566" s="29">
        <v>2691096.59</v>
      </c>
      <c r="H566" s="29">
        <v>1283320.6299999999</v>
      </c>
      <c r="I566" s="29">
        <v>901</v>
      </c>
      <c r="J566" s="29">
        <v>1085564</v>
      </c>
      <c r="K566" s="29" t="s">
        <v>1435</v>
      </c>
      <c r="L566" s="175" t="s">
        <v>981</v>
      </c>
      <c r="M566" s="29">
        <v>8200</v>
      </c>
      <c r="N566" s="29" t="s">
        <v>142</v>
      </c>
      <c r="O566" s="29">
        <v>820000</v>
      </c>
      <c r="S566" s="29">
        <v>115</v>
      </c>
      <c r="T566" s="29" t="s">
        <v>1438</v>
      </c>
      <c r="U566" s="29">
        <v>2939</v>
      </c>
      <c r="V566" s="29" t="s">
        <v>1439</v>
      </c>
      <c r="X566" s="29" t="s">
        <v>212</v>
      </c>
    </row>
    <row r="567" spans="1:24" x14ac:dyDescent="0.25">
      <c r="A567" s="29" t="s">
        <v>143</v>
      </c>
      <c r="B567" s="29">
        <v>2939</v>
      </c>
      <c r="C567" s="29" t="s">
        <v>142</v>
      </c>
      <c r="D567" s="29">
        <v>191751957</v>
      </c>
      <c r="E567" s="29">
        <v>0</v>
      </c>
      <c r="F567" s="29">
        <v>1080</v>
      </c>
      <c r="G567" s="29">
        <v>2691770</v>
      </c>
      <c r="H567" s="29">
        <v>1286462</v>
      </c>
      <c r="I567" s="29">
        <v>909</v>
      </c>
      <c r="J567" s="29">
        <v>1085566</v>
      </c>
      <c r="K567" s="29" t="s">
        <v>1444</v>
      </c>
      <c r="M567" s="29">
        <v>8207</v>
      </c>
      <c r="N567" s="29" t="s">
        <v>142</v>
      </c>
      <c r="O567" s="29">
        <v>820700</v>
      </c>
      <c r="R567" s="29" t="s">
        <v>882</v>
      </c>
      <c r="S567" s="29">
        <v>101</v>
      </c>
      <c r="U567" s="29">
        <v>2939</v>
      </c>
      <c r="V567" s="29" t="s">
        <v>1445</v>
      </c>
      <c r="W567" s="29" t="s">
        <v>1446</v>
      </c>
      <c r="X567" s="29" t="s">
        <v>212</v>
      </c>
    </row>
    <row r="568" spans="1:24" x14ac:dyDescent="0.25">
      <c r="A568" s="29" t="s">
        <v>143</v>
      </c>
      <c r="B568" s="29">
        <v>2939</v>
      </c>
      <c r="C568" s="29" t="s">
        <v>142</v>
      </c>
      <c r="D568" s="29">
        <v>191771441</v>
      </c>
      <c r="E568" s="29">
        <v>0</v>
      </c>
      <c r="F568" s="29">
        <v>1080</v>
      </c>
      <c r="G568" s="29">
        <v>2691352.79</v>
      </c>
      <c r="H568" s="29">
        <v>1286168.503</v>
      </c>
      <c r="I568" s="29">
        <v>905</v>
      </c>
      <c r="J568" s="29">
        <v>1085566</v>
      </c>
      <c r="K568" s="29" t="s">
        <v>1444</v>
      </c>
      <c r="M568" s="29">
        <v>8207</v>
      </c>
      <c r="N568" s="29" t="s">
        <v>142</v>
      </c>
      <c r="O568" s="29">
        <v>820700</v>
      </c>
      <c r="R568" s="29" t="s">
        <v>675</v>
      </c>
      <c r="S568" s="29">
        <v>101</v>
      </c>
      <c r="U568" s="29">
        <v>2939</v>
      </c>
      <c r="V568" s="29" t="s">
        <v>1447</v>
      </c>
      <c r="W568" s="29" t="s">
        <v>1448</v>
      </c>
      <c r="X568" s="29" t="s">
        <v>212</v>
      </c>
    </row>
    <row r="569" spans="1:24" x14ac:dyDescent="0.25">
      <c r="A569" s="29" t="s">
        <v>143</v>
      </c>
      <c r="B569" s="29">
        <v>2939</v>
      </c>
      <c r="C569" s="29" t="s">
        <v>142</v>
      </c>
      <c r="D569" s="29">
        <v>191751500</v>
      </c>
      <c r="E569" s="29">
        <v>0</v>
      </c>
      <c r="F569" s="29">
        <v>1080</v>
      </c>
      <c r="G569" s="29">
        <v>2691155.057</v>
      </c>
      <c r="H569" s="29">
        <v>1285913.5859999999</v>
      </c>
      <c r="I569" s="29">
        <v>905</v>
      </c>
      <c r="J569" s="29">
        <v>1085566</v>
      </c>
      <c r="K569" s="29" t="s">
        <v>1444</v>
      </c>
      <c r="M569" s="29">
        <v>8207</v>
      </c>
      <c r="N569" s="29" t="s">
        <v>142</v>
      </c>
      <c r="O569" s="29">
        <v>820700</v>
      </c>
      <c r="R569" s="29" t="s">
        <v>1449</v>
      </c>
      <c r="S569" s="29">
        <v>101</v>
      </c>
      <c r="U569" s="29">
        <v>2939</v>
      </c>
      <c r="V569" s="29" t="s">
        <v>1450</v>
      </c>
      <c r="W569" s="29" t="s">
        <v>1451</v>
      </c>
      <c r="X569" s="29" t="s">
        <v>212</v>
      </c>
    </row>
    <row r="570" spans="1:24" x14ac:dyDescent="0.25">
      <c r="A570" s="29" t="s">
        <v>143</v>
      </c>
      <c r="B570" s="29">
        <v>2939</v>
      </c>
      <c r="C570" s="29" t="s">
        <v>142</v>
      </c>
      <c r="D570" s="29">
        <v>191771452</v>
      </c>
      <c r="E570" s="29">
        <v>0</v>
      </c>
      <c r="F570" s="29">
        <v>1080</v>
      </c>
      <c r="G570" s="29">
        <v>2691602.389</v>
      </c>
      <c r="H570" s="29">
        <v>1286304.0649999999</v>
      </c>
      <c r="I570" s="29">
        <v>905</v>
      </c>
      <c r="J570" s="29">
        <v>1085566</v>
      </c>
      <c r="K570" s="29" t="s">
        <v>1444</v>
      </c>
      <c r="M570" s="29">
        <v>8207</v>
      </c>
      <c r="N570" s="29" t="s">
        <v>142</v>
      </c>
      <c r="O570" s="29">
        <v>820700</v>
      </c>
      <c r="R570" s="29" t="s">
        <v>1026</v>
      </c>
      <c r="S570" s="29">
        <v>101</v>
      </c>
      <c r="U570" s="29">
        <v>2939</v>
      </c>
      <c r="V570" s="29" t="s">
        <v>1447</v>
      </c>
      <c r="W570" s="29" t="s">
        <v>1452</v>
      </c>
      <c r="X570" s="29" t="s">
        <v>212</v>
      </c>
    </row>
    <row r="571" spans="1:24" x14ac:dyDescent="0.25">
      <c r="A571" s="29" t="s">
        <v>143</v>
      </c>
      <c r="B571" s="29">
        <v>2939</v>
      </c>
      <c r="C571" s="29" t="s">
        <v>142</v>
      </c>
      <c r="D571" s="29">
        <v>191763323</v>
      </c>
      <c r="E571" s="29">
        <v>0</v>
      </c>
      <c r="F571" s="29">
        <v>1060</v>
      </c>
      <c r="G571" s="29">
        <v>2691222</v>
      </c>
      <c r="H571" s="29">
        <v>1285925</v>
      </c>
      <c r="I571" s="29">
        <v>909</v>
      </c>
      <c r="J571" s="29">
        <v>1085566</v>
      </c>
      <c r="K571" s="29" t="s">
        <v>1444</v>
      </c>
      <c r="M571" s="29">
        <v>8207</v>
      </c>
      <c r="N571" s="29" t="s">
        <v>142</v>
      </c>
      <c r="O571" s="29">
        <v>820700</v>
      </c>
      <c r="R571" s="29" t="s">
        <v>262</v>
      </c>
      <c r="S571" s="29">
        <v>115</v>
      </c>
      <c r="U571" s="29">
        <v>2939</v>
      </c>
      <c r="V571" s="29" t="s">
        <v>1453</v>
      </c>
      <c r="W571" s="29" t="s">
        <v>1454</v>
      </c>
      <c r="X571" s="29" t="s">
        <v>212</v>
      </c>
    </row>
    <row r="572" spans="1:24" x14ac:dyDescent="0.25">
      <c r="A572" s="29" t="s">
        <v>143</v>
      </c>
      <c r="B572" s="29">
        <v>2939</v>
      </c>
      <c r="C572" s="29" t="s">
        <v>142</v>
      </c>
      <c r="D572" s="29">
        <v>191764213</v>
      </c>
      <c r="E572" s="29">
        <v>0</v>
      </c>
      <c r="F572" s="29">
        <v>1060</v>
      </c>
      <c r="G572" s="29">
        <v>2691555</v>
      </c>
      <c r="H572" s="29">
        <v>1286309</v>
      </c>
      <c r="I572" s="29">
        <v>909</v>
      </c>
      <c r="J572" s="29">
        <v>1085566</v>
      </c>
      <c r="K572" s="29" t="s">
        <v>1444</v>
      </c>
      <c r="M572" s="29">
        <v>8207</v>
      </c>
      <c r="N572" s="29" t="s">
        <v>142</v>
      </c>
      <c r="O572" s="29">
        <v>820700</v>
      </c>
      <c r="R572" s="29" t="s">
        <v>327</v>
      </c>
      <c r="S572" s="29">
        <v>115</v>
      </c>
      <c r="U572" s="29">
        <v>2939</v>
      </c>
      <c r="V572" s="29" t="s">
        <v>1455</v>
      </c>
      <c r="W572" s="29" t="s">
        <v>1456</v>
      </c>
      <c r="X572" s="29" t="s">
        <v>212</v>
      </c>
    </row>
    <row r="573" spans="1:24" x14ac:dyDescent="0.25">
      <c r="A573" s="29" t="s">
        <v>143</v>
      </c>
      <c r="B573" s="29">
        <v>2939</v>
      </c>
      <c r="C573" s="29" t="s">
        <v>142</v>
      </c>
      <c r="D573" s="29">
        <v>191776071</v>
      </c>
      <c r="E573" s="29">
        <v>0</v>
      </c>
      <c r="F573" s="29">
        <v>1060</v>
      </c>
      <c r="G573" s="29">
        <v>2691230</v>
      </c>
      <c r="H573" s="29">
        <v>1285938</v>
      </c>
      <c r="I573" s="29">
        <v>909</v>
      </c>
      <c r="J573" s="29">
        <v>1085566</v>
      </c>
      <c r="K573" s="29" t="s">
        <v>1444</v>
      </c>
      <c r="M573" s="29">
        <v>8207</v>
      </c>
      <c r="N573" s="29" t="s">
        <v>142</v>
      </c>
      <c r="O573" s="29">
        <v>820700</v>
      </c>
      <c r="R573" s="29" t="s">
        <v>525</v>
      </c>
      <c r="S573" s="29">
        <v>115</v>
      </c>
      <c r="U573" s="29">
        <v>2939</v>
      </c>
      <c r="V573" s="29" t="s">
        <v>1457</v>
      </c>
      <c r="W573" s="29" t="s">
        <v>1458</v>
      </c>
      <c r="X573" s="29" t="s">
        <v>212</v>
      </c>
    </row>
    <row r="574" spans="1:24" x14ac:dyDescent="0.25">
      <c r="A574" s="29" t="s">
        <v>143</v>
      </c>
      <c r="B574" s="29">
        <v>2939</v>
      </c>
      <c r="C574" s="29" t="s">
        <v>142</v>
      </c>
      <c r="D574" s="29">
        <v>191776073</v>
      </c>
      <c r="E574" s="29">
        <v>0</v>
      </c>
      <c r="F574" s="29">
        <v>1060</v>
      </c>
      <c r="G574" s="29">
        <v>2691294</v>
      </c>
      <c r="H574" s="29">
        <v>1286062</v>
      </c>
      <c r="I574" s="29">
        <v>909</v>
      </c>
      <c r="J574" s="29">
        <v>1085566</v>
      </c>
      <c r="K574" s="29" t="s">
        <v>1444</v>
      </c>
      <c r="M574" s="29">
        <v>8207</v>
      </c>
      <c r="N574" s="29" t="s">
        <v>142</v>
      </c>
      <c r="O574" s="29">
        <v>820700</v>
      </c>
      <c r="R574" s="29" t="s">
        <v>1459</v>
      </c>
      <c r="S574" s="29">
        <v>115</v>
      </c>
      <c r="U574" s="29">
        <v>2939</v>
      </c>
      <c r="V574" s="29" t="s">
        <v>1460</v>
      </c>
      <c r="W574" s="29" t="s">
        <v>1461</v>
      </c>
      <c r="X574" s="29" t="s">
        <v>212</v>
      </c>
    </row>
    <row r="575" spans="1:24" x14ac:dyDescent="0.25">
      <c r="A575" s="29" t="s">
        <v>143</v>
      </c>
      <c r="B575" s="29">
        <v>2939</v>
      </c>
      <c r="C575" s="29" t="s">
        <v>142</v>
      </c>
      <c r="D575" s="29">
        <v>191776092</v>
      </c>
      <c r="E575" s="29">
        <v>0</v>
      </c>
      <c r="F575" s="29">
        <v>1060</v>
      </c>
      <c r="G575" s="29">
        <v>2691225.0780000002</v>
      </c>
      <c r="H575" s="29">
        <v>1285993.585</v>
      </c>
      <c r="I575" s="29">
        <v>905</v>
      </c>
      <c r="J575" s="29">
        <v>1085566</v>
      </c>
      <c r="K575" s="29" t="s">
        <v>1444</v>
      </c>
      <c r="M575" s="29">
        <v>8207</v>
      </c>
      <c r="N575" s="29" t="s">
        <v>142</v>
      </c>
      <c r="O575" s="29">
        <v>820700</v>
      </c>
      <c r="R575" s="29" t="s">
        <v>311</v>
      </c>
      <c r="S575" s="29">
        <v>115</v>
      </c>
      <c r="U575" s="29">
        <v>2939</v>
      </c>
      <c r="V575" s="29" t="s">
        <v>1462</v>
      </c>
      <c r="W575" s="29" t="s">
        <v>1463</v>
      </c>
      <c r="X575" s="29" t="s">
        <v>212</v>
      </c>
    </row>
    <row r="576" spans="1:24" x14ac:dyDescent="0.25">
      <c r="A576" s="29" t="s">
        <v>143</v>
      </c>
      <c r="B576" s="29">
        <v>2939</v>
      </c>
      <c r="C576" s="29" t="s">
        <v>142</v>
      </c>
      <c r="D576" s="29">
        <v>191776051</v>
      </c>
      <c r="E576" s="29">
        <v>0</v>
      </c>
      <c r="F576" s="29">
        <v>1060</v>
      </c>
      <c r="G576" s="29">
        <v>2691353.2820000001</v>
      </c>
      <c r="H576" s="29">
        <v>1286120.3419999999</v>
      </c>
      <c r="I576" s="29">
        <v>909</v>
      </c>
      <c r="J576" s="29">
        <v>1085566</v>
      </c>
      <c r="K576" s="29" t="s">
        <v>1444</v>
      </c>
      <c r="M576" s="29">
        <v>8207</v>
      </c>
      <c r="N576" s="29" t="s">
        <v>142</v>
      </c>
      <c r="O576" s="29">
        <v>820700</v>
      </c>
      <c r="S576" s="29">
        <v>115</v>
      </c>
      <c r="U576" s="29">
        <v>2939</v>
      </c>
      <c r="V576" s="29" t="s">
        <v>1471</v>
      </c>
      <c r="W576" s="29" t="s">
        <v>1472</v>
      </c>
      <c r="X576" s="29" t="s">
        <v>212</v>
      </c>
    </row>
    <row r="577" spans="1:24" x14ac:dyDescent="0.25">
      <c r="A577" s="29" t="s">
        <v>143</v>
      </c>
      <c r="B577" s="29">
        <v>2939</v>
      </c>
      <c r="C577" s="29" t="s">
        <v>142</v>
      </c>
      <c r="D577" s="29">
        <v>191776031</v>
      </c>
      <c r="E577" s="29">
        <v>0</v>
      </c>
      <c r="F577" s="29">
        <v>1060</v>
      </c>
      <c r="G577" s="29">
        <v>2691213.2439999999</v>
      </c>
      <c r="H577" s="29">
        <v>1285917.2339999999</v>
      </c>
      <c r="I577" s="29">
        <v>905</v>
      </c>
      <c r="J577" s="29">
        <v>1085566</v>
      </c>
      <c r="K577" s="29" t="s">
        <v>1444</v>
      </c>
      <c r="M577" s="29">
        <v>8207</v>
      </c>
      <c r="N577" s="29" t="s">
        <v>142</v>
      </c>
      <c r="O577" s="29">
        <v>820700</v>
      </c>
      <c r="S577" s="29">
        <v>115</v>
      </c>
      <c r="U577" s="29">
        <v>2939</v>
      </c>
      <c r="V577" s="29" t="s">
        <v>1468</v>
      </c>
      <c r="W577" s="29" t="s">
        <v>1469</v>
      </c>
      <c r="X577" s="29" t="s">
        <v>212</v>
      </c>
    </row>
    <row r="578" spans="1:24" x14ac:dyDescent="0.25">
      <c r="A578" s="29" t="s">
        <v>143</v>
      </c>
      <c r="B578" s="29">
        <v>2939</v>
      </c>
      <c r="C578" s="29" t="s">
        <v>142</v>
      </c>
      <c r="D578" s="29">
        <v>191776034</v>
      </c>
      <c r="E578" s="29">
        <v>0</v>
      </c>
      <c r="F578" s="29">
        <v>1060</v>
      </c>
      <c r="G578" s="29">
        <v>2691133</v>
      </c>
      <c r="H578" s="29">
        <v>1285906</v>
      </c>
      <c r="I578" s="29">
        <v>909</v>
      </c>
      <c r="J578" s="29">
        <v>1085566</v>
      </c>
      <c r="K578" s="29" t="s">
        <v>1444</v>
      </c>
      <c r="M578" s="29">
        <v>8207</v>
      </c>
      <c r="N578" s="29" t="s">
        <v>142</v>
      </c>
      <c r="O578" s="29">
        <v>820700</v>
      </c>
      <c r="S578" s="29">
        <v>115</v>
      </c>
      <c r="U578" s="29">
        <v>2939</v>
      </c>
      <c r="V578" s="29" t="s">
        <v>1473</v>
      </c>
      <c r="W578" s="29" t="s">
        <v>1474</v>
      </c>
      <c r="X578" s="29" t="s">
        <v>212</v>
      </c>
    </row>
    <row r="579" spans="1:24" x14ac:dyDescent="0.25">
      <c r="A579" s="29" t="s">
        <v>143</v>
      </c>
      <c r="B579" s="29">
        <v>2939</v>
      </c>
      <c r="C579" s="29" t="s">
        <v>142</v>
      </c>
      <c r="D579" s="29">
        <v>191776032</v>
      </c>
      <c r="E579" s="29">
        <v>0</v>
      </c>
      <c r="F579" s="29">
        <v>1060</v>
      </c>
      <c r="G579" s="29">
        <v>2691403</v>
      </c>
      <c r="H579" s="29">
        <v>1286221</v>
      </c>
      <c r="I579" s="29">
        <v>909</v>
      </c>
      <c r="J579" s="29">
        <v>1085566</v>
      </c>
      <c r="K579" s="29" t="s">
        <v>1444</v>
      </c>
      <c r="M579" s="29">
        <v>8207</v>
      </c>
      <c r="N579" s="29" t="s">
        <v>142</v>
      </c>
      <c r="O579" s="29">
        <v>820700</v>
      </c>
      <c r="S579" s="29">
        <v>115</v>
      </c>
      <c r="U579" s="29">
        <v>2939</v>
      </c>
      <c r="V579" s="29" t="s">
        <v>1475</v>
      </c>
      <c r="W579" s="29" t="s">
        <v>1476</v>
      </c>
      <c r="X579" s="29" t="s">
        <v>212</v>
      </c>
    </row>
    <row r="580" spans="1:24" x14ac:dyDescent="0.25">
      <c r="A580" s="29" t="s">
        <v>143</v>
      </c>
      <c r="B580" s="29">
        <v>2939</v>
      </c>
      <c r="C580" s="29" t="s">
        <v>142</v>
      </c>
      <c r="D580" s="29">
        <v>191776091</v>
      </c>
      <c r="E580" s="29">
        <v>0</v>
      </c>
      <c r="F580" s="29">
        <v>1060</v>
      </c>
      <c r="G580" s="29">
        <v>2691360.3569999998</v>
      </c>
      <c r="H580" s="29">
        <v>1286104.8130000001</v>
      </c>
      <c r="I580" s="29">
        <v>905</v>
      </c>
      <c r="J580" s="29">
        <v>1085566</v>
      </c>
      <c r="K580" s="29" t="s">
        <v>1444</v>
      </c>
      <c r="M580" s="29">
        <v>8207</v>
      </c>
      <c r="N580" s="29" t="s">
        <v>142</v>
      </c>
      <c r="O580" s="29">
        <v>820700</v>
      </c>
      <c r="S580" s="29">
        <v>115</v>
      </c>
      <c r="U580" s="29">
        <v>2939</v>
      </c>
      <c r="V580" s="29" t="s">
        <v>1464</v>
      </c>
      <c r="W580" s="29" t="s">
        <v>1465</v>
      </c>
      <c r="X580" s="29" t="s">
        <v>212</v>
      </c>
    </row>
    <row r="581" spans="1:24" x14ac:dyDescent="0.25">
      <c r="A581" s="29" t="s">
        <v>143</v>
      </c>
      <c r="B581" s="29">
        <v>2939</v>
      </c>
      <c r="C581" s="29" t="s">
        <v>142</v>
      </c>
      <c r="D581" s="29">
        <v>191776072</v>
      </c>
      <c r="E581" s="29">
        <v>0</v>
      </c>
      <c r="F581" s="29">
        <v>1060</v>
      </c>
      <c r="G581" s="29">
        <v>2691219</v>
      </c>
      <c r="H581" s="29">
        <v>1285942</v>
      </c>
      <c r="I581" s="29">
        <v>909</v>
      </c>
      <c r="J581" s="29">
        <v>1085566</v>
      </c>
      <c r="K581" s="29" t="s">
        <v>1444</v>
      </c>
      <c r="M581" s="29">
        <v>8207</v>
      </c>
      <c r="N581" s="29" t="s">
        <v>142</v>
      </c>
      <c r="O581" s="29">
        <v>820700</v>
      </c>
      <c r="S581" s="29">
        <v>115</v>
      </c>
      <c r="U581" s="29">
        <v>2939</v>
      </c>
      <c r="V581" s="29" t="s">
        <v>1457</v>
      </c>
      <c r="W581" s="29" t="s">
        <v>1479</v>
      </c>
      <c r="X581" s="29" t="s">
        <v>212</v>
      </c>
    </row>
    <row r="582" spans="1:24" x14ac:dyDescent="0.25">
      <c r="A582" s="29" t="s">
        <v>143</v>
      </c>
      <c r="B582" s="29">
        <v>2939</v>
      </c>
      <c r="C582" s="29" t="s">
        <v>142</v>
      </c>
      <c r="D582" s="29">
        <v>191776033</v>
      </c>
      <c r="E582" s="29">
        <v>0</v>
      </c>
      <c r="F582" s="29">
        <v>1060</v>
      </c>
      <c r="G582" s="29">
        <v>2691234</v>
      </c>
      <c r="H582" s="29">
        <v>1285957</v>
      </c>
      <c r="I582" s="29">
        <v>909</v>
      </c>
      <c r="J582" s="29">
        <v>1085566</v>
      </c>
      <c r="K582" s="29" t="s">
        <v>1444</v>
      </c>
      <c r="M582" s="29">
        <v>8207</v>
      </c>
      <c r="N582" s="29" t="s">
        <v>142</v>
      </c>
      <c r="O582" s="29">
        <v>820700</v>
      </c>
      <c r="S582" s="29">
        <v>115</v>
      </c>
      <c r="U582" s="29">
        <v>2939</v>
      </c>
      <c r="V582" s="29" t="s">
        <v>1477</v>
      </c>
      <c r="W582" s="29" t="s">
        <v>1478</v>
      </c>
      <c r="X582" s="29" t="s">
        <v>212</v>
      </c>
    </row>
    <row r="583" spans="1:24" x14ac:dyDescent="0.25">
      <c r="A583" s="29" t="s">
        <v>143</v>
      </c>
      <c r="B583" s="29">
        <v>2939</v>
      </c>
      <c r="C583" s="29" t="s">
        <v>142</v>
      </c>
      <c r="D583" s="29">
        <v>191053991</v>
      </c>
      <c r="E583" s="29">
        <v>0</v>
      </c>
      <c r="F583" s="29">
        <v>1060</v>
      </c>
      <c r="G583" s="29">
        <v>2691321</v>
      </c>
      <c r="H583" s="29">
        <v>1286067</v>
      </c>
      <c r="I583" s="29">
        <v>909</v>
      </c>
      <c r="J583" s="29">
        <v>1085566</v>
      </c>
      <c r="K583" s="29" t="s">
        <v>1444</v>
      </c>
      <c r="M583" s="29">
        <v>8207</v>
      </c>
      <c r="N583" s="29" t="s">
        <v>142</v>
      </c>
      <c r="O583" s="29">
        <v>820700</v>
      </c>
      <c r="S583" s="29">
        <v>115</v>
      </c>
      <c r="U583" s="29">
        <v>2939</v>
      </c>
      <c r="V583" s="29" t="s">
        <v>1464</v>
      </c>
      <c r="W583" s="29" t="s">
        <v>1470</v>
      </c>
      <c r="X583" s="29" t="s">
        <v>252</v>
      </c>
    </row>
    <row r="584" spans="1:24" x14ac:dyDescent="0.25">
      <c r="A584" s="29" t="s">
        <v>143</v>
      </c>
      <c r="B584" s="29">
        <v>2939</v>
      </c>
      <c r="C584" s="29" t="s">
        <v>142</v>
      </c>
      <c r="D584" s="29">
        <v>191776093</v>
      </c>
      <c r="E584" s="29">
        <v>0</v>
      </c>
      <c r="F584" s="29">
        <v>1060</v>
      </c>
      <c r="G584" s="29">
        <v>2691735</v>
      </c>
      <c r="H584" s="29">
        <v>1286441</v>
      </c>
      <c r="I584" s="29">
        <v>909</v>
      </c>
      <c r="J584" s="29">
        <v>1085566</v>
      </c>
      <c r="K584" s="29" t="s">
        <v>1444</v>
      </c>
      <c r="M584" s="29">
        <v>8207</v>
      </c>
      <c r="N584" s="29" t="s">
        <v>142</v>
      </c>
      <c r="O584" s="29">
        <v>820700</v>
      </c>
      <c r="S584" s="29">
        <v>115</v>
      </c>
      <c r="U584" s="29">
        <v>2939</v>
      </c>
      <c r="V584" s="29" t="s">
        <v>1466</v>
      </c>
      <c r="W584" s="29" t="s">
        <v>1467</v>
      </c>
      <c r="X584" s="29" t="s">
        <v>212</v>
      </c>
    </row>
    <row r="585" spans="1:24" x14ac:dyDescent="0.25">
      <c r="A585" s="29" t="s">
        <v>143</v>
      </c>
      <c r="B585" s="29">
        <v>2939</v>
      </c>
      <c r="C585" s="29" t="s">
        <v>142</v>
      </c>
      <c r="D585" s="29">
        <v>191741151</v>
      </c>
      <c r="E585" s="29">
        <v>0</v>
      </c>
      <c r="F585" s="29">
        <v>1060</v>
      </c>
      <c r="G585" s="29">
        <v>2688547</v>
      </c>
      <c r="H585" s="29">
        <v>1283891</v>
      </c>
      <c r="I585" s="29">
        <v>904</v>
      </c>
      <c r="J585" s="29">
        <v>1085567</v>
      </c>
      <c r="K585" s="29" t="s">
        <v>1480</v>
      </c>
      <c r="L585" s="175" t="s">
        <v>1565</v>
      </c>
      <c r="M585" s="29">
        <v>8200</v>
      </c>
      <c r="N585" s="29" t="s">
        <v>142</v>
      </c>
      <c r="O585" s="29">
        <v>820000</v>
      </c>
      <c r="R585" s="29" t="s">
        <v>249</v>
      </c>
      <c r="S585" s="29">
        <v>115</v>
      </c>
      <c r="T585" s="29" t="s">
        <v>3587</v>
      </c>
      <c r="U585" s="29">
        <v>2939</v>
      </c>
      <c r="V585" s="29" t="s">
        <v>1481</v>
      </c>
      <c r="W585" s="29" t="s">
        <v>3588</v>
      </c>
      <c r="X585" s="29" t="s">
        <v>212</v>
      </c>
    </row>
    <row r="586" spans="1:24" x14ac:dyDescent="0.25">
      <c r="A586" s="29" t="s">
        <v>143</v>
      </c>
      <c r="B586" s="29">
        <v>2939</v>
      </c>
      <c r="C586" s="29" t="s">
        <v>142</v>
      </c>
      <c r="D586" s="29">
        <v>502012971</v>
      </c>
      <c r="E586" s="29">
        <v>0</v>
      </c>
      <c r="F586" s="29">
        <v>1060</v>
      </c>
      <c r="G586" s="29">
        <v>2688522.5279999999</v>
      </c>
      <c r="H586" s="29">
        <v>1283876.817</v>
      </c>
      <c r="I586" s="29">
        <v>901</v>
      </c>
      <c r="J586" s="29">
        <v>1085567</v>
      </c>
      <c r="K586" s="29" t="s">
        <v>1480</v>
      </c>
      <c r="L586" s="175" t="s">
        <v>1565</v>
      </c>
      <c r="M586" s="29">
        <v>8200</v>
      </c>
      <c r="N586" s="29" t="s">
        <v>142</v>
      </c>
      <c r="O586" s="29">
        <v>820000</v>
      </c>
      <c r="S586" s="29">
        <v>115</v>
      </c>
      <c r="T586" s="29" t="s">
        <v>3587</v>
      </c>
      <c r="U586" s="29">
        <v>2939</v>
      </c>
      <c r="V586" s="29" t="s">
        <v>1481</v>
      </c>
      <c r="X586" s="29" t="s">
        <v>212</v>
      </c>
    </row>
    <row r="587" spans="1:24" x14ac:dyDescent="0.25">
      <c r="A587" s="29" t="s">
        <v>143</v>
      </c>
      <c r="B587" s="29">
        <v>2939</v>
      </c>
      <c r="C587" s="29" t="s">
        <v>142</v>
      </c>
      <c r="D587" s="29">
        <v>191774192</v>
      </c>
      <c r="E587" s="29">
        <v>0</v>
      </c>
      <c r="F587" s="29">
        <v>1080</v>
      </c>
      <c r="G587" s="29">
        <v>2689631.5490000001</v>
      </c>
      <c r="H587" s="29">
        <v>1283366.3659999999</v>
      </c>
      <c r="I587" s="29">
        <v>905</v>
      </c>
      <c r="J587" s="29">
        <v>1085568</v>
      </c>
      <c r="K587" s="29" t="s">
        <v>1482</v>
      </c>
      <c r="M587" s="29">
        <v>8200</v>
      </c>
      <c r="N587" s="29" t="s">
        <v>142</v>
      </c>
      <c r="O587" s="29">
        <v>820000</v>
      </c>
      <c r="R587" s="29" t="s">
        <v>786</v>
      </c>
      <c r="S587" s="29">
        <v>101</v>
      </c>
      <c r="U587" s="29">
        <v>2939</v>
      </c>
      <c r="V587" s="29" t="s">
        <v>1483</v>
      </c>
      <c r="W587" s="29" t="s">
        <v>1484</v>
      </c>
      <c r="X587" s="29" t="s">
        <v>212</v>
      </c>
    </row>
    <row r="588" spans="1:24" x14ac:dyDescent="0.25">
      <c r="A588" s="29" t="s">
        <v>143</v>
      </c>
      <c r="B588" s="29">
        <v>2939</v>
      </c>
      <c r="C588" s="29" t="s">
        <v>142</v>
      </c>
      <c r="D588" s="29">
        <v>191749925</v>
      </c>
      <c r="E588" s="29">
        <v>0</v>
      </c>
      <c r="F588" s="29">
        <v>1080</v>
      </c>
      <c r="G588" s="29">
        <v>2689683.2140000002</v>
      </c>
      <c r="H588" s="29">
        <v>1283446.3900000001</v>
      </c>
      <c r="I588" s="29">
        <v>905</v>
      </c>
      <c r="J588" s="29">
        <v>1085568</v>
      </c>
      <c r="K588" s="29" t="s">
        <v>1482</v>
      </c>
      <c r="M588" s="29">
        <v>8200</v>
      </c>
      <c r="N588" s="29" t="s">
        <v>142</v>
      </c>
      <c r="O588" s="29">
        <v>820000</v>
      </c>
      <c r="R588" s="29" t="s">
        <v>1485</v>
      </c>
      <c r="S588" s="29">
        <v>101</v>
      </c>
      <c r="U588" s="29">
        <v>2939</v>
      </c>
      <c r="V588" s="29" t="s">
        <v>1486</v>
      </c>
      <c r="W588" s="29" t="s">
        <v>1487</v>
      </c>
      <c r="X588" s="29" t="s">
        <v>252</v>
      </c>
    </row>
    <row r="589" spans="1:24" x14ac:dyDescent="0.25">
      <c r="A589" s="29" t="s">
        <v>143</v>
      </c>
      <c r="B589" s="29">
        <v>2939</v>
      </c>
      <c r="C589" s="29" t="s">
        <v>142</v>
      </c>
      <c r="D589" s="29">
        <v>191749926</v>
      </c>
      <c r="E589" s="29">
        <v>0</v>
      </c>
      <c r="F589" s="29">
        <v>1080</v>
      </c>
      <c r="G589" s="29">
        <v>2689645</v>
      </c>
      <c r="H589" s="29">
        <v>1283468</v>
      </c>
      <c r="I589" s="29">
        <v>905</v>
      </c>
      <c r="J589" s="29">
        <v>1085568</v>
      </c>
      <c r="K589" s="29" t="s">
        <v>1482</v>
      </c>
      <c r="M589" s="29">
        <v>8200</v>
      </c>
      <c r="N589" s="29" t="s">
        <v>142</v>
      </c>
      <c r="O589" s="29">
        <v>820000</v>
      </c>
      <c r="R589" s="29" t="s">
        <v>1488</v>
      </c>
      <c r="S589" s="29">
        <v>101</v>
      </c>
      <c r="U589" s="29">
        <v>2939</v>
      </c>
      <c r="V589" s="29" t="s">
        <v>1489</v>
      </c>
      <c r="W589" s="29" t="s">
        <v>1490</v>
      </c>
      <c r="X589" s="29" t="s">
        <v>212</v>
      </c>
    </row>
    <row r="590" spans="1:24" x14ac:dyDescent="0.25">
      <c r="A590" s="29" t="s">
        <v>143</v>
      </c>
      <c r="B590" s="29">
        <v>2939</v>
      </c>
      <c r="C590" s="29" t="s">
        <v>142</v>
      </c>
      <c r="D590" s="29">
        <v>191766153</v>
      </c>
      <c r="E590" s="29">
        <v>0</v>
      </c>
      <c r="F590" s="29">
        <v>1060</v>
      </c>
      <c r="G590" s="29">
        <v>2691409</v>
      </c>
      <c r="H590" s="29">
        <v>1283646</v>
      </c>
      <c r="I590" s="29">
        <v>909</v>
      </c>
      <c r="J590" s="29">
        <v>1085570</v>
      </c>
      <c r="K590" s="29" t="s">
        <v>1491</v>
      </c>
      <c r="M590" s="29">
        <v>8203</v>
      </c>
      <c r="N590" s="29" t="s">
        <v>142</v>
      </c>
      <c r="O590" s="29">
        <v>820300</v>
      </c>
      <c r="R590" s="29" t="s">
        <v>525</v>
      </c>
      <c r="S590" s="29">
        <v>115</v>
      </c>
      <c r="U590" s="29">
        <v>2939</v>
      </c>
      <c r="V590" s="29" t="s">
        <v>1492</v>
      </c>
      <c r="W590" s="29" t="s">
        <v>1493</v>
      </c>
      <c r="X590" s="29" t="s">
        <v>212</v>
      </c>
    </row>
    <row r="591" spans="1:24" x14ac:dyDescent="0.25">
      <c r="A591" s="29" t="s">
        <v>143</v>
      </c>
      <c r="B591" s="29">
        <v>2939</v>
      </c>
      <c r="C591" s="29" t="s">
        <v>142</v>
      </c>
      <c r="D591" s="29">
        <v>191766152</v>
      </c>
      <c r="E591" s="29">
        <v>0</v>
      </c>
      <c r="F591" s="29">
        <v>1060</v>
      </c>
      <c r="G591" s="29">
        <v>2691484</v>
      </c>
      <c r="H591" s="29">
        <v>1283666</v>
      </c>
      <c r="I591" s="29">
        <v>909</v>
      </c>
      <c r="J591" s="29">
        <v>1085570</v>
      </c>
      <c r="K591" s="29" t="s">
        <v>1491</v>
      </c>
      <c r="M591" s="29">
        <v>8203</v>
      </c>
      <c r="N591" s="29" t="s">
        <v>142</v>
      </c>
      <c r="O591" s="29">
        <v>820300</v>
      </c>
      <c r="R591" s="29" t="s">
        <v>341</v>
      </c>
      <c r="S591" s="29">
        <v>115</v>
      </c>
      <c r="U591" s="29">
        <v>2939</v>
      </c>
      <c r="V591" s="29" t="s">
        <v>1494</v>
      </c>
      <c r="W591" s="29" t="s">
        <v>1495</v>
      </c>
      <c r="X591" s="29" t="s">
        <v>212</v>
      </c>
    </row>
    <row r="592" spans="1:24" x14ac:dyDescent="0.25">
      <c r="A592" s="29" t="s">
        <v>143</v>
      </c>
      <c r="B592" s="29">
        <v>2939</v>
      </c>
      <c r="C592" s="29" t="s">
        <v>142</v>
      </c>
      <c r="D592" s="29">
        <v>191766154</v>
      </c>
      <c r="E592" s="29">
        <v>0</v>
      </c>
      <c r="F592" s="29">
        <v>1060</v>
      </c>
      <c r="G592" s="29">
        <v>2691423</v>
      </c>
      <c r="H592" s="29">
        <v>1283660</v>
      </c>
      <c r="I592" s="29">
        <v>909</v>
      </c>
      <c r="J592" s="29">
        <v>1085570</v>
      </c>
      <c r="K592" s="29" t="s">
        <v>1491</v>
      </c>
      <c r="M592" s="29">
        <v>8203</v>
      </c>
      <c r="N592" s="29" t="s">
        <v>142</v>
      </c>
      <c r="O592" s="29">
        <v>820300</v>
      </c>
      <c r="S592" s="29">
        <v>115</v>
      </c>
      <c r="U592" s="29">
        <v>2939</v>
      </c>
      <c r="V592" s="29" t="s">
        <v>1496</v>
      </c>
      <c r="W592" s="29" t="s">
        <v>1497</v>
      </c>
      <c r="X592" s="29" t="s">
        <v>212</v>
      </c>
    </row>
    <row r="593" spans="1:24" x14ac:dyDescent="0.25">
      <c r="A593" s="29" t="s">
        <v>143</v>
      </c>
      <c r="B593" s="29">
        <v>2939</v>
      </c>
      <c r="C593" s="29" t="s">
        <v>142</v>
      </c>
      <c r="D593" s="29">
        <v>191751962</v>
      </c>
      <c r="E593" s="29">
        <v>0</v>
      </c>
      <c r="F593" s="29">
        <v>1080</v>
      </c>
      <c r="G593" s="29">
        <v>2689366</v>
      </c>
      <c r="H593" s="29">
        <v>1283785</v>
      </c>
      <c r="I593" s="29">
        <v>909</v>
      </c>
      <c r="J593" s="29">
        <v>1085571</v>
      </c>
      <c r="K593" s="29" t="s">
        <v>1498</v>
      </c>
      <c r="M593" s="29">
        <v>8200</v>
      </c>
      <c r="N593" s="29" t="s">
        <v>142</v>
      </c>
      <c r="O593" s="29">
        <v>820000</v>
      </c>
      <c r="R593" s="29" t="s">
        <v>1499</v>
      </c>
      <c r="S593" s="29">
        <v>101</v>
      </c>
      <c r="U593" s="29">
        <v>2939</v>
      </c>
      <c r="V593" s="29" t="s">
        <v>1500</v>
      </c>
      <c r="W593" s="29" t="s">
        <v>1501</v>
      </c>
      <c r="X593" s="29" t="s">
        <v>212</v>
      </c>
    </row>
    <row r="594" spans="1:24" x14ac:dyDescent="0.25">
      <c r="A594" s="29" t="s">
        <v>143</v>
      </c>
      <c r="B594" s="29">
        <v>2939</v>
      </c>
      <c r="C594" s="29" t="s">
        <v>142</v>
      </c>
      <c r="D594" s="29">
        <v>191751960</v>
      </c>
      <c r="E594" s="29">
        <v>0</v>
      </c>
      <c r="F594" s="29">
        <v>1080</v>
      </c>
      <c r="G594" s="29">
        <v>2689353</v>
      </c>
      <c r="H594" s="29">
        <v>1283767</v>
      </c>
      <c r="I594" s="29">
        <v>909</v>
      </c>
      <c r="J594" s="29">
        <v>1085571</v>
      </c>
      <c r="K594" s="29" t="s">
        <v>1498</v>
      </c>
      <c r="M594" s="29">
        <v>8200</v>
      </c>
      <c r="N594" s="29" t="s">
        <v>142</v>
      </c>
      <c r="O594" s="29">
        <v>820000</v>
      </c>
      <c r="R594" s="29" t="s">
        <v>1502</v>
      </c>
      <c r="S594" s="29">
        <v>101</v>
      </c>
      <c r="U594" s="29">
        <v>2939</v>
      </c>
      <c r="V594" s="29" t="s">
        <v>1503</v>
      </c>
      <c r="W594" s="29" t="s">
        <v>1504</v>
      </c>
      <c r="X594" s="29" t="s">
        <v>212</v>
      </c>
    </row>
    <row r="595" spans="1:24" x14ac:dyDescent="0.25">
      <c r="A595" s="29" t="s">
        <v>143</v>
      </c>
      <c r="B595" s="29">
        <v>2939</v>
      </c>
      <c r="C595" s="29" t="s">
        <v>142</v>
      </c>
      <c r="D595" s="29">
        <v>191765492</v>
      </c>
      <c r="E595" s="29">
        <v>0</v>
      </c>
      <c r="F595" s="29">
        <v>1080</v>
      </c>
      <c r="G595" s="29">
        <v>2689370</v>
      </c>
      <c r="H595" s="29">
        <v>1283796</v>
      </c>
      <c r="I595" s="29">
        <v>909</v>
      </c>
      <c r="J595" s="29">
        <v>1085571</v>
      </c>
      <c r="K595" s="29" t="s">
        <v>1498</v>
      </c>
      <c r="M595" s="29">
        <v>8200</v>
      </c>
      <c r="N595" s="29" t="s">
        <v>142</v>
      </c>
      <c r="O595" s="29">
        <v>820000</v>
      </c>
      <c r="R595" s="29" t="s">
        <v>262</v>
      </c>
      <c r="S595" s="29">
        <v>101</v>
      </c>
      <c r="U595" s="29">
        <v>2939</v>
      </c>
      <c r="V595" s="29" t="s">
        <v>1511</v>
      </c>
      <c r="W595" s="29" t="s">
        <v>1512</v>
      </c>
      <c r="X595" s="29" t="s">
        <v>212</v>
      </c>
    </row>
    <row r="596" spans="1:24" x14ac:dyDescent="0.25">
      <c r="A596" s="29" t="s">
        <v>143</v>
      </c>
      <c r="B596" s="29">
        <v>2939</v>
      </c>
      <c r="C596" s="29" t="s">
        <v>142</v>
      </c>
      <c r="D596" s="29">
        <v>191765461</v>
      </c>
      <c r="E596" s="29">
        <v>0</v>
      </c>
      <c r="F596" s="29">
        <v>1080</v>
      </c>
      <c r="G596" s="29">
        <v>2689344</v>
      </c>
      <c r="H596" s="29">
        <v>1283757</v>
      </c>
      <c r="I596" s="29">
        <v>909</v>
      </c>
      <c r="J596" s="29">
        <v>1085571</v>
      </c>
      <c r="K596" s="29" t="s">
        <v>1498</v>
      </c>
      <c r="M596" s="29">
        <v>8200</v>
      </c>
      <c r="N596" s="29" t="s">
        <v>142</v>
      </c>
      <c r="O596" s="29">
        <v>820000</v>
      </c>
      <c r="R596" s="29" t="s">
        <v>262</v>
      </c>
      <c r="S596" s="29">
        <v>101</v>
      </c>
      <c r="U596" s="29">
        <v>2939</v>
      </c>
      <c r="V596" s="29" t="s">
        <v>1524</v>
      </c>
      <c r="W596" s="29" t="s">
        <v>1525</v>
      </c>
      <c r="X596" s="29" t="s">
        <v>212</v>
      </c>
    </row>
    <row r="597" spans="1:24" x14ac:dyDescent="0.25">
      <c r="A597" s="29" t="s">
        <v>143</v>
      </c>
      <c r="B597" s="29">
        <v>2939</v>
      </c>
      <c r="C597" s="29" t="s">
        <v>142</v>
      </c>
      <c r="D597" s="29">
        <v>191765494</v>
      </c>
      <c r="E597" s="29">
        <v>0</v>
      </c>
      <c r="F597" s="29">
        <v>1080</v>
      </c>
      <c r="G597" s="29">
        <v>2689376</v>
      </c>
      <c r="H597" s="29">
        <v>1283803</v>
      </c>
      <c r="I597" s="29">
        <v>905</v>
      </c>
      <c r="J597" s="29">
        <v>1085571</v>
      </c>
      <c r="K597" s="29" t="s">
        <v>1498</v>
      </c>
      <c r="M597" s="29">
        <v>8200</v>
      </c>
      <c r="N597" s="29" t="s">
        <v>142</v>
      </c>
      <c r="O597" s="29">
        <v>820000</v>
      </c>
      <c r="R597" s="29" t="s">
        <v>262</v>
      </c>
      <c r="S597" s="29">
        <v>101</v>
      </c>
      <c r="U597" s="29">
        <v>2939</v>
      </c>
      <c r="V597" s="29" t="s">
        <v>1517</v>
      </c>
      <c r="W597" s="29" t="s">
        <v>1518</v>
      </c>
      <c r="X597" s="29" t="s">
        <v>212</v>
      </c>
    </row>
    <row r="598" spans="1:24" x14ac:dyDescent="0.25">
      <c r="A598" s="29" t="s">
        <v>143</v>
      </c>
      <c r="B598" s="29">
        <v>2939</v>
      </c>
      <c r="C598" s="29" t="s">
        <v>142</v>
      </c>
      <c r="D598" s="29">
        <v>191765472</v>
      </c>
      <c r="E598" s="29">
        <v>0</v>
      </c>
      <c r="F598" s="29">
        <v>1080</v>
      </c>
      <c r="G598" s="29">
        <v>2689364</v>
      </c>
      <c r="H598" s="29">
        <v>1283783</v>
      </c>
      <c r="I598" s="29">
        <v>909</v>
      </c>
      <c r="J598" s="29">
        <v>1085571</v>
      </c>
      <c r="K598" s="29" t="s">
        <v>1498</v>
      </c>
      <c r="M598" s="29">
        <v>8200</v>
      </c>
      <c r="N598" s="29" t="s">
        <v>142</v>
      </c>
      <c r="O598" s="29">
        <v>820000</v>
      </c>
      <c r="R598" s="29" t="s">
        <v>262</v>
      </c>
      <c r="S598" s="29">
        <v>101</v>
      </c>
      <c r="U598" s="29">
        <v>2939</v>
      </c>
      <c r="V598" s="29" t="s">
        <v>1515</v>
      </c>
      <c r="W598" s="29" t="s">
        <v>1516</v>
      </c>
      <c r="X598" s="29" t="s">
        <v>212</v>
      </c>
    </row>
    <row r="599" spans="1:24" x14ac:dyDescent="0.25">
      <c r="A599" s="29" t="s">
        <v>143</v>
      </c>
      <c r="B599" s="29">
        <v>2939</v>
      </c>
      <c r="C599" s="29" t="s">
        <v>142</v>
      </c>
      <c r="D599" s="29">
        <v>191765475</v>
      </c>
      <c r="E599" s="29">
        <v>0</v>
      </c>
      <c r="F599" s="29">
        <v>1080</v>
      </c>
      <c r="G599" s="29">
        <v>2689342</v>
      </c>
      <c r="H599" s="29">
        <v>1283755</v>
      </c>
      <c r="I599" s="29">
        <v>909</v>
      </c>
      <c r="J599" s="29">
        <v>1085571</v>
      </c>
      <c r="K599" s="29" t="s">
        <v>1498</v>
      </c>
      <c r="M599" s="29">
        <v>8200</v>
      </c>
      <c r="N599" s="29" t="s">
        <v>142</v>
      </c>
      <c r="O599" s="29">
        <v>820000</v>
      </c>
      <c r="R599" s="29" t="s">
        <v>262</v>
      </c>
      <c r="S599" s="29">
        <v>101</v>
      </c>
      <c r="U599" s="29">
        <v>2939</v>
      </c>
      <c r="V599" s="29" t="s">
        <v>1505</v>
      </c>
      <c r="W599" s="29" t="s">
        <v>1506</v>
      </c>
      <c r="X599" s="29" t="s">
        <v>212</v>
      </c>
    </row>
    <row r="600" spans="1:24" x14ac:dyDescent="0.25">
      <c r="A600" s="29" t="s">
        <v>143</v>
      </c>
      <c r="B600" s="29">
        <v>2939</v>
      </c>
      <c r="C600" s="29" t="s">
        <v>142</v>
      </c>
      <c r="D600" s="29">
        <v>191765491</v>
      </c>
      <c r="E600" s="29">
        <v>0</v>
      </c>
      <c r="F600" s="29">
        <v>1080</v>
      </c>
      <c r="G600" s="29">
        <v>2689373</v>
      </c>
      <c r="H600" s="29">
        <v>1283802</v>
      </c>
      <c r="I600" s="29">
        <v>909</v>
      </c>
      <c r="J600" s="29">
        <v>1085571</v>
      </c>
      <c r="K600" s="29" t="s">
        <v>1498</v>
      </c>
      <c r="M600" s="29">
        <v>8200</v>
      </c>
      <c r="N600" s="29" t="s">
        <v>142</v>
      </c>
      <c r="O600" s="29">
        <v>820000</v>
      </c>
      <c r="R600" s="29" t="s">
        <v>262</v>
      </c>
      <c r="S600" s="29">
        <v>101</v>
      </c>
      <c r="U600" s="29">
        <v>2939</v>
      </c>
      <c r="V600" s="29" t="s">
        <v>1509</v>
      </c>
      <c r="W600" s="29" t="s">
        <v>1510</v>
      </c>
      <c r="X600" s="29" t="s">
        <v>212</v>
      </c>
    </row>
    <row r="601" spans="1:24" x14ac:dyDescent="0.25">
      <c r="A601" s="29" t="s">
        <v>143</v>
      </c>
      <c r="B601" s="29">
        <v>2939</v>
      </c>
      <c r="C601" s="29" t="s">
        <v>142</v>
      </c>
      <c r="D601" s="29">
        <v>191765493</v>
      </c>
      <c r="E601" s="29">
        <v>0</v>
      </c>
      <c r="F601" s="29">
        <v>1080</v>
      </c>
      <c r="G601" s="29">
        <v>2689372</v>
      </c>
      <c r="H601" s="29">
        <v>1283799</v>
      </c>
      <c r="I601" s="29">
        <v>909</v>
      </c>
      <c r="J601" s="29">
        <v>1085571</v>
      </c>
      <c r="K601" s="29" t="s">
        <v>1498</v>
      </c>
      <c r="M601" s="29">
        <v>8200</v>
      </c>
      <c r="N601" s="29" t="s">
        <v>142</v>
      </c>
      <c r="O601" s="29">
        <v>820000</v>
      </c>
      <c r="R601" s="29" t="s">
        <v>262</v>
      </c>
      <c r="S601" s="29">
        <v>101</v>
      </c>
      <c r="U601" s="29">
        <v>2939</v>
      </c>
      <c r="V601" s="29" t="s">
        <v>1507</v>
      </c>
      <c r="W601" s="29" t="s">
        <v>1508</v>
      </c>
      <c r="X601" s="29" t="s">
        <v>212</v>
      </c>
    </row>
    <row r="602" spans="1:24" x14ac:dyDescent="0.25">
      <c r="A602" s="29" t="s">
        <v>143</v>
      </c>
      <c r="B602" s="29">
        <v>2939</v>
      </c>
      <c r="C602" s="29" t="s">
        <v>142</v>
      </c>
      <c r="D602" s="29">
        <v>191765473</v>
      </c>
      <c r="E602" s="29">
        <v>0</v>
      </c>
      <c r="F602" s="29">
        <v>1080</v>
      </c>
      <c r="G602" s="29">
        <v>2689378</v>
      </c>
      <c r="H602" s="29">
        <v>1283805</v>
      </c>
      <c r="I602" s="29">
        <v>905</v>
      </c>
      <c r="J602" s="29">
        <v>1085571</v>
      </c>
      <c r="K602" s="29" t="s">
        <v>1498</v>
      </c>
      <c r="M602" s="29">
        <v>8200</v>
      </c>
      <c r="N602" s="29" t="s">
        <v>142</v>
      </c>
      <c r="O602" s="29">
        <v>820000</v>
      </c>
      <c r="R602" s="29" t="s">
        <v>262</v>
      </c>
      <c r="S602" s="29">
        <v>101</v>
      </c>
      <c r="U602" s="29">
        <v>2939</v>
      </c>
      <c r="V602" s="29" t="s">
        <v>1526</v>
      </c>
      <c r="W602" s="29" t="s">
        <v>1527</v>
      </c>
      <c r="X602" s="29" t="s">
        <v>212</v>
      </c>
    </row>
    <row r="603" spans="1:24" x14ac:dyDescent="0.25">
      <c r="A603" s="29" t="s">
        <v>143</v>
      </c>
      <c r="B603" s="29">
        <v>2939</v>
      </c>
      <c r="C603" s="29" t="s">
        <v>142</v>
      </c>
      <c r="D603" s="29">
        <v>191765474</v>
      </c>
      <c r="E603" s="29">
        <v>0</v>
      </c>
      <c r="F603" s="29">
        <v>1080</v>
      </c>
      <c r="G603" s="29">
        <v>2689341</v>
      </c>
      <c r="H603" s="29">
        <v>1283753</v>
      </c>
      <c r="I603" s="29">
        <v>909</v>
      </c>
      <c r="J603" s="29">
        <v>1085571</v>
      </c>
      <c r="K603" s="29" t="s">
        <v>1498</v>
      </c>
      <c r="M603" s="29">
        <v>8200</v>
      </c>
      <c r="N603" s="29" t="s">
        <v>142</v>
      </c>
      <c r="O603" s="29">
        <v>820000</v>
      </c>
      <c r="R603" s="29" t="s">
        <v>262</v>
      </c>
      <c r="S603" s="29">
        <v>101</v>
      </c>
      <c r="U603" s="29">
        <v>2939</v>
      </c>
      <c r="V603" s="29" t="s">
        <v>1522</v>
      </c>
      <c r="W603" s="29" t="s">
        <v>1523</v>
      </c>
      <c r="X603" s="29" t="s">
        <v>212</v>
      </c>
    </row>
    <row r="604" spans="1:24" x14ac:dyDescent="0.25">
      <c r="A604" s="29" t="s">
        <v>143</v>
      </c>
      <c r="B604" s="29">
        <v>2939</v>
      </c>
      <c r="C604" s="29" t="s">
        <v>142</v>
      </c>
      <c r="D604" s="29">
        <v>191765460</v>
      </c>
      <c r="E604" s="29">
        <v>0</v>
      </c>
      <c r="F604" s="29">
        <v>1080</v>
      </c>
      <c r="G604" s="29">
        <v>2689347</v>
      </c>
      <c r="H604" s="29">
        <v>1283763</v>
      </c>
      <c r="I604" s="29">
        <v>909</v>
      </c>
      <c r="J604" s="29">
        <v>1085571</v>
      </c>
      <c r="K604" s="29" t="s">
        <v>1498</v>
      </c>
      <c r="M604" s="29">
        <v>8200</v>
      </c>
      <c r="N604" s="29" t="s">
        <v>142</v>
      </c>
      <c r="O604" s="29">
        <v>820000</v>
      </c>
      <c r="R604" s="29" t="s">
        <v>262</v>
      </c>
      <c r="S604" s="29">
        <v>101</v>
      </c>
      <c r="U604" s="29">
        <v>2939</v>
      </c>
      <c r="V604" s="29" t="s">
        <v>1513</v>
      </c>
      <c r="W604" s="29" t="s">
        <v>1514</v>
      </c>
      <c r="X604" s="29" t="s">
        <v>212</v>
      </c>
    </row>
    <row r="605" spans="1:24" x14ac:dyDescent="0.25">
      <c r="A605" s="29" t="s">
        <v>143</v>
      </c>
      <c r="B605" s="29">
        <v>2939</v>
      </c>
      <c r="C605" s="29" t="s">
        <v>142</v>
      </c>
      <c r="D605" s="29">
        <v>191765495</v>
      </c>
      <c r="E605" s="29">
        <v>0</v>
      </c>
      <c r="F605" s="29">
        <v>1080</v>
      </c>
      <c r="G605" s="29">
        <v>2689360</v>
      </c>
      <c r="H605" s="29">
        <v>1283782</v>
      </c>
      <c r="I605" s="29">
        <v>909</v>
      </c>
      <c r="J605" s="29">
        <v>1085571</v>
      </c>
      <c r="K605" s="29" t="s">
        <v>1498</v>
      </c>
      <c r="M605" s="29">
        <v>8200</v>
      </c>
      <c r="N605" s="29" t="s">
        <v>142</v>
      </c>
      <c r="O605" s="29">
        <v>820000</v>
      </c>
      <c r="R605" s="29" t="s">
        <v>262</v>
      </c>
      <c r="S605" s="29">
        <v>101</v>
      </c>
      <c r="U605" s="29">
        <v>2939</v>
      </c>
      <c r="V605" s="29" t="s">
        <v>1487</v>
      </c>
      <c r="W605" s="29" t="s">
        <v>1519</v>
      </c>
      <c r="X605" s="29" t="s">
        <v>212</v>
      </c>
    </row>
    <row r="606" spans="1:24" x14ac:dyDescent="0.25">
      <c r="A606" s="29" t="s">
        <v>143</v>
      </c>
      <c r="B606" s="29">
        <v>2939</v>
      </c>
      <c r="C606" s="29" t="s">
        <v>142</v>
      </c>
      <c r="D606" s="29">
        <v>191765471</v>
      </c>
      <c r="E606" s="29">
        <v>0</v>
      </c>
      <c r="F606" s="29">
        <v>1080</v>
      </c>
      <c r="G606" s="29">
        <v>2689346</v>
      </c>
      <c r="H606" s="29">
        <v>1283760</v>
      </c>
      <c r="I606" s="29">
        <v>909</v>
      </c>
      <c r="J606" s="29">
        <v>1085571</v>
      </c>
      <c r="K606" s="29" t="s">
        <v>1498</v>
      </c>
      <c r="M606" s="29">
        <v>8200</v>
      </c>
      <c r="N606" s="29" t="s">
        <v>142</v>
      </c>
      <c r="O606" s="29">
        <v>820000</v>
      </c>
      <c r="R606" s="29" t="s">
        <v>262</v>
      </c>
      <c r="S606" s="29">
        <v>101</v>
      </c>
      <c r="U606" s="29">
        <v>2939</v>
      </c>
      <c r="V606" s="29" t="s">
        <v>1520</v>
      </c>
      <c r="W606" s="29" t="s">
        <v>1521</v>
      </c>
      <c r="X606" s="29" t="s">
        <v>212</v>
      </c>
    </row>
    <row r="607" spans="1:24" x14ac:dyDescent="0.25">
      <c r="A607" s="29" t="s">
        <v>143</v>
      </c>
      <c r="B607" s="29">
        <v>2939</v>
      </c>
      <c r="C607" s="29" t="s">
        <v>142</v>
      </c>
      <c r="D607" s="29">
        <v>191751961</v>
      </c>
      <c r="E607" s="29">
        <v>0</v>
      </c>
      <c r="F607" s="29">
        <v>1080</v>
      </c>
      <c r="G607" s="29">
        <v>2689372</v>
      </c>
      <c r="H607" s="29">
        <v>1283782</v>
      </c>
      <c r="I607" s="29">
        <v>909</v>
      </c>
      <c r="J607" s="29">
        <v>1085571</v>
      </c>
      <c r="K607" s="29" t="s">
        <v>1498</v>
      </c>
      <c r="M607" s="29">
        <v>8200</v>
      </c>
      <c r="N607" s="29" t="s">
        <v>142</v>
      </c>
      <c r="O607" s="29">
        <v>820000</v>
      </c>
      <c r="R607" s="29" t="s">
        <v>1528</v>
      </c>
      <c r="S607" s="29">
        <v>101</v>
      </c>
      <c r="U607" s="29">
        <v>2939</v>
      </c>
      <c r="V607" s="29" t="s">
        <v>1529</v>
      </c>
      <c r="W607" s="29" t="s">
        <v>1530</v>
      </c>
      <c r="X607" s="29" t="s">
        <v>212</v>
      </c>
    </row>
    <row r="608" spans="1:24" x14ac:dyDescent="0.25">
      <c r="A608" s="29" t="s">
        <v>143</v>
      </c>
      <c r="B608" s="29">
        <v>2939</v>
      </c>
      <c r="C608" s="29" t="s">
        <v>142</v>
      </c>
      <c r="D608" s="29">
        <v>191751963</v>
      </c>
      <c r="E608" s="29">
        <v>0</v>
      </c>
      <c r="F608" s="29">
        <v>1060</v>
      </c>
      <c r="G608" s="29">
        <v>2689335</v>
      </c>
      <c r="H608" s="29">
        <v>1283777</v>
      </c>
      <c r="I608" s="29">
        <v>909</v>
      </c>
      <c r="J608" s="29">
        <v>1085571</v>
      </c>
      <c r="K608" s="29" t="s">
        <v>1498</v>
      </c>
      <c r="M608" s="29">
        <v>8200</v>
      </c>
      <c r="N608" s="29" t="s">
        <v>142</v>
      </c>
      <c r="O608" s="29">
        <v>820000</v>
      </c>
      <c r="R608" s="29" t="s">
        <v>1540</v>
      </c>
      <c r="S608" s="29">
        <v>115</v>
      </c>
      <c r="U608" s="29">
        <v>2939</v>
      </c>
      <c r="V608" s="29" t="s">
        <v>1541</v>
      </c>
      <c r="W608" s="29" t="s">
        <v>1542</v>
      </c>
      <c r="X608" s="29" t="s">
        <v>212</v>
      </c>
    </row>
    <row r="609" spans="1:24" x14ac:dyDescent="0.25">
      <c r="A609" s="29" t="s">
        <v>143</v>
      </c>
      <c r="B609" s="29">
        <v>2939</v>
      </c>
      <c r="C609" s="29" t="s">
        <v>142</v>
      </c>
      <c r="D609" s="29">
        <v>191751959</v>
      </c>
      <c r="E609" s="29">
        <v>0</v>
      </c>
      <c r="F609" s="29">
        <v>1080</v>
      </c>
      <c r="G609" s="29">
        <v>2689402</v>
      </c>
      <c r="H609" s="29">
        <v>1283794</v>
      </c>
      <c r="I609" s="29">
        <v>909</v>
      </c>
      <c r="J609" s="29">
        <v>1085571</v>
      </c>
      <c r="K609" s="29" t="s">
        <v>1498</v>
      </c>
      <c r="M609" s="29">
        <v>8200</v>
      </c>
      <c r="N609" s="29" t="s">
        <v>142</v>
      </c>
      <c r="O609" s="29">
        <v>820000</v>
      </c>
      <c r="R609" s="29" t="s">
        <v>1531</v>
      </c>
      <c r="S609" s="29">
        <v>101</v>
      </c>
      <c r="U609" s="29">
        <v>2939</v>
      </c>
      <c r="V609" s="29" t="s">
        <v>1532</v>
      </c>
      <c r="W609" s="29" t="s">
        <v>1533</v>
      </c>
      <c r="X609" s="29" t="s">
        <v>212</v>
      </c>
    </row>
    <row r="610" spans="1:24" x14ac:dyDescent="0.25">
      <c r="A610" s="29" t="s">
        <v>143</v>
      </c>
      <c r="B610" s="29">
        <v>2939</v>
      </c>
      <c r="C610" s="29" t="s">
        <v>142</v>
      </c>
      <c r="D610" s="29">
        <v>191764746</v>
      </c>
      <c r="E610" s="29">
        <v>0</v>
      </c>
      <c r="F610" s="29">
        <v>1080</v>
      </c>
      <c r="G610" s="29">
        <v>2689351</v>
      </c>
      <c r="H610" s="29">
        <v>1283764</v>
      </c>
      <c r="I610" s="29">
        <v>909</v>
      </c>
      <c r="J610" s="29">
        <v>1085571</v>
      </c>
      <c r="K610" s="29" t="s">
        <v>1498</v>
      </c>
      <c r="M610" s="29">
        <v>8200</v>
      </c>
      <c r="N610" s="29" t="s">
        <v>142</v>
      </c>
      <c r="O610" s="29">
        <v>820000</v>
      </c>
      <c r="R610" s="29" t="s">
        <v>430</v>
      </c>
      <c r="S610" s="29">
        <v>101</v>
      </c>
      <c r="U610" s="29">
        <v>2939</v>
      </c>
      <c r="V610" s="29" t="s">
        <v>1538</v>
      </c>
      <c r="W610" s="29" t="s">
        <v>1539</v>
      </c>
      <c r="X610" s="29" t="s">
        <v>212</v>
      </c>
    </row>
    <row r="611" spans="1:24" x14ac:dyDescent="0.25">
      <c r="A611" s="29" t="s">
        <v>143</v>
      </c>
      <c r="B611" s="29">
        <v>2939</v>
      </c>
      <c r="C611" s="29" t="s">
        <v>142</v>
      </c>
      <c r="D611" s="29">
        <v>191764748</v>
      </c>
      <c r="E611" s="29">
        <v>0</v>
      </c>
      <c r="F611" s="29">
        <v>1080</v>
      </c>
      <c r="G611" s="29">
        <v>2689357</v>
      </c>
      <c r="H611" s="29">
        <v>1283776</v>
      </c>
      <c r="I611" s="29">
        <v>909</v>
      </c>
      <c r="J611" s="29">
        <v>1085571</v>
      </c>
      <c r="K611" s="29" t="s">
        <v>1498</v>
      </c>
      <c r="M611" s="29">
        <v>8200</v>
      </c>
      <c r="N611" s="29" t="s">
        <v>142</v>
      </c>
      <c r="O611" s="29">
        <v>820000</v>
      </c>
      <c r="R611" s="29" t="s">
        <v>430</v>
      </c>
      <c r="S611" s="29">
        <v>101</v>
      </c>
      <c r="U611" s="29">
        <v>2939</v>
      </c>
      <c r="V611" s="29" t="s">
        <v>1534</v>
      </c>
      <c r="W611" s="29" t="s">
        <v>1535</v>
      </c>
      <c r="X611" s="29" t="s">
        <v>212</v>
      </c>
    </row>
    <row r="612" spans="1:24" x14ac:dyDescent="0.25">
      <c r="A612" s="29" t="s">
        <v>143</v>
      </c>
      <c r="B612" s="29">
        <v>2939</v>
      </c>
      <c r="C612" s="29" t="s">
        <v>142</v>
      </c>
      <c r="D612" s="29">
        <v>191765459</v>
      </c>
      <c r="E612" s="29">
        <v>0</v>
      </c>
      <c r="F612" s="29">
        <v>1080</v>
      </c>
      <c r="G612" s="29">
        <v>2689358</v>
      </c>
      <c r="H612" s="29">
        <v>1283779</v>
      </c>
      <c r="I612" s="29">
        <v>909</v>
      </c>
      <c r="J612" s="29">
        <v>1085571</v>
      </c>
      <c r="K612" s="29" t="s">
        <v>1498</v>
      </c>
      <c r="M612" s="29">
        <v>8200</v>
      </c>
      <c r="N612" s="29" t="s">
        <v>142</v>
      </c>
      <c r="O612" s="29">
        <v>820000</v>
      </c>
      <c r="R612" s="29" t="s">
        <v>430</v>
      </c>
      <c r="S612" s="29">
        <v>101</v>
      </c>
      <c r="U612" s="29">
        <v>2939</v>
      </c>
      <c r="V612" s="29" t="s">
        <v>1536</v>
      </c>
      <c r="W612" s="29" t="s">
        <v>1537</v>
      </c>
      <c r="X612" s="29" t="s">
        <v>212</v>
      </c>
    </row>
    <row r="613" spans="1:24" x14ac:dyDescent="0.25">
      <c r="A613" s="29" t="s">
        <v>143</v>
      </c>
      <c r="B613" s="29">
        <v>2939</v>
      </c>
      <c r="C613" s="29" t="s">
        <v>142</v>
      </c>
      <c r="D613" s="29">
        <v>191764877</v>
      </c>
      <c r="E613" s="29">
        <v>0</v>
      </c>
      <c r="F613" s="29">
        <v>1060</v>
      </c>
      <c r="G613" s="29">
        <v>2689493</v>
      </c>
      <c r="H613" s="29">
        <v>1283718</v>
      </c>
      <c r="I613" s="29">
        <v>909</v>
      </c>
      <c r="J613" s="29">
        <v>1085571</v>
      </c>
      <c r="K613" s="29" t="s">
        <v>1498</v>
      </c>
      <c r="M613" s="29">
        <v>8200</v>
      </c>
      <c r="N613" s="29" t="s">
        <v>142</v>
      </c>
      <c r="O613" s="29">
        <v>820000</v>
      </c>
      <c r="S613" s="29">
        <v>115</v>
      </c>
      <c r="U613" s="29">
        <v>2939</v>
      </c>
      <c r="V613" s="29" t="s">
        <v>1543</v>
      </c>
      <c r="W613" s="29" t="s">
        <v>1544</v>
      </c>
      <c r="X613" s="29" t="s">
        <v>212</v>
      </c>
    </row>
    <row r="614" spans="1:24" x14ac:dyDescent="0.25">
      <c r="A614" s="29" t="s">
        <v>143</v>
      </c>
      <c r="B614" s="29">
        <v>2939</v>
      </c>
      <c r="C614" s="29" t="s">
        <v>142</v>
      </c>
      <c r="D614" s="29">
        <v>191765476</v>
      </c>
      <c r="E614" s="29">
        <v>0</v>
      </c>
      <c r="F614" s="29">
        <v>1060</v>
      </c>
      <c r="G614" s="29">
        <v>2689345.6710000001</v>
      </c>
      <c r="H614" s="29">
        <v>1283738.0530000001</v>
      </c>
      <c r="I614" s="29">
        <v>905</v>
      </c>
      <c r="J614" s="29">
        <v>1085571</v>
      </c>
      <c r="K614" s="29" t="s">
        <v>1498</v>
      </c>
      <c r="M614" s="29">
        <v>8200</v>
      </c>
      <c r="N614" s="29" t="s">
        <v>142</v>
      </c>
      <c r="O614" s="29">
        <v>820000</v>
      </c>
      <c r="S614" s="29">
        <v>115</v>
      </c>
      <c r="U614" s="29">
        <v>2939</v>
      </c>
      <c r="V614" s="29" t="s">
        <v>1545</v>
      </c>
      <c r="W614" s="29" t="s">
        <v>1546</v>
      </c>
      <c r="X614" s="29" t="s">
        <v>212</v>
      </c>
    </row>
    <row r="615" spans="1:24" x14ac:dyDescent="0.25">
      <c r="A615" s="29" t="s">
        <v>143</v>
      </c>
      <c r="B615" s="29">
        <v>2939</v>
      </c>
      <c r="C615" s="29" t="s">
        <v>142</v>
      </c>
      <c r="D615" s="29">
        <v>191750148</v>
      </c>
      <c r="E615" s="29">
        <v>0</v>
      </c>
      <c r="F615" s="29">
        <v>1060</v>
      </c>
      <c r="G615" s="29">
        <v>2690126</v>
      </c>
      <c r="H615" s="29">
        <v>1283629</v>
      </c>
      <c r="I615" s="29">
        <v>909</v>
      </c>
      <c r="J615" s="29">
        <v>1085572</v>
      </c>
      <c r="K615" s="29" t="s">
        <v>1547</v>
      </c>
      <c r="M615" s="29">
        <v>8200</v>
      </c>
      <c r="N615" s="29" t="s">
        <v>142</v>
      </c>
      <c r="O615" s="29">
        <v>820000</v>
      </c>
      <c r="R615" s="29" t="s">
        <v>1548</v>
      </c>
      <c r="S615" s="29">
        <v>115</v>
      </c>
      <c r="U615" s="29">
        <v>2939</v>
      </c>
      <c r="V615" s="29" t="s">
        <v>285</v>
      </c>
      <c r="W615" s="29" t="s">
        <v>1549</v>
      </c>
      <c r="X615" s="29" t="s">
        <v>212</v>
      </c>
    </row>
    <row r="616" spans="1:24" x14ac:dyDescent="0.25">
      <c r="A616" s="29" t="s">
        <v>143</v>
      </c>
      <c r="B616" s="29">
        <v>2939</v>
      </c>
      <c r="C616" s="29" t="s">
        <v>142</v>
      </c>
      <c r="D616" s="29">
        <v>191746804</v>
      </c>
      <c r="E616" s="29">
        <v>0</v>
      </c>
      <c r="F616" s="29">
        <v>1080</v>
      </c>
      <c r="G616" s="29">
        <v>2690131</v>
      </c>
      <c r="H616" s="29">
        <v>1283639</v>
      </c>
      <c r="I616" s="29">
        <v>909</v>
      </c>
      <c r="J616" s="29">
        <v>1085572</v>
      </c>
      <c r="K616" s="29" t="s">
        <v>1547</v>
      </c>
      <c r="M616" s="29">
        <v>8200</v>
      </c>
      <c r="N616" s="29" t="s">
        <v>142</v>
      </c>
      <c r="O616" s="29">
        <v>820000</v>
      </c>
      <c r="R616" s="29" t="s">
        <v>1550</v>
      </c>
      <c r="S616" s="29">
        <v>101</v>
      </c>
      <c r="U616" s="29">
        <v>2939</v>
      </c>
      <c r="V616" s="29" t="s">
        <v>285</v>
      </c>
      <c r="W616" s="29" t="s">
        <v>1551</v>
      </c>
      <c r="X616" s="29" t="s">
        <v>212</v>
      </c>
    </row>
    <row r="617" spans="1:24" x14ac:dyDescent="0.25">
      <c r="A617" s="29" t="s">
        <v>143</v>
      </c>
      <c r="B617" s="29">
        <v>2939</v>
      </c>
      <c r="C617" s="29" t="s">
        <v>142</v>
      </c>
      <c r="D617" s="29">
        <v>191770929</v>
      </c>
      <c r="E617" s="29">
        <v>0</v>
      </c>
      <c r="F617" s="29">
        <v>1060</v>
      </c>
      <c r="G617" s="29">
        <v>2690277</v>
      </c>
      <c r="H617" s="29">
        <v>1283629</v>
      </c>
      <c r="I617" s="29">
        <v>909</v>
      </c>
      <c r="J617" s="29">
        <v>1085572</v>
      </c>
      <c r="K617" s="29" t="s">
        <v>1547</v>
      </c>
      <c r="M617" s="29">
        <v>8200</v>
      </c>
      <c r="N617" s="29" t="s">
        <v>142</v>
      </c>
      <c r="O617" s="29">
        <v>820000</v>
      </c>
      <c r="S617" s="29">
        <v>115</v>
      </c>
      <c r="U617" s="29">
        <v>2939</v>
      </c>
      <c r="V617" s="29" t="s">
        <v>1552</v>
      </c>
      <c r="W617" s="29" t="s">
        <v>1553</v>
      </c>
      <c r="X617" s="29" t="s">
        <v>212</v>
      </c>
    </row>
    <row r="618" spans="1:24" x14ac:dyDescent="0.25">
      <c r="A618" s="29" t="s">
        <v>143</v>
      </c>
      <c r="B618" s="29">
        <v>2939</v>
      </c>
      <c r="C618" s="29" t="s">
        <v>142</v>
      </c>
      <c r="D618" s="29">
        <v>191764890</v>
      </c>
      <c r="E618" s="29">
        <v>0</v>
      </c>
      <c r="F618" s="29">
        <v>1060</v>
      </c>
      <c r="G618" s="29">
        <v>2690117</v>
      </c>
      <c r="H618" s="29">
        <v>1285087</v>
      </c>
      <c r="I618" s="29">
        <v>909</v>
      </c>
      <c r="J618" s="29">
        <v>1085574</v>
      </c>
      <c r="K618" s="29" t="s">
        <v>1554</v>
      </c>
      <c r="L618" s="175" t="s">
        <v>3589</v>
      </c>
      <c r="M618" s="29">
        <v>8200</v>
      </c>
      <c r="N618" s="29" t="s">
        <v>142</v>
      </c>
      <c r="O618" s="29">
        <v>820000</v>
      </c>
      <c r="R618" s="29" t="s">
        <v>341</v>
      </c>
      <c r="S618" s="29">
        <v>115</v>
      </c>
      <c r="T618" s="29" t="s">
        <v>3590</v>
      </c>
      <c r="U618" s="29">
        <v>2939</v>
      </c>
      <c r="V618" s="29" t="s">
        <v>1644</v>
      </c>
      <c r="W618" s="29" t="s">
        <v>3591</v>
      </c>
      <c r="X618" s="29" t="s">
        <v>212</v>
      </c>
    </row>
    <row r="619" spans="1:24" x14ac:dyDescent="0.25">
      <c r="A619" s="29" t="s">
        <v>143</v>
      </c>
      <c r="B619" s="29">
        <v>2939</v>
      </c>
      <c r="C619" s="29" t="s">
        <v>142</v>
      </c>
      <c r="D619" s="29">
        <v>502012889</v>
      </c>
      <c r="E619" s="29">
        <v>0</v>
      </c>
      <c r="F619" s="29">
        <v>1060</v>
      </c>
      <c r="G619" s="29">
        <v>2690123.7059999998</v>
      </c>
      <c r="H619" s="29">
        <v>1285088.29</v>
      </c>
      <c r="I619" s="29">
        <v>901</v>
      </c>
      <c r="J619" s="29">
        <v>1085574</v>
      </c>
      <c r="K619" s="29" t="s">
        <v>1554</v>
      </c>
      <c r="L619" s="175" t="s">
        <v>3589</v>
      </c>
      <c r="M619" s="29">
        <v>8200</v>
      </c>
      <c r="N619" s="29" t="s">
        <v>142</v>
      </c>
      <c r="O619" s="29">
        <v>820000</v>
      </c>
      <c r="S619" s="29">
        <v>115</v>
      </c>
      <c r="T619" s="29" t="s">
        <v>3590</v>
      </c>
      <c r="U619" s="29">
        <v>2939</v>
      </c>
      <c r="V619" s="29" t="s">
        <v>1644</v>
      </c>
      <c r="X619" s="29" t="s">
        <v>212</v>
      </c>
    </row>
    <row r="620" spans="1:24" x14ac:dyDescent="0.25">
      <c r="A620" s="29" t="s">
        <v>143</v>
      </c>
      <c r="B620" s="29">
        <v>2939</v>
      </c>
      <c r="C620" s="29" t="s">
        <v>142</v>
      </c>
      <c r="D620" s="29">
        <v>191750397</v>
      </c>
      <c r="E620" s="29">
        <v>0</v>
      </c>
      <c r="F620" s="29">
        <v>1060</v>
      </c>
      <c r="G620" s="29">
        <v>2690254.5019999999</v>
      </c>
      <c r="H620" s="29">
        <v>1285365.254</v>
      </c>
      <c r="I620" s="29">
        <v>901</v>
      </c>
      <c r="J620" s="29">
        <v>1085574</v>
      </c>
      <c r="K620" s="29" t="s">
        <v>1554</v>
      </c>
      <c r="L620" s="175" t="s">
        <v>1555</v>
      </c>
      <c r="M620" s="29">
        <v>8200</v>
      </c>
      <c r="N620" s="29" t="s">
        <v>142</v>
      </c>
      <c r="O620" s="29">
        <v>820000</v>
      </c>
      <c r="P620" s="29">
        <v>2690254.8539999998</v>
      </c>
      <c r="Q620" s="29">
        <v>1285358.0870000001</v>
      </c>
      <c r="R620" s="29" t="s">
        <v>1556</v>
      </c>
      <c r="S620" s="29">
        <v>150</v>
      </c>
      <c r="T620" s="29" t="s">
        <v>1557</v>
      </c>
      <c r="U620" s="29">
        <v>2939</v>
      </c>
      <c r="V620" s="29" t="s">
        <v>1558</v>
      </c>
      <c r="W620" s="29" t="s">
        <v>1559</v>
      </c>
      <c r="X620" s="29" t="s">
        <v>252</v>
      </c>
    </row>
    <row r="621" spans="1:24" x14ac:dyDescent="0.25">
      <c r="A621" s="29" t="s">
        <v>143</v>
      </c>
      <c r="B621" s="29">
        <v>2939</v>
      </c>
      <c r="C621" s="29" t="s">
        <v>142</v>
      </c>
      <c r="D621" s="29">
        <v>191875835</v>
      </c>
      <c r="E621" s="29">
        <v>0</v>
      </c>
      <c r="F621" s="29">
        <v>1080</v>
      </c>
      <c r="G621" s="29">
        <v>2690198</v>
      </c>
      <c r="H621" s="29">
        <v>1285340</v>
      </c>
      <c r="I621" s="29">
        <v>905</v>
      </c>
      <c r="J621" s="29">
        <v>1085574</v>
      </c>
      <c r="K621" s="29" t="s">
        <v>1554</v>
      </c>
      <c r="L621" s="175" t="s">
        <v>1555</v>
      </c>
      <c r="M621" s="29">
        <v>8200</v>
      </c>
      <c r="N621" s="29" t="s">
        <v>142</v>
      </c>
      <c r="O621" s="29">
        <v>820000</v>
      </c>
      <c r="R621" s="29" t="s">
        <v>1560</v>
      </c>
      <c r="S621" s="29">
        <v>101</v>
      </c>
      <c r="T621" s="29" t="s">
        <v>1557</v>
      </c>
      <c r="U621" s="29">
        <v>2939</v>
      </c>
      <c r="V621" s="29" t="s">
        <v>1558</v>
      </c>
      <c r="W621" s="29" t="s">
        <v>1561</v>
      </c>
      <c r="X621" s="29" t="s">
        <v>212</v>
      </c>
    </row>
    <row r="622" spans="1:24" x14ac:dyDescent="0.25">
      <c r="A622" s="29" t="s">
        <v>143</v>
      </c>
      <c r="B622" s="29">
        <v>2939</v>
      </c>
      <c r="C622" s="29" t="s">
        <v>142</v>
      </c>
      <c r="D622" s="29">
        <v>191880684</v>
      </c>
      <c r="E622" s="29">
        <v>0</v>
      </c>
      <c r="F622" s="29">
        <v>1080</v>
      </c>
      <c r="G622" s="29">
        <v>2690681</v>
      </c>
      <c r="H622" s="29">
        <v>1285655</v>
      </c>
      <c r="I622" s="29">
        <v>905</v>
      </c>
      <c r="J622" s="29">
        <v>1085574</v>
      </c>
      <c r="K622" s="29" t="s">
        <v>1554</v>
      </c>
      <c r="L622" s="175" t="s">
        <v>1562</v>
      </c>
      <c r="M622" s="29">
        <v>8200</v>
      </c>
      <c r="N622" s="29" t="s">
        <v>142</v>
      </c>
      <c r="O622" s="29">
        <v>820000</v>
      </c>
      <c r="R622" s="29" t="s">
        <v>261</v>
      </c>
      <c r="S622" s="29">
        <v>101</v>
      </c>
      <c r="T622" s="29" t="s">
        <v>1563</v>
      </c>
      <c r="U622" s="29">
        <v>2939</v>
      </c>
      <c r="V622" s="29" t="s">
        <v>1380</v>
      </c>
      <c r="W622" s="29" t="s">
        <v>1564</v>
      </c>
      <c r="X622" s="29" t="s">
        <v>212</v>
      </c>
    </row>
    <row r="623" spans="1:24" x14ac:dyDescent="0.25">
      <c r="A623" s="29" t="s">
        <v>143</v>
      </c>
      <c r="B623" s="29">
        <v>2939</v>
      </c>
      <c r="C623" s="29" t="s">
        <v>142</v>
      </c>
      <c r="D623" s="29">
        <v>191746736</v>
      </c>
      <c r="E623" s="29">
        <v>0</v>
      </c>
      <c r="F623" s="29">
        <v>1025</v>
      </c>
      <c r="G623" s="29">
        <v>2690672.4190000002</v>
      </c>
      <c r="H623" s="29">
        <v>1285689.8799999999</v>
      </c>
      <c r="I623" s="29">
        <v>901</v>
      </c>
      <c r="J623" s="29">
        <v>1085574</v>
      </c>
      <c r="K623" s="29" t="s">
        <v>1554</v>
      </c>
      <c r="L623" s="175" t="s">
        <v>1562</v>
      </c>
      <c r="M623" s="29">
        <v>8200</v>
      </c>
      <c r="N623" s="29" t="s">
        <v>142</v>
      </c>
      <c r="O623" s="29">
        <v>820000</v>
      </c>
      <c r="P623" s="29">
        <v>2690667.645</v>
      </c>
      <c r="Q623" s="29">
        <v>1285693.9110000001</v>
      </c>
      <c r="S623" s="29">
        <v>150</v>
      </c>
      <c r="T623" s="29" t="s">
        <v>1563</v>
      </c>
      <c r="U623" s="29">
        <v>2939</v>
      </c>
      <c r="V623" s="29" t="s">
        <v>1380</v>
      </c>
      <c r="W623" s="29" t="s">
        <v>1564</v>
      </c>
      <c r="X623" s="29" t="s">
        <v>252</v>
      </c>
    </row>
    <row r="624" spans="1:24" x14ac:dyDescent="0.25">
      <c r="A624" s="29" t="s">
        <v>143</v>
      </c>
      <c r="B624" s="29">
        <v>2939</v>
      </c>
      <c r="C624" s="29" t="s">
        <v>142</v>
      </c>
      <c r="D624" s="29">
        <v>191756121</v>
      </c>
      <c r="E624" s="29">
        <v>0</v>
      </c>
      <c r="F624" s="29">
        <v>1060</v>
      </c>
      <c r="G624" s="29">
        <v>2689732.7</v>
      </c>
      <c r="H624" s="29">
        <v>1284025.8540000001</v>
      </c>
      <c r="I624" s="29">
        <v>905</v>
      </c>
      <c r="J624" s="29">
        <v>1085574</v>
      </c>
      <c r="K624" s="29" t="s">
        <v>1554</v>
      </c>
      <c r="L624" s="175" t="s">
        <v>1565</v>
      </c>
      <c r="M624" s="29">
        <v>8200</v>
      </c>
      <c r="N624" s="29" t="s">
        <v>142</v>
      </c>
      <c r="O624" s="29">
        <v>820000</v>
      </c>
      <c r="R624" s="29" t="s">
        <v>341</v>
      </c>
      <c r="S624" s="29">
        <v>115</v>
      </c>
      <c r="T624" s="29" t="s">
        <v>1566</v>
      </c>
      <c r="U624" s="29">
        <v>2939</v>
      </c>
      <c r="V624" s="29" t="s">
        <v>1567</v>
      </c>
      <c r="W624" s="29" t="s">
        <v>1568</v>
      </c>
      <c r="X624" s="29" t="s">
        <v>212</v>
      </c>
    </row>
    <row r="625" spans="1:24" x14ac:dyDescent="0.25">
      <c r="A625" s="29" t="s">
        <v>143</v>
      </c>
      <c r="B625" s="29">
        <v>2939</v>
      </c>
      <c r="C625" s="29" t="s">
        <v>142</v>
      </c>
      <c r="D625" s="29">
        <v>502012373</v>
      </c>
      <c r="E625" s="29">
        <v>0</v>
      </c>
      <c r="F625" s="29">
        <v>1060</v>
      </c>
      <c r="G625" s="29">
        <v>2689717.0550000002</v>
      </c>
      <c r="H625" s="29">
        <v>1284029.7120000001</v>
      </c>
      <c r="I625" s="29">
        <v>901</v>
      </c>
      <c r="J625" s="29">
        <v>1085574</v>
      </c>
      <c r="K625" s="29" t="s">
        <v>1554</v>
      </c>
      <c r="L625" s="175" t="s">
        <v>1565</v>
      </c>
      <c r="M625" s="29">
        <v>8200</v>
      </c>
      <c r="N625" s="29" t="s">
        <v>142</v>
      </c>
      <c r="O625" s="29">
        <v>820000</v>
      </c>
      <c r="S625" s="29">
        <v>115</v>
      </c>
      <c r="T625" s="29" t="s">
        <v>1566</v>
      </c>
      <c r="U625" s="29">
        <v>2939</v>
      </c>
      <c r="V625" s="29" t="s">
        <v>1567</v>
      </c>
      <c r="X625" s="29" t="s">
        <v>212</v>
      </c>
    </row>
    <row r="626" spans="1:24" x14ac:dyDescent="0.25">
      <c r="A626" s="29" t="s">
        <v>143</v>
      </c>
      <c r="B626" s="29">
        <v>2939</v>
      </c>
      <c r="C626" s="29" t="s">
        <v>142</v>
      </c>
      <c r="D626" s="29">
        <v>191765841</v>
      </c>
      <c r="E626" s="29">
        <v>0</v>
      </c>
      <c r="F626" s="29">
        <v>1060</v>
      </c>
      <c r="G626" s="29">
        <v>2690700</v>
      </c>
      <c r="H626" s="29">
        <v>1285702</v>
      </c>
      <c r="I626" s="29">
        <v>909</v>
      </c>
      <c r="J626" s="29">
        <v>1085574</v>
      </c>
      <c r="K626" s="29" t="s">
        <v>1554</v>
      </c>
      <c r="M626" s="29">
        <v>8200</v>
      </c>
      <c r="N626" s="29" t="s">
        <v>142</v>
      </c>
      <c r="O626" s="29">
        <v>820000</v>
      </c>
      <c r="R626" s="29" t="s">
        <v>1569</v>
      </c>
      <c r="S626" s="29">
        <v>115</v>
      </c>
      <c r="U626" s="29">
        <v>2939</v>
      </c>
      <c r="V626" s="29" t="s">
        <v>1570</v>
      </c>
      <c r="W626" s="29" t="s">
        <v>1571</v>
      </c>
      <c r="X626" s="29" t="s">
        <v>212</v>
      </c>
    </row>
    <row r="627" spans="1:24" x14ac:dyDescent="0.25">
      <c r="A627" s="29" t="s">
        <v>143</v>
      </c>
      <c r="B627" s="29">
        <v>2939</v>
      </c>
      <c r="C627" s="29" t="s">
        <v>142</v>
      </c>
      <c r="D627" s="29">
        <v>191750380</v>
      </c>
      <c r="E627" s="29">
        <v>0</v>
      </c>
      <c r="F627" s="29">
        <v>1060</v>
      </c>
      <c r="G627" s="29">
        <v>2690148</v>
      </c>
      <c r="H627" s="29">
        <v>1285354</v>
      </c>
      <c r="I627" s="29">
        <v>905</v>
      </c>
      <c r="J627" s="29">
        <v>1085574</v>
      </c>
      <c r="K627" s="29" t="s">
        <v>1554</v>
      </c>
      <c r="M627" s="29">
        <v>8200</v>
      </c>
      <c r="N627" s="29" t="s">
        <v>142</v>
      </c>
      <c r="O627" s="29">
        <v>820000</v>
      </c>
      <c r="R627" s="29" t="s">
        <v>1572</v>
      </c>
      <c r="S627" s="29">
        <v>115</v>
      </c>
      <c r="U627" s="29">
        <v>2939</v>
      </c>
      <c r="V627" s="29" t="s">
        <v>1558</v>
      </c>
      <c r="W627" s="29" t="s">
        <v>1573</v>
      </c>
      <c r="X627" s="29" t="s">
        <v>212</v>
      </c>
    </row>
    <row r="628" spans="1:24" x14ac:dyDescent="0.25">
      <c r="A628" s="29" t="s">
        <v>143</v>
      </c>
      <c r="B628" s="29">
        <v>2939</v>
      </c>
      <c r="C628" s="29" t="s">
        <v>142</v>
      </c>
      <c r="D628" s="29">
        <v>191614032</v>
      </c>
      <c r="E628" s="29">
        <v>0</v>
      </c>
      <c r="F628" s="29">
        <v>1060</v>
      </c>
      <c r="G628" s="29">
        <v>2690161.8849999998</v>
      </c>
      <c r="H628" s="29">
        <v>1285276.8840000001</v>
      </c>
      <c r="I628" s="29">
        <v>909</v>
      </c>
      <c r="J628" s="29">
        <v>1085574</v>
      </c>
      <c r="K628" s="29" t="s">
        <v>1554</v>
      </c>
      <c r="M628" s="29">
        <v>8200</v>
      </c>
      <c r="N628" s="29" t="s">
        <v>142</v>
      </c>
      <c r="O628" s="29">
        <v>820000</v>
      </c>
      <c r="R628" s="29" t="s">
        <v>1574</v>
      </c>
      <c r="S628" s="29">
        <v>115</v>
      </c>
      <c r="U628" s="29">
        <v>2939</v>
      </c>
      <c r="V628" s="29" t="s">
        <v>1558</v>
      </c>
      <c r="W628" s="29" t="s">
        <v>1575</v>
      </c>
      <c r="X628" s="29" t="s">
        <v>252</v>
      </c>
    </row>
    <row r="629" spans="1:24" x14ac:dyDescent="0.25">
      <c r="A629" s="29" t="s">
        <v>143</v>
      </c>
      <c r="B629" s="29">
        <v>2939</v>
      </c>
      <c r="C629" s="29" t="s">
        <v>142</v>
      </c>
      <c r="D629" s="29">
        <v>191750376</v>
      </c>
      <c r="E629" s="29">
        <v>0</v>
      </c>
      <c r="F629" s="29">
        <v>1080</v>
      </c>
      <c r="G629" s="29">
        <v>2690179</v>
      </c>
      <c r="H629" s="29">
        <v>1285226</v>
      </c>
      <c r="I629" s="29">
        <v>905</v>
      </c>
      <c r="J629" s="29">
        <v>1085574</v>
      </c>
      <c r="K629" s="29" t="s">
        <v>1554</v>
      </c>
      <c r="M629" s="29">
        <v>8200</v>
      </c>
      <c r="N629" s="29" t="s">
        <v>142</v>
      </c>
      <c r="O629" s="29">
        <v>820000</v>
      </c>
      <c r="R629" s="29" t="s">
        <v>1576</v>
      </c>
      <c r="S629" s="29">
        <v>101</v>
      </c>
      <c r="U629" s="29">
        <v>2939</v>
      </c>
      <c r="V629" s="29" t="s">
        <v>1558</v>
      </c>
      <c r="W629" s="29" t="s">
        <v>1577</v>
      </c>
      <c r="X629" s="29" t="s">
        <v>212</v>
      </c>
    </row>
    <row r="630" spans="1:24" x14ac:dyDescent="0.25">
      <c r="A630" s="29" t="s">
        <v>143</v>
      </c>
      <c r="B630" s="29">
        <v>2939</v>
      </c>
      <c r="C630" s="29" t="s">
        <v>142</v>
      </c>
      <c r="D630" s="29">
        <v>191750386</v>
      </c>
      <c r="E630" s="29">
        <v>0</v>
      </c>
      <c r="F630" s="29">
        <v>1060</v>
      </c>
      <c r="G630" s="29">
        <v>2690169.4720000001</v>
      </c>
      <c r="H630" s="29">
        <v>1285404.3400000001</v>
      </c>
      <c r="I630" s="29">
        <v>905</v>
      </c>
      <c r="J630" s="29">
        <v>1085574</v>
      </c>
      <c r="K630" s="29" t="s">
        <v>1554</v>
      </c>
      <c r="M630" s="29">
        <v>8200</v>
      </c>
      <c r="N630" s="29" t="s">
        <v>142</v>
      </c>
      <c r="O630" s="29">
        <v>820000</v>
      </c>
      <c r="R630" s="29" t="s">
        <v>1578</v>
      </c>
      <c r="S630" s="29">
        <v>115</v>
      </c>
      <c r="U630" s="29">
        <v>2939</v>
      </c>
      <c r="V630" s="29" t="s">
        <v>1558</v>
      </c>
      <c r="W630" s="29" t="s">
        <v>1579</v>
      </c>
      <c r="X630" s="29" t="s">
        <v>212</v>
      </c>
    </row>
    <row r="631" spans="1:24" x14ac:dyDescent="0.25">
      <c r="A631" s="29" t="s">
        <v>143</v>
      </c>
      <c r="B631" s="29">
        <v>2939</v>
      </c>
      <c r="C631" s="29" t="s">
        <v>142</v>
      </c>
      <c r="D631" s="29">
        <v>191771428</v>
      </c>
      <c r="E631" s="29">
        <v>0</v>
      </c>
      <c r="F631" s="29">
        <v>1080</v>
      </c>
      <c r="G631" s="29">
        <v>2690029</v>
      </c>
      <c r="H631" s="29">
        <v>1285227</v>
      </c>
      <c r="I631" s="29">
        <v>909</v>
      </c>
      <c r="J631" s="29">
        <v>1085574</v>
      </c>
      <c r="K631" s="29" t="s">
        <v>1554</v>
      </c>
      <c r="M631" s="29">
        <v>8200</v>
      </c>
      <c r="N631" s="29" t="s">
        <v>142</v>
      </c>
      <c r="O631" s="29">
        <v>820000</v>
      </c>
      <c r="R631" s="29" t="s">
        <v>675</v>
      </c>
      <c r="S631" s="29">
        <v>101</v>
      </c>
      <c r="U631" s="29">
        <v>2939</v>
      </c>
      <c r="V631" s="29" t="s">
        <v>1137</v>
      </c>
      <c r="W631" s="29" t="s">
        <v>1584</v>
      </c>
      <c r="X631" s="29" t="s">
        <v>212</v>
      </c>
    </row>
    <row r="632" spans="1:24" x14ac:dyDescent="0.25">
      <c r="A632" s="29" t="s">
        <v>143</v>
      </c>
      <c r="B632" s="29">
        <v>2939</v>
      </c>
      <c r="C632" s="29" t="s">
        <v>142</v>
      </c>
      <c r="D632" s="29">
        <v>191771429</v>
      </c>
      <c r="E632" s="29">
        <v>0</v>
      </c>
      <c r="F632" s="29">
        <v>1080</v>
      </c>
      <c r="G632" s="29">
        <v>2690342.2749999999</v>
      </c>
      <c r="H632" s="29">
        <v>1285442.4609999999</v>
      </c>
      <c r="I632" s="29">
        <v>905</v>
      </c>
      <c r="J632" s="29">
        <v>1085574</v>
      </c>
      <c r="K632" s="29" t="s">
        <v>1554</v>
      </c>
      <c r="M632" s="29">
        <v>8200</v>
      </c>
      <c r="N632" s="29" t="s">
        <v>142</v>
      </c>
      <c r="O632" s="29">
        <v>820000</v>
      </c>
      <c r="R632" s="29" t="s">
        <v>1585</v>
      </c>
      <c r="S632" s="29">
        <v>101</v>
      </c>
      <c r="U632" s="29">
        <v>2939</v>
      </c>
      <c r="V632" s="29" t="s">
        <v>1586</v>
      </c>
      <c r="W632" s="29" t="s">
        <v>1587</v>
      </c>
      <c r="X632" s="29" t="s">
        <v>212</v>
      </c>
    </row>
    <row r="633" spans="1:24" x14ac:dyDescent="0.25">
      <c r="A633" s="29" t="s">
        <v>143</v>
      </c>
      <c r="B633" s="29">
        <v>2939</v>
      </c>
      <c r="C633" s="29" t="s">
        <v>142</v>
      </c>
      <c r="D633" s="29">
        <v>191771440</v>
      </c>
      <c r="E633" s="29">
        <v>0</v>
      </c>
      <c r="F633" s="29">
        <v>1080</v>
      </c>
      <c r="G633" s="29">
        <v>2690499.5619999999</v>
      </c>
      <c r="H633" s="29">
        <v>1285565.817</v>
      </c>
      <c r="I633" s="29">
        <v>905</v>
      </c>
      <c r="J633" s="29">
        <v>1085574</v>
      </c>
      <c r="K633" s="29" t="s">
        <v>1554</v>
      </c>
      <c r="M633" s="29">
        <v>8200</v>
      </c>
      <c r="N633" s="29" t="s">
        <v>142</v>
      </c>
      <c r="O633" s="29">
        <v>820000</v>
      </c>
      <c r="R633" s="29" t="s">
        <v>1588</v>
      </c>
      <c r="S633" s="29">
        <v>101</v>
      </c>
      <c r="U633" s="29">
        <v>2939</v>
      </c>
      <c r="V633" s="29" t="s">
        <v>1589</v>
      </c>
      <c r="W633" s="29" t="s">
        <v>1590</v>
      </c>
      <c r="X633" s="29" t="s">
        <v>212</v>
      </c>
    </row>
    <row r="634" spans="1:24" x14ac:dyDescent="0.25">
      <c r="A634" s="29" t="s">
        <v>143</v>
      </c>
      <c r="B634" s="29">
        <v>2939</v>
      </c>
      <c r="C634" s="29" t="s">
        <v>142</v>
      </c>
      <c r="D634" s="29">
        <v>191751966</v>
      </c>
      <c r="E634" s="29">
        <v>0</v>
      </c>
      <c r="F634" s="29">
        <v>1080</v>
      </c>
      <c r="G634" s="29">
        <v>2689889</v>
      </c>
      <c r="H634" s="29">
        <v>1284536</v>
      </c>
      <c r="I634" s="29">
        <v>909</v>
      </c>
      <c r="J634" s="29">
        <v>1085574</v>
      </c>
      <c r="K634" s="29" t="s">
        <v>1554</v>
      </c>
      <c r="M634" s="29">
        <v>8200</v>
      </c>
      <c r="N634" s="29" t="s">
        <v>142</v>
      </c>
      <c r="O634" s="29">
        <v>820000</v>
      </c>
      <c r="R634" s="29" t="s">
        <v>1591</v>
      </c>
      <c r="S634" s="29">
        <v>101</v>
      </c>
      <c r="U634" s="29">
        <v>2939</v>
      </c>
      <c r="V634" s="29" t="s">
        <v>1592</v>
      </c>
      <c r="W634" s="29" t="s">
        <v>1389</v>
      </c>
      <c r="X634" s="29" t="s">
        <v>212</v>
      </c>
    </row>
    <row r="635" spans="1:24" x14ac:dyDescent="0.25">
      <c r="A635" s="29" t="s">
        <v>143</v>
      </c>
      <c r="B635" s="29">
        <v>2939</v>
      </c>
      <c r="C635" s="29" t="s">
        <v>142</v>
      </c>
      <c r="D635" s="29">
        <v>191771454</v>
      </c>
      <c r="E635" s="29">
        <v>0</v>
      </c>
      <c r="F635" s="29">
        <v>1080</v>
      </c>
      <c r="G635" s="29">
        <v>2690772.7969999998</v>
      </c>
      <c r="H635" s="29">
        <v>1285833.402</v>
      </c>
      <c r="I635" s="29">
        <v>905</v>
      </c>
      <c r="J635" s="29">
        <v>1085574</v>
      </c>
      <c r="K635" s="29" t="s">
        <v>1554</v>
      </c>
      <c r="M635" s="29">
        <v>8200</v>
      </c>
      <c r="N635" s="29" t="s">
        <v>142</v>
      </c>
      <c r="O635" s="29">
        <v>820000</v>
      </c>
      <c r="R635" s="29" t="s">
        <v>1593</v>
      </c>
      <c r="S635" s="29">
        <v>101</v>
      </c>
      <c r="U635" s="29">
        <v>2939</v>
      </c>
      <c r="V635" s="29" t="s">
        <v>1594</v>
      </c>
      <c r="W635" s="29" t="s">
        <v>1595</v>
      </c>
      <c r="X635" s="29" t="s">
        <v>212</v>
      </c>
    </row>
    <row r="636" spans="1:24" x14ac:dyDescent="0.25">
      <c r="A636" s="29" t="s">
        <v>143</v>
      </c>
      <c r="B636" s="29">
        <v>2939</v>
      </c>
      <c r="C636" s="29" t="s">
        <v>142</v>
      </c>
      <c r="D636" s="29">
        <v>191751965</v>
      </c>
      <c r="E636" s="29">
        <v>0</v>
      </c>
      <c r="F636" s="29">
        <v>1080</v>
      </c>
      <c r="G636" s="29">
        <v>2690775.8810000001</v>
      </c>
      <c r="H636" s="29">
        <v>1285813.1270000001</v>
      </c>
      <c r="I636" s="29">
        <v>905</v>
      </c>
      <c r="J636" s="29">
        <v>1085574</v>
      </c>
      <c r="K636" s="29" t="s">
        <v>1554</v>
      </c>
      <c r="M636" s="29">
        <v>8200</v>
      </c>
      <c r="N636" s="29" t="s">
        <v>142</v>
      </c>
      <c r="O636" s="29">
        <v>820000</v>
      </c>
      <c r="R636" s="29" t="s">
        <v>1596</v>
      </c>
      <c r="S636" s="29">
        <v>101</v>
      </c>
      <c r="U636" s="29">
        <v>2939</v>
      </c>
      <c r="V636" s="29" t="s">
        <v>1597</v>
      </c>
      <c r="W636" s="29" t="s">
        <v>1598</v>
      </c>
      <c r="X636" s="29" t="s">
        <v>212</v>
      </c>
    </row>
    <row r="637" spans="1:24" x14ac:dyDescent="0.25">
      <c r="A637" s="29" t="s">
        <v>143</v>
      </c>
      <c r="B637" s="29">
        <v>2939</v>
      </c>
      <c r="C637" s="29" t="s">
        <v>142</v>
      </c>
      <c r="D637" s="29">
        <v>191751964</v>
      </c>
      <c r="E637" s="29">
        <v>0</v>
      </c>
      <c r="F637" s="29">
        <v>1080</v>
      </c>
      <c r="G637" s="29">
        <v>2690170.1680000001</v>
      </c>
      <c r="H637" s="29">
        <v>1285169.6910000001</v>
      </c>
      <c r="I637" s="29">
        <v>905</v>
      </c>
      <c r="J637" s="29">
        <v>1085574</v>
      </c>
      <c r="K637" s="29" t="s">
        <v>1554</v>
      </c>
      <c r="M637" s="29">
        <v>8200</v>
      </c>
      <c r="N637" s="29" t="s">
        <v>142</v>
      </c>
      <c r="O637" s="29">
        <v>820000</v>
      </c>
      <c r="R637" s="29" t="s">
        <v>1599</v>
      </c>
      <c r="S637" s="29">
        <v>101</v>
      </c>
      <c r="U637" s="29">
        <v>2939</v>
      </c>
      <c r="V637" s="29" t="s">
        <v>1558</v>
      </c>
      <c r="W637" s="29" t="s">
        <v>1600</v>
      </c>
      <c r="X637" s="29" t="s">
        <v>212</v>
      </c>
    </row>
    <row r="638" spans="1:24" x14ac:dyDescent="0.25">
      <c r="A638" s="29" t="s">
        <v>143</v>
      </c>
      <c r="B638" s="29">
        <v>2939</v>
      </c>
      <c r="C638" s="29" t="s">
        <v>142</v>
      </c>
      <c r="D638" s="29">
        <v>191750387</v>
      </c>
      <c r="E638" s="29">
        <v>0</v>
      </c>
      <c r="F638" s="29">
        <v>1060</v>
      </c>
      <c r="G638" s="29">
        <v>2690215</v>
      </c>
      <c r="H638" s="29">
        <v>1285312</v>
      </c>
      <c r="I638" s="29">
        <v>909</v>
      </c>
      <c r="J638" s="29">
        <v>1085574</v>
      </c>
      <c r="K638" s="29" t="s">
        <v>1554</v>
      </c>
      <c r="M638" s="29">
        <v>8200</v>
      </c>
      <c r="N638" s="29" t="s">
        <v>142</v>
      </c>
      <c r="O638" s="29">
        <v>820000</v>
      </c>
      <c r="R638" s="29" t="s">
        <v>1580</v>
      </c>
      <c r="S638" s="29">
        <v>115</v>
      </c>
      <c r="U638" s="29">
        <v>2939</v>
      </c>
      <c r="V638" s="29" t="s">
        <v>1558</v>
      </c>
      <c r="W638" s="29" t="s">
        <v>1581</v>
      </c>
      <c r="X638" s="29" t="s">
        <v>212</v>
      </c>
    </row>
    <row r="639" spans="1:24" x14ac:dyDescent="0.25">
      <c r="A639" s="29" t="s">
        <v>143</v>
      </c>
      <c r="B639" s="29">
        <v>2939</v>
      </c>
      <c r="C639" s="29" t="s">
        <v>142</v>
      </c>
      <c r="D639" s="29">
        <v>191750392</v>
      </c>
      <c r="E639" s="29">
        <v>0</v>
      </c>
      <c r="F639" s="29">
        <v>1060</v>
      </c>
      <c r="G639" s="29">
        <v>2690153</v>
      </c>
      <c r="H639" s="29">
        <v>1285202</v>
      </c>
      <c r="I639" s="29">
        <v>909</v>
      </c>
      <c r="J639" s="29">
        <v>1085574</v>
      </c>
      <c r="K639" s="29" t="s">
        <v>1554</v>
      </c>
      <c r="M639" s="29">
        <v>8200</v>
      </c>
      <c r="N639" s="29" t="s">
        <v>142</v>
      </c>
      <c r="O639" s="29">
        <v>820000</v>
      </c>
      <c r="R639" s="29" t="s">
        <v>1582</v>
      </c>
      <c r="S639" s="29">
        <v>115</v>
      </c>
      <c r="U639" s="29">
        <v>2939</v>
      </c>
      <c r="V639" s="29" t="s">
        <v>1558</v>
      </c>
      <c r="W639" s="29" t="s">
        <v>1583</v>
      </c>
      <c r="X639" s="29" t="s">
        <v>212</v>
      </c>
    </row>
    <row r="640" spans="1:24" x14ac:dyDescent="0.25">
      <c r="A640" s="29" t="s">
        <v>143</v>
      </c>
      <c r="B640" s="29">
        <v>2939</v>
      </c>
      <c r="C640" s="29" t="s">
        <v>142</v>
      </c>
      <c r="D640" s="29">
        <v>191704362</v>
      </c>
      <c r="E640" s="29">
        <v>0</v>
      </c>
      <c r="F640" s="29">
        <v>1060</v>
      </c>
      <c r="G640" s="29">
        <v>2690192</v>
      </c>
      <c r="H640" s="29">
        <v>1285390</v>
      </c>
      <c r="I640" s="29">
        <v>904</v>
      </c>
      <c r="J640" s="29">
        <v>1085574</v>
      </c>
      <c r="K640" s="29" t="s">
        <v>1554</v>
      </c>
      <c r="M640" s="29">
        <v>8200</v>
      </c>
      <c r="N640" s="29" t="s">
        <v>142</v>
      </c>
      <c r="O640" s="29">
        <v>820000</v>
      </c>
      <c r="R640" s="29" t="s">
        <v>1601</v>
      </c>
      <c r="S640" s="29">
        <v>115</v>
      </c>
      <c r="T640" s="29" t="s">
        <v>1557</v>
      </c>
      <c r="U640" s="29">
        <v>2939</v>
      </c>
      <c r="V640" s="29" t="s">
        <v>1558</v>
      </c>
      <c r="W640" s="29" t="s">
        <v>1602</v>
      </c>
      <c r="X640" s="29" t="s">
        <v>212</v>
      </c>
    </row>
    <row r="641" spans="1:24" x14ac:dyDescent="0.25">
      <c r="A641" s="29" t="s">
        <v>143</v>
      </c>
      <c r="B641" s="29">
        <v>2939</v>
      </c>
      <c r="C641" s="29" t="s">
        <v>142</v>
      </c>
      <c r="D641" s="29">
        <v>191704363</v>
      </c>
      <c r="E641" s="29">
        <v>0</v>
      </c>
      <c r="F641" s="29">
        <v>1060</v>
      </c>
      <c r="G641" s="29">
        <v>2690168</v>
      </c>
      <c r="H641" s="29">
        <v>1285339</v>
      </c>
      <c r="I641" s="29">
        <v>909</v>
      </c>
      <c r="J641" s="29">
        <v>1085574</v>
      </c>
      <c r="K641" s="29" t="s">
        <v>1554</v>
      </c>
      <c r="M641" s="29">
        <v>8200</v>
      </c>
      <c r="N641" s="29" t="s">
        <v>142</v>
      </c>
      <c r="O641" s="29">
        <v>820000</v>
      </c>
      <c r="R641" s="29" t="s">
        <v>1603</v>
      </c>
      <c r="S641" s="29">
        <v>115</v>
      </c>
      <c r="U641" s="29">
        <v>2939</v>
      </c>
      <c r="V641" s="29" t="s">
        <v>1558</v>
      </c>
      <c r="W641" s="29" t="s">
        <v>1604</v>
      </c>
      <c r="X641" s="29" t="s">
        <v>212</v>
      </c>
    </row>
    <row r="642" spans="1:24" x14ac:dyDescent="0.25">
      <c r="A642" s="29" t="s">
        <v>143</v>
      </c>
      <c r="B642" s="29">
        <v>2939</v>
      </c>
      <c r="C642" s="29" t="s">
        <v>142</v>
      </c>
      <c r="D642" s="29">
        <v>191750390</v>
      </c>
      <c r="E642" s="29">
        <v>0</v>
      </c>
      <c r="F642" s="29">
        <v>1080</v>
      </c>
      <c r="G642" s="29">
        <v>2690202.1570000001</v>
      </c>
      <c r="H642" s="29">
        <v>1285323.666</v>
      </c>
      <c r="I642" s="29">
        <v>905</v>
      </c>
      <c r="J642" s="29">
        <v>1085574</v>
      </c>
      <c r="K642" s="29" t="s">
        <v>1554</v>
      </c>
      <c r="M642" s="29">
        <v>8200</v>
      </c>
      <c r="N642" s="29" t="s">
        <v>142</v>
      </c>
      <c r="O642" s="29">
        <v>820000</v>
      </c>
      <c r="R642" s="29" t="s">
        <v>1605</v>
      </c>
      <c r="S642" s="29">
        <v>101</v>
      </c>
      <c r="U642" s="29">
        <v>2939</v>
      </c>
      <c r="V642" s="29" t="s">
        <v>1558</v>
      </c>
      <c r="W642" s="29" t="s">
        <v>1606</v>
      </c>
      <c r="X642" s="29" t="s">
        <v>212</v>
      </c>
    </row>
    <row r="643" spans="1:24" x14ac:dyDescent="0.25">
      <c r="A643" s="29" t="s">
        <v>143</v>
      </c>
      <c r="B643" s="29">
        <v>2939</v>
      </c>
      <c r="C643" s="29" t="s">
        <v>142</v>
      </c>
      <c r="D643" s="29">
        <v>191750377</v>
      </c>
      <c r="E643" s="29">
        <v>0</v>
      </c>
      <c r="F643" s="29">
        <v>1060</v>
      </c>
      <c r="G643" s="29">
        <v>2690120.4610000001</v>
      </c>
      <c r="H643" s="29">
        <v>1285212.605</v>
      </c>
      <c r="I643" s="29">
        <v>909</v>
      </c>
      <c r="J643" s="29">
        <v>1085574</v>
      </c>
      <c r="K643" s="29" t="s">
        <v>1554</v>
      </c>
      <c r="M643" s="29">
        <v>8200</v>
      </c>
      <c r="N643" s="29" t="s">
        <v>142</v>
      </c>
      <c r="O643" s="29">
        <v>820000</v>
      </c>
      <c r="R643" s="29" t="s">
        <v>1607</v>
      </c>
      <c r="S643" s="29">
        <v>115</v>
      </c>
      <c r="U643" s="29">
        <v>2939</v>
      </c>
      <c r="V643" s="29" t="s">
        <v>1558</v>
      </c>
      <c r="W643" s="29" t="s">
        <v>1608</v>
      </c>
      <c r="X643" s="29" t="s">
        <v>212</v>
      </c>
    </row>
    <row r="644" spans="1:24" x14ac:dyDescent="0.25">
      <c r="A644" s="29" t="s">
        <v>143</v>
      </c>
      <c r="B644" s="29">
        <v>2939</v>
      </c>
      <c r="C644" s="29" t="s">
        <v>142</v>
      </c>
      <c r="D644" s="29">
        <v>191750389</v>
      </c>
      <c r="E644" s="29">
        <v>0</v>
      </c>
      <c r="F644" s="29">
        <v>1060</v>
      </c>
      <c r="G644" s="29">
        <v>2690256</v>
      </c>
      <c r="H644" s="29">
        <v>1285483</v>
      </c>
      <c r="I644" s="29">
        <v>909</v>
      </c>
      <c r="J644" s="29">
        <v>1085574</v>
      </c>
      <c r="K644" s="29" t="s">
        <v>1554</v>
      </c>
      <c r="M644" s="29">
        <v>8200</v>
      </c>
      <c r="N644" s="29" t="s">
        <v>142</v>
      </c>
      <c r="O644" s="29">
        <v>820000</v>
      </c>
      <c r="R644" s="29" t="s">
        <v>1609</v>
      </c>
      <c r="S644" s="29">
        <v>115</v>
      </c>
      <c r="U644" s="29">
        <v>2939</v>
      </c>
      <c r="V644" s="29" t="s">
        <v>1558</v>
      </c>
      <c r="W644" s="29" t="s">
        <v>1610</v>
      </c>
      <c r="X644" s="29" t="s">
        <v>212</v>
      </c>
    </row>
    <row r="645" spans="1:24" x14ac:dyDescent="0.25">
      <c r="A645" s="29" t="s">
        <v>143</v>
      </c>
      <c r="B645" s="29">
        <v>2939</v>
      </c>
      <c r="C645" s="29" t="s">
        <v>142</v>
      </c>
      <c r="D645" s="29">
        <v>190628766</v>
      </c>
      <c r="E645" s="29">
        <v>0</v>
      </c>
      <c r="F645" s="29">
        <v>1060</v>
      </c>
      <c r="G645" s="29">
        <v>2690241</v>
      </c>
      <c r="H645" s="29">
        <v>1285401</v>
      </c>
      <c r="I645" s="29">
        <v>909</v>
      </c>
      <c r="J645" s="29">
        <v>1085574</v>
      </c>
      <c r="K645" s="29" t="s">
        <v>1554</v>
      </c>
      <c r="M645" s="29">
        <v>8200</v>
      </c>
      <c r="N645" s="29" t="s">
        <v>142</v>
      </c>
      <c r="O645" s="29">
        <v>820000</v>
      </c>
      <c r="R645" s="29" t="s">
        <v>1611</v>
      </c>
      <c r="S645" s="29">
        <v>115</v>
      </c>
      <c r="T645" s="29" t="s">
        <v>1557</v>
      </c>
      <c r="U645" s="29">
        <v>2939</v>
      </c>
      <c r="V645" s="29" t="s">
        <v>1558</v>
      </c>
      <c r="W645" s="29" t="s">
        <v>1612</v>
      </c>
      <c r="X645" s="29" t="s">
        <v>252</v>
      </c>
    </row>
    <row r="646" spans="1:24" x14ac:dyDescent="0.25">
      <c r="A646" s="29" t="s">
        <v>143</v>
      </c>
      <c r="B646" s="29">
        <v>2939</v>
      </c>
      <c r="C646" s="29" t="s">
        <v>142</v>
      </c>
      <c r="D646" s="29">
        <v>191750378</v>
      </c>
      <c r="E646" s="29">
        <v>0</v>
      </c>
      <c r="F646" s="29">
        <v>1060</v>
      </c>
      <c r="G646" s="29">
        <v>2690142</v>
      </c>
      <c r="H646" s="29">
        <v>1285297</v>
      </c>
      <c r="I646" s="29">
        <v>909</v>
      </c>
      <c r="J646" s="29">
        <v>1085574</v>
      </c>
      <c r="K646" s="29" t="s">
        <v>1554</v>
      </c>
      <c r="M646" s="29">
        <v>8200</v>
      </c>
      <c r="N646" s="29" t="s">
        <v>142</v>
      </c>
      <c r="O646" s="29">
        <v>820000</v>
      </c>
      <c r="R646" s="29" t="s">
        <v>1613</v>
      </c>
      <c r="S646" s="29">
        <v>115</v>
      </c>
      <c r="U646" s="29">
        <v>2939</v>
      </c>
      <c r="V646" s="29" t="s">
        <v>1558</v>
      </c>
      <c r="W646" s="29" t="s">
        <v>1614</v>
      </c>
      <c r="X646" s="29" t="s">
        <v>212</v>
      </c>
    </row>
    <row r="647" spans="1:24" x14ac:dyDescent="0.25">
      <c r="A647" s="29" t="s">
        <v>143</v>
      </c>
      <c r="B647" s="29">
        <v>2939</v>
      </c>
      <c r="C647" s="29" t="s">
        <v>142</v>
      </c>
      <c r="D647" s="29">
        <v>191750391</v>
      </c>
      <c r="E647" s="29">
        <v>0</v>
      </c>
      <c r="F647" s="29">
        <v>1060</v>
      </c>
      <c r="G647" s="29">
        <v>2690288</v>
      </c>
      <c r="H647" s="29">
        <v>1285478</v>
      </c>
      <c r="I647" s="29">
        <v>909</v>
      </c>
      <c r="J647" s="29">
        <v>1085574</v>
      </c>
      <c r="K647" s="29" t="s">
        <v>1554</v>
      </c>
      <c r="M647" s="29">
        <v>8200</v>
      </c>
      <c r="N647" s="29" t="s">
        <v>142</v>
      </c>
      <c r="O647" s="29">
        <v>820000</v>
      </c>
      <c r="R647" s="29" t="s">
        <v>1615</v>
      </c>
      <c r="S647" s="29">
        <v>115</v>
      </c>
      <c r="U647" s="29">
        <v>2939</v>
      </c>
      <c r="V647" s="29" t="s">
        <v>1558</v>
      </c>
      <c r="W647" s="29" t="s">
        <v>1616</v>
      </c>
      <c r="X647" s="29" t="s">
        <v>212</v>
      </c>
    </row>
    <row r="648" spans="1:24" x14ac:dyDescent="0.25">
      <c r="A648" s="29" t="s">
        <v>143</v>
      </c>
      <c r="B648" s="29">
        <v>2939</v>
      </c>
      <c r="C648" s="29" t="s">
        <v>142</v>
      </c>
      <c r="D648" s="29">
        <v>191872390</v>
      </c>
      <c r="E648" s="29">
        <v>0</v>
      </c>
      <c r="F648" s="29">
        <v>1080</v>
      </c>
      <c r="G648" s="29">
        <v>2690108.8149999999</v>
      </c>
      <c r="H648" s="29">
        <v>1285253.067</v>
      </c>
      <c r="I648" s="29">
        <v>905</v>
      </c>
      <c r="J648" s="29">
        <v>1085574</v>
      </c>
      <c r="K648" s="29" t="s">
        <v>1554</v>
      </c>
      <c r="M648" s="29">
        <v>8200</v>
      </c>
      <c r="N648" s="29" t="s">
        <v>142</v>
      </c>
      <c r="O648" s="29">
        <v>820000</v>
      </c>
      <c r="R648" s="29" t="s">
        <v>1617</v>
      </c>
      <c r="S648" s="29">
        <v>101</v>
      </c>
      <c r="T648" s="29" t="s">
        <v>1557</v>
      </c>
      <c r="U648" s="29">
        <v>2939</v>
      </c>
      <c r="V648" s="29" t="s">
        <v>1558</v>
      </c>
      <c r="W648" s="29" t="s">
        <v>1618</v>
      </c>
      <c r="X648" s="29" t="s">
        <v>212</v>
      </c>
    </row>
    <row r="649" spans="1:24" x14ac:dyDescent="0.25">
      <c r="A649" s="29" t="s">
        <v>143</v>
      </c>
      <c r="B649" s="29">
        <v>2939</v>
      </c>
      <c r="C649" s="29" t="s">
        <v>142</v>
      </c>
      <c r="D649" s="29">
        <v>191739613</v>
      </c>
      <c r="E649" s="29">
        <v>0</v>
      </c>
      <c r="F649" s="29">
        <v>1060</v>
      </c>
      <c r="G649" s="29">
        <v>2690159</v>
      </c>
      <c r="H649" s="29">
        <v>1285184</v>
      </c>
      <c r="I649" s="29">
        <v>909</v>
      </c>
      <c r="J649" s="29">
        <v>1085574</v>
      </c>
      <c r="K649" s="29" t="s">
        <v>1554</v>
      </c>
      <c r="M649" s="29">
        <v>8200</v>
      </c>
      <c r="N649" s="29" t="s">
        <v>142</v>
      </c>
      <c r="O649" s="29">
        <v>820000</v>
      </c>
      <c r="R649" s="29" t="s">
        <v>1619</v>
      </c>
      <c r="S649" s="29">
        <v>115</v>
      </c>
      <c r="U649" s="29">
        <v>2939</v>
      </c>
      <c r="V649" s="29" t="s">
        <v>1558</v>
      </c>
      <c r="W649" s="29" t="s">
        <v>1620</v>
      </c>
      <c r="X649" s="29" t="s">
        <v>212</v>
      </c>
    </row>
    <row r="650" spans="1:24" x14ac:dyDescent="0.25">
      <c r="A650" s="29" t="s">
        <v>143</v>
      </c>
      <c r="B650" s="29">
        <v>2939</v>
      </c>
      <c r="C650" s="29" t="s">
        <v>142</v>
      </c>
      <c r="D650" s="29">
        <v>191750394</v>
      </c>
      <c r="E650" s="29">
        <v>0</v>
      </c>
      <c r="F650" s="29">
        <v>1080</v>
      </c>
      <c r="G650" s="29">
        <v>2690172</v>
      </c>
      <c r="H650" s="29">
        <v>1285254</v>
      </c>
      <c r="I650" s="29">
        <v>905</v>
      </c>
      <c r="J650" s="29">
        <v>1085574</v>
      </c>
      <c r="K650" s="29" t="s">
        <v>1554</v>
      </c>
      <c r="M650" s="29">
        <v>8200</v>
      </c>
      <c r="N650" s="29" t="s">
        <v>142</v>
      </c>
      <c r="O650" s="29">
        <v>820000</v>
      </c>
      <c r="R650" s="29" t="s">
        <v>1621</v>
      </c>
      <c r="S650" s="29">
        <v>101</v>
      </c>
      <c r="U650" s="29">
        <v>2939</v>
      </c>
      <c r="V650" s="29" t="s">
        <v>1558</v>
      </c>
      <c r="W650" s="29" t="s">
        <v>1622</v>
      </c>
      <c r="X650" s="29" t="s">
        <v>212</v>
      </c>
    </row>
    <row r="651" spans="1:24" x14ac:dyDescent="0.25">
      <c r="A651" s="29" t="s">
        <v>143</v>
      </c>
      <c r="B651" s="29">
        <v>2939</v>
      </c>
      <c r="C651" s="29" t="s">
        <v>142</v>
      </c>
      <c r="D651" s="29">
        <v>190899289</v>
      </c>
      <c r="E651" s="29">
        <v>0</v>
      </c>
      <c r="F651" s="29">
        <v>1060</v>
      </c>
      <c r="G651" s="29">
        <v>2690231</v>
      </c>
      <c r="H651" s="29">
        <v>1285452</v>
      </c>
      <c r="I651" s="29">
        <v>904</v>
      </c>
      <c r="J651" s="29">
        <v>1085574</v>
      </c>
      <c r="K651" s="29" t="s">
        <v>1554</v>
      </c>
      <c r="M651" s="29">
        <v>8200</v>
      </c>
      <c r="N651" s="29" t="s">
        <v>142</v>
      </c>
      <c r="O651" s="29">
        <v>820000</v>
      </c>
      <c r="R651" s="29" t="s">
        <v>1623</v>
      </c>
      <c r="S651" s="29">
        <v>115</v>
      </c>
      <c r="T651" s="29" t="s">
        <v>1557</v>
      </c>
      <c r="U651" s="29">
        <v>2939</v>
      </c>
      <c r="V651" s="29" t="s">
        <v>1558</v>
      </c>
      <c r="W651" s="29" t="s">
        <v>1624</v>
      </c>
      <c r="X651" s="29" t="s">
        <v>212</v>
      </c>
    </row>
    <row r="652" spans="1:24" x14ac:dyDescent="0.25">
      <c r="A652" s="29" t="s">
        <v>143</v>
      </c>
      <c r="B652" s="29">
        <v>2939</v>
      </c>
      <c r="C652" s="29" t="s">
        <v>142</v>
      </c>
      <c r="D652" s="29">
        <v>191750384</v>
      </c>
      <c r="E652" s="29">
        <v>0</v>
      </c>
      <c r="F652" s="29">
        <v>1060</v>
      </c>
      <c r="G652" s="29">
        <v>2690188</v>
      </c>
      <c r="H652" s="29">
        <v>1285287</v>
      </c>
      <c r="I652" s="29">
        <v>909</v>
      </c>
      <c r="J652" s="29">
        <v>1085574</v>
      </c>
      <c r="K652" s="29" t="s">
        <v>1554</v>
      </c>
      <c r="M652" s="29">
        <v>8200</v>
      </c>
      <c r="N652" s="29" t="s">
        <v>142</v>
      </c>
      <c r="O652" s="29">
        <v>820000</v>
      </c>
      <c r="R652" s="29" t="s">
        <v>1625</v>
      </c>
      <c r="S652" s="29">
        <v>115</v>
      </c>
      <c r="U652" s="29">
        <v>2939</v>
      </c>
      <c r="V652" s="29" t="s">
        <v>1558</v>
      </c>
      <c r="W652" s="29" t="s">
        <v>1626</v>
      </c>
      <c r="X652" s="29" t="s">
        <v>212</v>
      </c>
    </row>
    <row r="653" spans="1:24" x14ac:dyDescent="0.25">
      <c r="A653" s="29" t="s">
        <v>143</v>
      </c>
      <c r="B653" s="29">
        <v>2939</v>
      </c>
      <c r="C653" s="29" t="s">
        <v>142</v>
      </c>
      <c r="D653" s="29">
        <v>191750388</v>
      </c>
      <c r="E653" s="29">
        <v>0</v>
      </c>
      <c r="F653" s="29">
        <v>1080</v>
      </c>
      <c r="G653" s="29">
        <v>2690270.9219999998</v>
      </c>
      <c r="H653" s="29">
        <v>1285416.3929999999</v>
      </c>
      <c r="I653" s="29">
        <v>909</v>
      </c>
      <c r="J653" s="29">
        <v>1085574</v>
      </c>
      <c r="K653" s="29" t="s">
        <v>1554</v>
      </c>
      <c r="M653" s="29">
        <v>8200</v>
      </c>
      <c r="N653" s="29" t="s">
        <v>142</v>
      </c>
      <c r="O653" s="29">
        <v>820000</v>
      </c>
      <c r="R653" s="29" t="s">
        <v>1627</v>
      </c>
      <c r="S653" s="29">
        <v>101</v>
      </c>
      <c r="U653" s="29">
        <v>2939</v>
      </c>
      <c r="V653" s="29" t="s">
        <v>1558</v>
      </c>
      <c r="W653" s="29" t="s">
        <v>1628</v>
      </c>
      <c r="X653" s="29" t="s">
        <v>212</v>
      </c>
    </row>
    <row r="654" spans="1:24" x14ac:dyDescent="0.25">
      <c r="A654" s="29" t="s">
        <v>143</v>
      </c>
      <c r="B654" s="29">
        <v>2939</v>
      </c>
      <c r="C654" s="29" t="s">
        <v>142</v>
      </c>
      <c r="D654" s="29">
        <v>191725093</v>
      </c>
      <c r="E654" s="29">
        <v>0</v>
      </c>
      <c r="F654" s="29">
        <v>1060</v>
      </c>
      <c r="G654" s="29">
        <v>2690029</v>
      </c>
      <c r="H654" s="29">
        <v>1284849</v>
      </c>
      <c r="I654" s="29">
        <v>909</v>
      </c>
      <c r="J654" s="29">
        <v>1085574</v>
      </c>
      <c r="K654" s="29" t="s">
        <v>1554</v>
      </c>
      <c r="M654" s="29">
        <v>8200</v>
      </c>
      <c r="N654" s="29" t="s">
        <v>142</v>
      </c>
      <c r="O654" s="29">
        <v>820000</v>
      </c>
      <c r="R654" s="29" t="s">
        <v>1629</v>
      </c>
      <c r="S654" s="29">
        <v>115</v>
      </c>
      <c r="U654" s="29">
        <v>2939</v>
      </c>
      <c r="V654" s="29" t="s">
        <v>1630</v>
      </c>
      <c r="W654" s="29" t="s">
        <v>1631</v>
      </c>
      <c r="X654" s="29" t="s">
        <v>212</v>
      </c>
    </row>
    <row r="655" spans="1:24" x14ac:dyDescent="0.25">
      <c r="A655" s="29" t="s">
        <v>143</v>
      </c>
      <c r="B655" s="29">
        <v>2939</v>
      </c>
      <c r="C655" s="29" t="s">
        <v>142</v>
      </c>
      <c r="D655" s="29">
        <v>191773171</v>
      </c>
      <c r="E655" s="29">
        <v>0</v>
      </c>
      <c r="F655" s="29">
        <v>1080</v>
      </c>
      <c r="G655" s="29">
        <v>2690426.2209999999</v>
      </c>
      <c r="H655" s="29">
        <v>1285560.746</v>
      </c>
      <c r="I655" s="29">
        <v>905</v>
      </c>
      <c r="J655" s="29">
        <v>1085574</v>
      </c>
      <c r="K655" s="29" t="s">
        <v>1554</v>
      </c>
      <c r="M655" s="29">
        <v>8200</v>
      </c>
      <c r="N655" s="29" t="s">
        <v>142</v>
      </c>
      <c r="O655" s="29">
        <v>820000</v>
      </c>
      <c r="R655" s="29" t="s">
        <v>351</v>
      </c>
      <c r="S655" s="29">
        <v>101</v>
      </c>
      <c r="U655" s="29">
        <v>2939</v>
      </c>
      <c r="V655" s="29" t="s">
        <v>1632</v>
      </c>
      <c r="W655" s="29" t="s">
        <v>1633</v>
      </c>
      <c r="X655" s="29" t="s">
        <v>212</v>
      </c>
    </row>
    <row r="656" spans="1:24" x14ac:dyDescent="0.25">
      <c r="A656" s="29" t="s">
        <v>143</v>
      </c>
      <c r="B656" s="29">
        <v>2939</v>
      </c>
      <c r="C656" s="29" t="s">
        <v>142</v>
      </c>
      <c r="D656" s="29">
        <v>191750292</v>
      </c>
      <c r="E656" s="29">
        <v>0</v>
      </c>
      <c r="F656" s="29">
        <v>1060</v>
      </c>
      <c r="G656" s="29">
        <v>2690279.0950000002</v>
      </c>
      <c r="H656" s="29">
        <v>1285331.0619999999</v>
      </c>
      <c r="I656" s="29">
        <v>905</v>
      </c>
      <c r="J656" s="29">
        <v>1085574</v>
      </c>
      <c r="K656" s="29" t="s">
        <v>1554</v>
      </c>
      <c r="M656" s="29">
        <v>8200</v>
      </c>
      <c r="N656" s="29" t="s">
        <v>142</v>
      </c>
      <c r="O656" s="29">
        <v>820000</v>
      </c>
      <c r="R656" s="29" t="s">
        <v>1634</v>
      </c>
      <c r="S656" s="29">
        <v>115</v>
      </c>
      <c r="U656" s="29">
        <v>2939</v>
      </c>
      <c r="V656" s="29" t="s">
        <v>1635</v>
      </c>
      <c r="W656" s="29" t="s">
        <v>1636</v>
      </c>
      <c r="X656" s="29" t="s">
        <v>212</v>
      </c>
    </row>
    <row r="657" spans="1:24" x14ac:dyDescent="0.25">
      <c r="A657" s="29" t="s">
        <v>143</v>
      </c>
      <c r="B657" s="29">
        <v>2939</v>
      </c>
      <c r="C657" s="29" t="s">
        <v>142</v>
      </c>
      <c r="D657" s="29">
        <v>191750385</v>
      </c>
      <c r="E657" s="29">
        <v>0</v>
      </c>
      <c r="F657" s="29">
        <v>1060</v>
      </c>
      <c r="G657" s="29">
        <v>2690178</v>
      </c>
      <c r="H657" s="29">
        <v>1285306</v>
      </c>
      <c r="I657" s="29">
        <v>909</v>
      </c>
      <c r="J657" s="29">
        <v>1085574</v>
      </c>
      <c r="K657" s="29" t="s">
        <v>1554</v>
      </c>
      <c r="M657" s="29">
        <v>8200</v>
      </c>
      <c r="N657" s="29" t="s">
        <v>142</v>
      </c>
      <c r="O657" s="29">
        <v>820000</v>
      </c>
      <c r="R657" s="29" t="s">
        <v>1637</v>
      </c>
      <c r="S657" s="29">
        <v>115</v>
      </c>
      <c r="U657" s="29">
        <v>2939</v>
      </c>
      <c r="V657" s="29" t="s">
        <v>1558</v>
      </c>
      <c r="W657" s="29" t="s">
        <v>1638</v>
      </c>
      <c r="X657" s="29" t="s">
        <v>212</v>
      </c>
    </row>
    <row r="658" spans="1:24" x14ac:dyDescent="0.25">
      <c r="A658" s="29" t="s">
        <v>143</v>
      </c>
      <c r="B658" s="29">
        <v>2939</v>
      </c>
      <c r="C658" s="29" t="s">
        <v>142</v>
      </c>
      <c r="D658" s="29">
        <v>191750383</v>
      </c>
      <c r="E658" s="29">
        <v>0</v>
      </c>
      <c r="F658" s="29">
        <v>1080</v>
      </c>
      <c r="G658" s="29">
        <v>2690188</v>
      </c>
      <c r="H658" s="29">
        <v>1285234</v>
      </c>
      <c r="I658" s="29">
        <v>909</v>
      </c>
      <c r="J658" s="29">
        <v>1085574</v>
      </c>
      <c r="K658" s="29" t="s">
        <v>1554</v>
      </c>
      <c r="M658" s="29">
        <v>8200</v>
      </c>
      <c r="N658" s="29" t="s">
        <v>142</v>
      </c>
      <c r="O658" s="29">
        <v>820000</v>
      </c>
      <c r="R658" s="29" t="s">
        <v>261</v>
      </c>
      <c r="S658" s="29">
        <v>101</v>
      </c>
      <c r="U658" s="29">
        <v>2939</v>
      </c>
      <c r="V658" s="29" t="s">
        <v>1558</v>
      </c>
      <c r="W658" s="29" t="s">
        <v>1639</v>
      </c>
      <c r="X658" s="29" t="s">
        <v>212</v>
      </c>
    </row>
    <row r="659" spans="1:24" x14ac:dyDescent="0.25">
      <c r="A659" s="29" t="s">
        <v>143</v>
      </c>
      <c r="B659" s="29">
        <v>2939</v>
      </c>
      <c r="C659" s="29" t="s">
        <v>142</v>
      </c>
      <c r="D659" s="29">
        <v>191746795</v>
      </c>
      <c r="E659" s="29">
        <v>0</v>
      </c>
      <c r="F659" s="29">
        <v>1060</v>
      </c>
      <c r="G659" s="29">
        <v>2690236</v>
      </c>
      <c r="H659" s="29">
        <v>1285346</v>
      </c>
      <c r="I659" s="29">
        <v>909</v>
      </c>
      <c r="J659" s="29">
        <v>1085574</v>
      </c>
      <c r="K659" s="29" t="s">
        <v>1554</v>
      </c>
      <c r="M659" s="29">
        <v>8200</v>
      </c>
      <c r="N659" s="29" t="s">
        <v>142</v>
      </c>
      <c r="O659" s="29">
        <v>820000</v>
      </c>
      <c r="R659" s="29" t="s">
        <v>1640</v>
      </c>
      <c r="S659" s="29">
        <v>115</v>
      </c>
      <c r="U659" s="29">
        <v>2939</v>
      </c>
      <c r="V659" s="29" t="s">
        <v>1558</v>
      </c>
      <c r="W659" s="29" t="s">
        <v>1641</v>
      </c>
      <c r="X659" s="29" t="s">
        <v>212</v>
      </c>
    </row>
    <row r="660" spans="1:24" x14ac:dyDescent="0.25">
      <c r="A660" s="29" t="s">
        <v>143</v>
      </c>
      <c r="B660" s="29">
        <v>2939</v>
      </c>
      <c r="C660" s="29" t="s">
        <v>142</v>
      </c>
      <c r="D660" s="29">
        <v>191776094</v>
      </c>
      <c r="E660" s="29">
        <v>0</v>
      </c>
      <c r="F660" s="29">
        <v>1060</v>
      </c>
      <c r="G660" s="29">
        <v>2691050</v>
      </c>
      <c r="H660" s="29">
        <v>1285874</v>
      </c>
      <c r="I660" s="29">
        <v>909</v>
      </c>
      <c r="J660" s="29">
        <v>1085574</v>
      </c>
      <c r="K660" s="29" t="s">
        <v>1554</v>
      </c>
      <c r="M660" s="29">
        <v>8200</v>
      </c>
      <c r="N660" s="29" t="s">
        <v>142</v>
      </c>
      <c r="O660" s="29">
        <v>820000</v>
      </c>
      <c r="S660" s="29">
        <v>115</v>
      </c>
      <c r="U660" s="29">
        <v>2939</v>
      </c>
      <c r="V660" s="29" t="s">
        <v>1642</v>
      </c>
      <c r="W660" s="29" t="s">
        <v>1643</v>
      </c>
      <c r="X660" s="29" t="s">
        <v>212</v>
      </c>
    </row>
    <row r="661" spans="1:24" x14ac:dyDescent="0.25">
      <c r="A661" s="29" t="s">
        <v>143</v>
      </c>
      <c r="B661" s="29">
        <v>2939</v>
      </c>
      <c r="C661" s="29" t="s">
        <v>142</v>
      </c>
      <c r="D661" s="29">
        <v>191757291</v>
      </c>
      <c r="E661" s="29">
        <v>0</v>
      </c>
      <c r="F661" s="29">
        <v>1060</v>
      </c>
      <c r="G661" s="29">
        <v>2690068</v>
      </c>
      <c r="H661" s="29">
        <v>1284957</v>
      </c>
      <c r="I661" s="29">
        <v>909</v>
      </c>
      <c r="J661" s="29">
        <v>1085574</v>
      </c>
      <c r="K661" s="29" t="s">
        <v>1554</v>
      </c>
      <c r="M661" s="29">
        <v>8200</v>
      </c>
      <c r="N661" s="29" t="s">
        <v>142</v>
      </c>
      <c r="O661" s="29">
        <v>820000</v>
      </c>
      <c r="S661" s="29">
        <v>115</v>
      </c>
      <c r="U661" s="29">
        <v>2939</v>
      </c>
      <c r="V661" s="29" t="s">
        <v>1649</v>
      </c>
      <c r="W661" s="29" t="s">
        <v>1650</v>
      </c>
      <c r="X661" s="29" t="s">
        <v>212</v>
      </c>
    </row>
    <row r="662" spans="1:24" x14ac:dyDescent="0.25">
      <c r="A662" s="29" t="s">
        <v>143</v>
      </c>
      <c r="B662" s="29">
        <v>2939</v>
      </c>
      <c r="C662" s="29" t="s">
        <v>142</v>
      </c>
      <c r="D662" s="29">
        <v>191776096</v>
      </c>
      <c r="E662" s="29">
        <v>0</v>
      </c>
      <c r="F662" s="29">
        <v>1060</v>
      </c>
      <c r="G662" s="29">
        <v>2690987</v>
      </c>
      <c r="H662" s="29">
        <v>1285848</v>
      </c>
      <c r="I662" s="29">
        <v>909</v>
      </c>
      <c r="J662" s="29">
        <v>1085574</v>
      </c>
      <c r="K662" s="29" t="s">
        <v>1554</v>
      </c>
      <c r="M662" s="29">
        <v>8200</v>
      </c>
      <c r="N662" s="29" t="s">
        <v>142</v>
      </c>
      <c r="O662" s="29">
        <v>820000</v>
      </c>
      <c r="S662" s="29">
        <v>115</v>
      </c>
      <c r="U662" s="29">
        <v>2939</v>
      </c>
      <c r="V662" s="29" t="s">
        <v>1645</v>
      </c>
      <c r="W662" s="29" t="s">
        <v>1646</v>
      </c>
      <c r="X662" s="29" t="s">
        <v>212</v>
      </c>
    </row>
    <row r="663" spans="1:24" x14ac:dyDescent="0.25">
      <c r="A663" s="29" t="s">
        <v>143</v>
      </c>
      <c r="B663" s="29">
        <v>2939</v>
      </c>
      <c r="C663" s="29" t="s">
        <v>142</v>
      </c>
      <c r="D663" s="29">
        <v>191776095</v>
      </c>
      <c r="E663" s="29">
        <v>0</v>
      </c>
      <c r="F663" s="29">
        <v>1060</v>
      </c>
      <c r="G663" s="29">
        <v>2691008.3309999998</v>
      </c>
      <c r="H663" s="29">
        <v>1285894.6059999999</v>
      </c>
      <c r="I663" s="29">
        <v>905</v>
      </c>
      <c r="J663" s="29">
        <v>1085574</v>
      </c>
      <c r="K663" s="29" t="s">
        <v>1554</v>
      </c>
      <c r="M663" s="29">
        <v>8200</v>
      </c>
      <c r="N663" s="29" t="s">
        <v>142</v>
      </c>
      <c r="O663" s="29">
        <v>820000</v>
      </c>
      <c r="S663" s="29">
        <v>115</v>
      </c>
      <c r="U663" s="29">
        <v>2939</v>
      </c>
      <c r="V663" s="29" t="s">
        <v>1647</v>
      </c>
      <c r="W663" s="29" t="s">
        <v>1648</v>
      </c>
      <c r="X663" s="29" t="s">
        <v>212</v>
      </c>
    </row>
    <row r="664" spans="1:24" x14ac:dyDescent="0.25">
      <c r="A664" s="29" t="s">
        <v>143</v>
      </c>
      <c r="B664" s="29">
        <v>2939</v>
      </c>
      <c r="C664" s="29" t="s">
        <v>142</v>
      </c>
      <c r="D664" s="29">
        <v>191763381</v>
      </c>
      <c r="E664" s="29">
        <v>0</v>
      </c>
      <c r="F664" s="29">
        <v>1060</v>
      </c>
      <c r="G664" s="29">
        <v>2690172</v>
      </c>
      <c r="H664" s="29">
        <v>1285132</v>
      </c>
      <c r="I664" s="29">
        <v>909</v>
      </c>
      <c r="J664" s="29">
        <v>1085574</v>
      </c>
      <c r="K664" s="29" t="s">
        <v>1554</v>
      </c>
      <c r="M664" s="29">
        <v>8200</v>
      </c>
      <c r="N664" s="29" t="s">
        <v>142</v>
      </c>
      <c r="O664" s="29">
        <v>820000</v>
      </c>
      <c r="S664" s="29">
        <v>115</v>
      </c>
      <c r="U664" s="29">
        <v>2939</v>
      </c>
      <c r="V664" s="29" t="s">
        <v>1651</v>
      </c>
      <c r="W664" s="29" t="s">
        <v>1652</v>
      </c>
      <c r="X664" s="29" t="s">
        <v>212</v>
      </c>
    </row>
    <row r="665" spans="1:24" x14ac:dyDescent="0.25">
      <c r="A665" s="29" t="s">
        <v>143</v>
      </c>
      <c r="B665" s="29">
        <v>2939</v>
      </c>
      <c r="C665" s="29" t="s">
        <v>142</v>
      </c>
      <c r="D665" s="29">
        <v>191736679</v>
      </c>
      <c r="E665" s="29">
        <v>0</v>
      </c>
      <c r="F665" s="29">
        <v>1080</v>
      </c>
      <c r="G665" s="29">
        <v>2685752.7910000002</v>
      </c>
      <c r="H665" s="29">
        <v>1287640.828</v>
      </c>
      <c r="I665" s="29">
        <v>905</v>
      </c>
      <c r="J665" s="29">
        <v>1085175</v>
      </c>
      <c r="K665" s="29" t="s">
        <v>1653</v>
      </c>
      <c r="L665" s="175" t="s">
        <v>1654</v>
      </c>
      <c r="M665" s="29">
        <v>8231</v>
      </c>
      <c r="N665" s="29" t="s">
        <v>233</v>
      </c>
      <c r="O665" s="29">
        <v>823100</v>
      </c>
      <c r="R665" s="29" t="s">
        <v>262</v>
      </c>
      <c r="S665" s="29">
        <v>101</v>
      </c>
      <c r="T665" s="29" t="s">
        <v>1655</v>
      </c>
      <c r="U665" s="29">
        <v>2934</v>
      </c>
      <c r="V665" s="29" t="s">
        <v>1656</v>
      </c>
      <c r="W665" s="29" t="s">
        <v>1657</v>
      </c>
      <c r="X665" s="29" t="s">
        <v>212</v>
      </c>
    </row>
    <row r="666" spans="1:24" x14ac:dyDescent="0.25">
      <c r="A666" s="29" t="s">
        <v>143</v>
      </c>
      <c r="B666" s="29">
        <v>2939</v>
      </c>
      <c r="C666" s="29" t="s">
        <v>142</v>
      </c>
      <c r="D666" s="29">
        <v>191736680</v>
      </c>
      <c r="E666" s="29">
        <v>0</v>
      </c>
      <c r="F666" s="29">
        <v>1080</v>
      </c>
      <c r="G666" s="29">
        <v>2685730</v>
      </c>
      <c r="H666" s="29">
        <v>1287647</v>
      </c>
      <c r="I666" s="29">
        <v>905</v>
      </c>
      <c r="J666" s="29">
        <v>1085175</v>
      </c>
      <c r="K666" s="29" t="s">
        <v>1653</v>
      </c>
      <c r="L666" s="175" t="s">
        <v>1654</v>
      </c>
      <c r="M666" s="29">
        <v>8231</v>
      </c>
      <c r="N666" s="29" t="s">
        <v>233</v>
      </c>
      <c r="O666" s="29">
        <v>823100</v>
      </c>
      <c r="R666" s="29" t="s">
        <v>525</v>
      </c>
      <c r="S666" s="29">
        <v>101</v>
      </c>
      <c r="T666" s="29" t="s">
        <v>1655</v>
      </c>
      <c r="U666" s="29">
        <v>2934</v>
      </c>
      <c r="V666" s="29" t="s">
        <v>1656</v>
      </c>
      <c r="W666" s="29" t="s">
        <v>1658</v>
      </c>
      <c r="X666" s="29" t="s">
        <v>212</v>
      </c>
    </row>
    <row r="667" spans="1:24" x14ac:dyDescent="0.25">
      <c r="A667" s="29" t="s">
        <v>143</v>
      </c>
      <c r="B667" s="29">
        <v>2939</v>
      </c>
      <c r="C667" s="29" t="s">
        <v>142</v>
      </c>
      <c r="D667" s="29">
        <v>191776098</v>
      </c>
      <c r="E667" s="29">
        <v>0</v>
      </c>
      <c r="F667" s="29">
        <v>1060</v>
      </c>
      <c r="G667" s="29">
        <v>2690952</v>
      </c>
      <c r="H667" s="29">
        <v>1286277</v>
      </c>
      <c r="I667" s="29">
        <v>909</v>
      </c>
      <c r="J667" s="29">
        <v>1085576</v>
      </c>
      <c r="K667" s="29" t="s">
        <v>1659</v>
      </c>
      <c r="M667" s="29">
        <v>8207</v>
      </c>
      <c r="N667" s="29" t="s">
        <v>142</v>
      </c>
      <c r="O667" s="29">
        <v>820700</v>
      </c>
      <c r="R667" s="29" t="s">
        <v>1660</v>
      </c>
      <c r="S667" s="29">
        <v>115</v>
      </c>
      <c r="U667" s="29">
        <v>2939</v>
      </c>
      <c r="V667" s="29" t="s">
        <v>1661</v>
      </c>
      <c r="W667" s="29" t="s">
        <v>1662</v>
      </c>
      <c r="X667" s="29" t="s">
        <v>212</v>
      </c>
    </row>
    <row r="668" spans="1:24" x14ac:dyDescent="0.25">
      <c r="A668" s="29" t="s">
        <v>143</v>
      </c>
      <c r="B668" s="29">
        <v>2939</v>
      </c>
      <c r="C668" s="29" t="s">
        <v>142</v>
      </c>
      <c r="D668" s="29">
        <v>191776111</v>
      </c>
      <c r="E668" s="29">
        <v>0</v>
      </c>
      <c r="F668" s="29">
        <v>1080</v>
      </c>
      <c r="G668" s="29">
        <v>2691073</v>
      </c>
      <c r="H668" s="29">
        <v>1286304</v>
      </c>
      <c r="I668" s="29">
        <v>909</v>
      </c>
      <c r="J668" s="29">
        <v>1085576</v>
      </c>
      <c r="K668" s="29" t="s">
        <v>1659</v>
      </c>
      <c r="M668" s="29">
        <v>8207</v>
      </c>
      <c r="N668" s="29" t="s">
        <v>142</v>
      </c>
      <c r="O668" s="29">
        <v>820700</v>
      </c>
      <c r="R668" s="29" t="s">
        <v>351</v>
      </c>
      <c r="S668" s="29">
        <v>101</v>
      </c>
      <c r="U668" s="29">
        <v>2939</v>
      </c>
      <c r="V668" s="29" t="s">
        <v>1663</v>
      </c>
      <c r="W668" s="29" t="s">
        <v>1664</v>
      </c>
      <c r="X668" s="29" t="s">
        <v>212</v>
      </c>
    </row>
    <row r="669" spans="1:24" x14ac:dyDescent="0.25">
      <c r="A669" s="29" t="s">
        <v>143</v>
      </c>
      <c r="B669" s="29">
        <v>2939</v>
      </c>
      <c r="C669" s="29" t="s">
        <v>142</v>
      </c>
      <c r="D669" s="29">
        <v>191776112</v>
      </c>
      <c r="E669" s="29">
        <v>0</v>
      </c>
      <c r="F669" s="29">
        <v>1060</v>
      </c>
      <c r="G669" s="29">
        <v>2690971</v>
      </c>
      <c r="H669" s="29">
        <v>1286316</v>
      </c>
      <c r="I669" s="29">
        <v>905</v>
      </c>
      <c r="J669" s="29">
        <v>1085576</v>
      </c>
      <c r="K669" s="29" t="s">
        <v>1659</v>
      </c>
      <c r="M669" s="29">
        <v>8207</v>
      </c>
      <c r="N669" s="29" t="s">
        <v>142</v>
      </c>
      <c r="O669" s="29">
        <v>820700</v>
      </c>
      <c r="S669" s="29">
        <v>115</v>
      </c>
      <c r="U669" s="29">
        <v>2939</v>
      </c>
      <c r="V669" s="29" t="s">
        <v>1667</v>
      </c>
      <c r="W669" s="29" t="s">
        <v>1668</v>
      </c>
      <c r="X669" s="29" t="s">
        <v>212</v>
      </c>
    </row>
    <row r="670" spans="1:24" x14ac:dyDescent="0.25">
      <c r="A670" s="29" t="s">
        <v>143</v>
      </c>
      <c r="B670" s="29">
        <v>2939</v>
      </c>
      <c r="C670" s="29" t="s">
        <v>142</v>
      </c>
      <c r="D670" s="29">
        <v>191776097</v>
      </c>
      <c r="E670" s="29">
        <v>0</v>
      </c>
      <c r="F670" s="29">
        <v>1060</v>
      </c>
      <c r="G670" s="29">
        <v>2690974</v>
      </c>
      <c r="H670" s="29">
        <v>1286317</v>
      </c>
      <c r="I670" s="29">
        <v>905</v>
      </c>
      <c r="J670" s="29">
        <v>1085576</v>
      </c>
      <c r="K670" s="29" t="s">
        <v>1659</v>
      </c>
      <c r="M670" s="29">
        <v>8207</v>
      </c>
      <c r="N670" s="29" t="s">
        <v>142</v>
      </c>
      <c r="O670" s="29">
        <v>820700</v>
      </c>
      <c r="S670" s="29">
        <v>115</v>
      </c>
      <c r="U670" s="29">
        <v>2939</v>
      </c>
      <c r="V670" s="29" t="s">
        <v>1665</v>
      </c>
      <c r="W670" s="29" t="s">
        <v>1666</v>
      </c>
      <c r="X670" s="29" t="s">
        <v>212</v>
      </c>
    </row>
    <row r="671" spans="1:24" x14ac:dyDescent="0.25">
      <c r="A671" s="29" t="s">
        <v>143</v>
      </c>
      <c r="B671" s="29">
        <v>2939</v>
      </c>
      <c r="C671" s="29" t="s">
        <v>142</v>
      </c>
      <c r="D671" s="29">
        <v>191775061</v>
      </c>
      <c r="E671" s="29">
        <v>0</v>
      </c>
      <c r="F671" s="29">
        <v>1060</v>
      </c>
      <c r="G671" s="29">
        <v>2690669</v>
      </c>
      <c r="H671" s="29">
        <v>1283933</v>
      </c>
      <c r="I671" s="29">
        <v>909</v>
      </c>
      <c r="J671" s="29">
        <v>1085578</v>
      </c>
      <c r="K671" s="29" t="s">
        <v>1669</v>
      </c>
      <c r="M671" s="29">
        <v>8200</v>
      </c>
      <c r="N671" s="29" t="s">
        <v>142</v>
      </c>
      <c r="O671" s="29">
        <v>820000</v>
      </c>
      <c r="S671" s="29">
        <v>115</v>
      </c>
      <c r="U671" s="29">
        <v>2939</v>
      </c>
      <c r="V671" s="29" t="s">
        <v>1677</v>
      </c>
      <c r="W671" s="29" t="s">
        <v>1678</v>
      </c>
      <c r="X671" s="29" t="s">
        <v>212</v>
      </c>
    </row>
    <row r="672" spans="1:24" x14ac:dyDescent="0.25">
      <c r="A672" s="29" t="s">
        <v>143</v>
      </c>
      <c r="B672" s="29">
        <v>2939</v>
      </c>
      <c r="C672" s="29" t="s">
        <v>142</v>
      </c>
      <c r="D672" s="29">
        <v>191775062</v>
      </c>
      <c r="E672" s="29">
        <v>0</v>
      </c>
      <c r="F672" s="29">
        <v>1060</v>
      </c>
      <c r="G672" s="29">
        <v>2690670</v>
      </c>
      <c r="H672" s="29">
        <v>1283936</v>
      </c>
      <c r="I672" s="29">
        <v>909</v>
      </c>
      <c r="J672" s="29">
        <v>1085578</v>
      </c>
      <c r="K672" s="29" t="s">
        <v>1669</v>
      </c>
      <c r="M672" s="29">
        <v>8200</v>
      </c>
      <c r="N672" s="29" t="s">
        <v>142</v>
      </c>
      <c r="O672" s="29">
        <v>820000</v>
      </c>
      <c r="S672" s="29">
        <v>115</v>
      </c>
      <c r="U672" s="29">
        <v>2939</v>
      </c>
      <c r="V672" s="29" t="s">
        <v>1672</v>
      </c>
      <c r="W672" s="29" t="s">
        <v>1673</v>
      </c>
      <c r="X672" s="29" t="s">
        <v>212</v>
      </c>
    </row>
    <row r="673" spans="1:24" x14ac:dyDescent="0.25">
      <c r="A673" s="29" t="s">
        <v>143</v>
      </c>
      <c r="B673" s="29">
        <v>2939</v>
      </c>
      <c r="C673" s="29" t="s">
        <v>142</v>
      </c>
      <c r="D673" s="29">
        <v>191775063</v>
      </c>
      <c r="E673" s="29">
        <v>0</v>
      </c>
      <c r="F673" s="29">
        <v>1060</v>
      </c>
      <c r="G673" s="29">
        <v>2690672</v>
      </c>
      <c r="H673" s="29">
        <v>1283961</v>
      </c>
      <c r="I673" s="29">
        <v>909</v>
      </c>
      <c r="J673" s="29">
        <v>1085578</v>
      </c>
      <c r="K673" s="29" t="s">
        <v>1669</v>
      </c>
      <c r="M673" s="29">
        <v>8200</v>
      </c>
      <c r="N673" s="29" t="s">
        <v>142</v>
      </c>
      <c r="O673" s="29">
        <v>820000</v>
      </c>
      <c r="S673" s="29">
        <v>115</v>
      </c>
      <c r="U673" s="29">
        <v>2939</v>
      </c>
      <c r="V673" s="29" t="s">
        <v>1670</v>
      </c>
      <c r="W673" s="29" t="s">
        <v>1671</v>
      </c>
      <c r="X673" s="29" t="s">
        <v>212</v>
      </c>
    </row>
    <row r="674" spans="1:24" x14ac:dyDescent="0.25">
      <c r="A674" s="29" t="s">
        <v>143</v>
      </c>
      <c r="B674" s="29">
        <v>2939</v>
      </c>
      <c r="C674" s="29" t="s">
        <v>142</v>
      </c>
      <c r="D674" s="29">
        <v>191764898</v>
      </c>
      <c r="E674" s="29">
        <v>0</v>
      </c>
      <c r="F674" s="29">
        <v>1060</v>
      </c>
      <c r="G674" s="29">
        <v>2690647</v>
      </c>
      <c r="H674" s="29">
        <v>1283935</v>
      </c>
      <c r="I674" s="29">
        <v>909</v>
      </c>
      <c r="J674" s="29">
        <v>1085578</v>
      </c>
      <c r="K674" s="29" t="s">
        <v>1669</v>
      </c>
      <c r="M674" s="29">
        <v>8200</v>
      </c>
      <c r="N674" s="29" t="s">
        <v>142</v>
      </c>
      <c r="O674" s="29">
        <v>820000</v>
      </c>
      <c r="S674" s="29">
        <v>115</v>
      </c>
      <c r="T674" s="29" t="s">
        <v>1674</v>
      </c>
      <c r="U674" s="29">
        <v>2939</v>
      </c>
      <c r="V674" s="29" t="s">
        <v>1675</v>
      </c>
      <c r="W674" s="29" t="s">
        <v>1676</v>
      </c>
      <c r="X674" s="29" t="s">
        <v>212</v>
      </c>
    </row>
    <row r="675" spans="1:24" x14ac:dyDescent="0.25">
      <c r="A675" s="29" t="s">
        <v>143</v>
      </c>
      <c r="B675" s="29">
        <v>2939</v>
      </c>
      <c r="C675" s="29" t="s">
        <v>142</v>
      </c>
      <c r="D675" s="29">
        <v>191739639</v>
      </c>
      <c r="E675" s="29">
        <v>0</v>
      </c>
      <c r="F675" s="29">
        <v>1060</v>
      </c>
      <c r="G675" s="29">
        <v>2688717.3250000002</v>
      </c>
      <c r="H675" s="29">
        <v>1284782.675</v>
      </c>
      <c r="I675" s="29">
        <v>905</v>
      </c>
      <c r="J675" s="29">
        <v>1085581</v>
      </c>
      <c r="K675" s="29" t="s">
        <v>1680</v>
      </c>
      <c r="L675" s="175" t="s">
        <v>2430</v>
      </c>
      <c r="M675" s="29">
        <v>8200</v>
      </c>
      <c r="N675" s="29" t="s">
        <v>142</v>
      </c>
      <c r="O675" s="29">
        <v>820000</v>
      </c>
      <c r="R675" s="29" t="s">
        <v>525</v>
      </c>
      <c r="S675" s="29">
        <v>115</v>
      </c>
      <c r="T675" s="29" t="s">
        <v>3592</v>
      </c>
      <c r="U675" s="29">
        <v>2939</v>
      </c>
      <c r="V675" s="29" t="s">
        <v>3593</v>
      </c>
      <c r="W675" s="29" t="s">
        <v>3594</v>
      </c>
      <c r="X675" s="29" t="s">
        <v>212</v>
      </c>
    </row>
    <row r="676" spans="1:24" x14ac:dyDescent="0.25">
      <c r="A676" s="29" t="s">
        <v>143</v>
      </c>
      <c r="B676" s="29">
        <v>2939</v>
      </c>
      <c r="C676" s="29" t="s">
        <v>142</v>
      </c>
      <c r="D676" s="29">
        <v>191764970</v>
      </c>
      <c r="E676" s="29">
        <v>0</v>
      </c>
      <c r="F676" s="29">
        <v>1060</v>
      </c>
      <c r="G676" s="29">
        <v>2688732</v>
      </c>
      <c r="H676" s="29">
        <v>1284806</v>
      </c>
      <c r="I676" s="29">
        <v>909</v>
      </c>
      <c r="J676" s="29">
        <v>1085581</v>
      </c>
      <c r="K676" s="29" t="s">
        <v>1680</v>
      </c>
      <c r="L676" s="175" t="s">
        <v>2430</v>
      </c>
      <c r="M676" s="29">
        <v>8200</v>
      </c>
      <c r="N676" s="29" t="s">
        <v>142</v>
      </c>
      <c r="O676" s="29">
        <v>820000</v>
      </c>
      <c r="S676" s="29">
        <v>115</v>
      </c>
      <c r="T676" s="29" t="s">
        <v>3595</v>
      </c>
      <c r="U676" s="29">
        <v>2939</v>
      </c>
      <c r="V676" s="29" t="s">
        <v>1681</v>
      </c>
      <c r="W676" s="29" t="s">
        <v>3596</v>
      </c>
      <c r="X676" s="29" t="s">
        <v>212</v>
      </c>
    </row>
    <row r="677" spans="1:24" x14ac:dyDescent="0.25">
      <c r="A677" s="29" t="s">
        <v>143</v>
      </c>
      <c r="B677" s="29">
        <v>2939</v>
      </c>
      <c r="C677" s="29" t="s">
        <v>142</v>
      </c>
      <c r="D677" s="29">
        <v>191764851</v>
      </c>
      <c r="E677" s="29">
        <v>0</v>
      </c>
      <c r="F677" s="29">
        <v>1060</v>
      </c>
      <c r="G677" s="29">
        <v>2688908.6889999998</v>
      </c>
      <c r="H677" s="29">
        <v>1284680.905</v>
      </c>
      <c r="I677" s="29">
        <v>909</v>
      </c>
      <c r="J677" s="29">
        <v>1085582</v>
      </c>
      <c r="K677" s="29" t="s">
        <v>1682</v>
      </c>
      <c r="L677" s="175" t="s">
        <v>1683</v>
      </c>
      <c r="M677" s="29">
        <v>8200</v>
      </c>
      <c r="N677" s="29" t="s">
        <v>142</v>
      </c>
      <c r="O677" s="29">
        <v>820000</v>
      </c>
      <c r="R677" s="29" t="s">
        <v>311</v>
      </c>
      <c r="S677" s="29">
        <v>115</v>
      </c>
      <c r="T677" s="29" t="s">
        <v>1684</v>
      </c>
      <c r="U677" s="29">
        <v>2939</v>
      </c>
      <c r="V677" s="29" t="s">
        <v>1685</v>
      </c>
      <c r="W677" s="29" t="s">
        <v>1686</v>
      </c>
      <c r="X677" s="29" t="s">
        <v>212</v>
      </c>
    </row>
    <row r="678" spans="1:24" x14ac:dyDescent="0.25">
      <c r="A678" s="29" t="s">
        <v>143</v>
      </c>
      <c r="B678" s="29">
        <v>2939</v>
      </c>
      <c r="C678" s="29" t="s">
        <v>142</v>
      </c>
      <c r="D678" s="29">
        <v>502012585</v>
      </c>
      <c r="E678" s="29">
        <v>0</v>
      </c>
      <c r="F678" s="29">
        <v>1060</v>
      </c>
      <c r="G678" s="29">
        <v>2688896.108</v>
      </c>
      <c r="H678" s="29">
        <v>1284671.679</v>
      </c>
      <c r="I678" s="29">
        <v>901</v>
      </c>
      <c r="J678" s="29">
        <v>1085582</v>
      </c>
      <c r="K678" s="29" t="s">
        <v>1682</v>
      </c>
      <c r="L678" s="175" t="s">
        <v>1683</v>
      </c>
      <c r="M678" s="29">
        <v>8200</v>
      </c>
      <c r="N678" s="29" t="s">
        <v>142</v>
      </c>
      <c r="O678" s="29">
        <v>820000</v>
      </c>
      <c r="S678" s="29">
        <v>115</v>
      </c>
      <c r="T678" s="29" t="s">
        <v>1684</v>
      </c>
      <c r="U678" s="29">
        <v>2939</v>
      </c>
      <c r="V678" s="29" t="s">
        <v>1685</v>
      </c>
      <c r="X678" s="29" t="s">
        <v>212</v>
      </c>
    </row>
    <row r="679" spans="1:24" x14ac:dyDescent="0.25">
      <c r="A679" s="29" t="s">
        <v>143</v>
      </c>
      <c r="B679" s="29">
        <v>2939</v>
      </c>
      <c r="C679" s="29" t="s">
        <v>142</v>
      </c>
      <c r="D679" s="29">
        <v>191606371</v>
      </c>
      <c r="E679" s="29">
        <v>0</v>
      </c>
      <c r="F679" s="29">
        <v>1060</v>
      </c>
      <c r="G679" s="29">
        <v>2688918</v>
      </c>
      <c r="H679" s="29">
        <v>1284701</v>
      </c>
      <c r="I679" s="29">
        <v>909</v>
      </c>
      <c r="J679" s="29">
        <v>1085582</v>
      </c>
      <c r="K679" s="29" t="s">
        <v>1682</v>
      </c>
      <c r="L679" s="175" t="s">
        <v>1687</v>
      </c>
      <c r="M679" s="29">
        <v>8200</v>
      </c>
      <c r="N679" s="29" t="s">
        <v>142</v>
      </c>
      <c r="O679" s="29">
        <v>820000</v>
      </c>
      <c r="R679" s="29" t="s">
        <v>262</v>
      </c>
      <c r="S679" s="29">
        <v>115</v>
      </c>
      <c r="T679" s="29" t="s">
        <v>1688</v>
      </c>
      <c r="U679" s="29">
        <v>2939</v>
      </c>
      <c r="V679" s="29" t="s">
        <v>1689</v>
      </c>
      <c r="W679" s="29" t="s">
        <v>1690</v>
      </c>
      <c r="X679" s="29" t="s">
        <v>212</v>
      </c>
    </row>
    <row r="680" spans="1:24" x14ac:dyDescent="0.25">
      <c r="A680" s="29" t="s">
        <v>143</v>
      </c>
      <c r="B680" s="29">
        <v>2939</v>
      </c>
      <c r="C680" s="29" t="s">
        <v>142</v>
      </c>
      <c r="D680" s="29">
        <v>502012320</v>
      </c>
      <c r="E680" s="29">
        <v>0</v>
      </c>
      <c r="F680" s="29">
        <v>1060</v>
      </c>
      <c r="G680" s="29">
        <v>2688977.3220000002</v>
      </c>
      <c r="H680" s="29">
        <v>1284656.3659999999</v>
      </c>
      <c r="I680" s="29">
        <v>901</v>
      </c>
      <c r="J680" s="29">
        <v>1085582</v>
      </c>
      <c r="K680" s="29" t="s">
        <v>1682</v>
      </c>
      <c r="L680" s="175" t="s">
        <v>1687</v>
      </c>
      <c r="M680" s="29">
        <v>8200</v>
      </c>
      <c r="N680" s="29" t="s">
        <v>142</v>
      </c>
      <c r="O680" s="29">
        <v>820000</v>
      </c>
      <c r="S680" s="29">
        <v>115</v>
      </c>
      <c r="T680" s="29" t="s">
        <v>1691</v>
      </c>
      <c r="U680" s="29">
        <v>2939</v>
      </c>
      <c r="V680" s="29" t="s">
        <v>637</v>
      </c>
      <c r="X680" s="29" t="s">
        <v>212</v>
      </c>
    </row>
    <row r="681" spans="1:24" x14ac:dyDescent="0.25">
      <c r="A681" s="29" t="s">
        <v>143</v>
      </c>
      <c r="B681" s="29">
        <v>2939</v>
      </c>
      <c r="C681" s="29" t="s">
        <v>142</v>
      </c>
      <c r="D681" s="29">
        <v>191755647</v>
      </c>
      <c r="E681" s="29">
        <v>0</v>
      </c>
      <c r="F681" s="29">
        <v>1060</v>
      </c>
      <c r="G681" s="29">
        <v>2688956</v>
      </c>
      <c r="H681" s="29">
        <v>1284749</v>
      </c>
      <c r="I681" s="29">
        <v>904</v>
      </c>
      <c r="J681" s="29">
        <v>1085582</v>
      </c>
      <c r="K681" s="29" t="s">
        <v>1682</v>
      </c>
      <c r="L681" s="175" t="s">
        <v>1692</v>
      </c>
      <c r="M681" s="29">
        <v>8200</v>
      </c>
      <c r="N681" s="29" t="s">
        <v>142</v>
      </c>
      <c r="O681" s="29">
        <v>820000</v>
      </c>
      <c r="R681" s="29" t="s">
        <v>262</v>
      </c>
      <c r="S681" s="29">
        <v>115</v>
      </c>
      <c r="T681" s="29" t="s">
        <v>1693</v>
      </c>
      <c r="U681" s="29">
        <v>2939</v>
      </c>
      <c r="V681" s="29" t="s">
        <v>1694</v>
      </c>
      <c r="W681" s="29" t="s">
        <v>1695</v>
      </c>
      <c r="X681" s="29" t="s">
        <v>212</v>
      </c>
    </row>
    <row r="682" spans="1:24" x14ac:dyDescent="0.25">
      <c r="A682" s="29" t="s">
        <v>143</v>
      </c>
      <c r="B682" s="29">
        <v>2939</v>
      </c>
      <c r="C682" s="29" t="s">
        <v>142</v>
      </c>
      <c r="D682" s="29">
        <v>502012358</v>
      </c>
      <c r="E682" s="29">
        <v>0</v>
      </c>
      <c r="F682" s="29">
        <v>1060</v>
      </c>
      <c r="G682" s="29">
        <v>2688932.2179999999</v>
      </c>
      <c r="H682" s="29">
        <v>1284712.6769999999</v>
      </c>
      <c r="I682" s="29">
        <v>901</v>
      </c>
      <c r="J682" s="29">
        <v>1085582</v>
      </c>
      <c r="K682" s="29" t="s">
        <v>1682</v>
      </c>
      <c r="L682" s="175" t="s">
        <v>1692</v>
      </c>
      <c r="M682" s="29">
        <v>8200</v>
      </c>
      <c r="N682" s="29" t="s">
        <v>142</v>
      </c>
      <c r="O682" s="29">
        <v>820000</v>
      </c>
      <c r="S682" s="29">
        <v>115</v>
      </c>
      <c r="T682" s="29" t="s">
        <v>1696</v>
      </c>
      <c r="U682" s="29">
        <v>2939</v>
      </c>
      <c r="V682" s="29" t="s">
        <v>1697</v>
      </c>
      <c r="W682" s="29" t="s">
        <v>1698</v>
      </c>
      <c r="X682" s="29" t="s">
        <v>212</v>
      </c>
    </row>
    <row r="683" spans="1:24" x14ac:dyDescent="0.25">
      <c r="A683" s="29" t="s">
        <v>143</v>
      </c>
      <c r="B683" s="29">
        <v>2939</v>
      </c>
      <c r="C683" s="29" t="s">
        <v>142</v>
      </c>
      <c r="D683" s="29">
        <v>191660159</v>
      </c>
      <c r="E683" s="29">
        <v>0</v>
      </c>
      <c r="F683" s="29">
        <v>1060</v>
      </c>
      <c r="G683" s="29">
        <v>2689024</v>
      </c>
      <c r="H683" s="29">
        <v>1284839</v>
      </c>
      <c r="I683" s="29">
        <v>909</v>
      </c>
      <c r="J683" s="29">
        <v>1085582</v>
      </c>
      <c r="K683" s="29" t="s">
        <v>1682</v>
      </c>
      <c r="L683" s="175" t="s">
        <v>1699</v>
      </c>
      <c r="M683" s="29">
        <v>8200</v>
      </c>
      <c r="N683" s="29" t="s">
        <v>142</v>
      </c>
      <c r="O683" s="29">
        <v>820000</v>
      </c>
      <c r="R683" s="29" t="s">
        <v>341</v>
      </c>
      <c r="S683" s="29">
        <v>115</v>
      </c>
      <c r="T683" s="29" t="s">
        <v>1700</v>
      </c>
      <c r="U683" s="29">
        <v>2939</v>
      </c>
      <c r="V683" s="29" t="s">
        <v>1701</v>
      </c>
      <c r="W683" s="29" t="s">
        <v>1702</v>
      </c>
      <c r="X683" s="29" t="s">
        <v>212</v>
      </c>
    </row>
    <row r="684" spans="1:24" x14ac:dyDescent="0.25">
      <c r="A684" s="29" t="s">
        <v>143</v>
      </c>
      <c r="B684" s="29">
        <v>2939</v>
      </c>
      <c r="C684" s="29" t="s">
        <v>142</v>
      </c>
      <c r="D684" s="29">
        <v>502012868</v>
      </c>
      <c r="E684" s="29">
        <v>0</v>
      </c>
      <c r="F684" s="29">
        <v>1060</v>
      </c>
      <c r="G684" s="29">
        <v>2688992.4350000001</v>
      </c>
      <c r="H684" s="29">
        <v>1284839.7050000001</v>
      </c>
      <c r="I684" s="29">
        <v>901</v>
      </c>
      <c r="J684" s="29">
        <v>1085582</v>
      </c>
      <c r="K684" s="29" t="s">
        <v>1682</v>
      </c>
      <c r="L684" s="175" t="s">
        <v>1699</v>
      </c>
      <c r="M684" s="29">
        <v>8200</v>
      </c>
      <c r="N684" s="29" t="s">
        <v>142</v>
      </c>
      <c r="O684" s="29">
        <v>820000</v>
      </c>
      <c r="S684" s="29">
        <v>115</v>
      </c>
      <c r="T684" s="29" t="s">
        <v>1700</v>
      </c>
      <c r="U684" s="29">
        <v>2939</v>
      </c>
      <c r="V684" s="29" t="s">
        <v>1701</v>
      </c>
      <c r="X684" s="29" t="s">
        <v>212</v>
      </c>
    </row>
    <row r="685" spans="1:24" x14ac:dyDescent="0.25">
      <c r="A685" s="29" t="s">
        <v>143</v>
      </c>
      <c r="B685" s="29">
        <v>2939</v>
      </c>
      <c r="C685" s="29" t="s">
        <v>142</v>
      </c>
      <c r="D685" s="29">
        <v>191776132</v>
      </c>
      <c r="E685" s="29">
        <v>0</v>
      </c>
      <c r="F685" s="29">
        <v>1060</v>
      </c>
      <c r="G685" s="29">
        <v>2688514.0380000002</v>
      </c>
      <c r="H685" s="29">
        <v>1284540.456</v>
      </c>
      <c r="I685" s="29">
        <v>905</v>
      </c>
      <c r="J685" s="29">
        <v>1085582</v>
      </c>
      <c r="K685" s="29" t="s">
        <v>1682</v>
      </c>
      <c r="L685" s="175" t="s">
        <v>3683</v>
      </c>
      <c r="M685" s="29">
        <v>8200</v>
      </c>
      <c r="N685" s="29" t="s">
        <v>142</v>
      </c>
      <c r="O685" s="29">
        <v>820000</v>
      </c>
      <c r="R685" s="29" t="s">
        <v>351</v>
      </c>
      <c r="S685" s="29">
        <v>115</v>
      </c>
      <c r="T685" s="29" t="s">
        <v>3939</v>
      </c>
      <c r="U685" s="29">
        <v>2939</v>
      </c>
      <c r="V685" s="29" t="s">
        <v>1707</v>
      </c>
      <c r="W685" s="29" t="s">
        <v>1708</v>
      </c>
      <c r="X685" s="29" t="s">
        <v>212</v>
      </c>
    </row>
    <row r="686" spans="1:24" x14ac:dyDescent="0.25">
      <c r="A686" s="29" t="s">
        <v>143</v>
      </c>
      <c r="B686" s="29">
        <v>2939</v>
      </c>
      <c r="C686" s="29" t="s">
        <v>142</v>
      </c>
      <c r="D686" s="29">
        <v>191757343</v>
      </c>
      <c r="E686" s="29">
        <v>0</v>
      </c>
      <c r="F686" s="29">
        <v>1060</v>
      </c>
      <c r="G686" s="29">
        <v>2688482.2560000001</v>
      </c>
      <c r="H686" s="29">
        <v>1284525.709</v>
      </c>
      <c r="I686" s="29">
        <v>905</v>
      </c>
      <c r="J686" s="29">
        <v>1085582</v>
      </c>
      <c r="K686" s="29" t="s">
        <v>1682</v>
      </c>
      <c r="L686" s="175" t="s">
        <v>3683</v>
      </c>
      <c r="M686" s="29">
        <v>8200</v>
      </c>
      <c r="N686" s="29" t="s">
        <v>142</v>
      </c>
      <c r="O686" s="29">
        <v>820000</v>
      </c>
      <c r="S686" s="29">
        <v>115</v>
      </c>
      <c r="T686" s="29" t="s">
        <v>3940</v>
      </c>
      <c r="U686" s="29">
        <v>2939</v>
      </c>
      <c r="V686" s="29" t="s">
        <v>1717</v>
      </c>
      <c r="W686" s="29" t="s">
        <v>3941</v>
      </c>
      <c r="X686" s="29" t="s">
        <v>212</v>
      </c>
    </row>
    <row r="687" spans="1:24" x14ac:dyDescent="0.25">
      <c r="A687" s="29" t="s">
        <v>143</v>
      </c>
      <c r="B687" s="29">
        <v>2939</v>
      </c>
      <c r="C687" s="29" t="s">
        <v>142</v>
      </c>
      <c r="D687" s="29">
        <v>191776131</v>
      </c>
      <c r="E687" s="29">
        <v>0</v>
      </c>
      <c r="F687" s="29">
        <v>1060</v>
      </c>
      <c r="G687" s="29">
        <v>2688776.29</v>
      </c>
      <c r="H687" s="29">
        <v>1284668.872</v>
      </c>
      <c r="I687" s="29">
        <v>905</v>
      </c>
      <c r="J687" s="29">
        <v>1085582</v>
      </c>
      <c r="K687" s="29" t="s">
        <v>1682</v>
      </c>
      <c r="L687" s="175" t="s">
        <v>3942</v>
      </c>
      <c r="M687" s="29">
        <v>8200</v>
      </c>
      <c r="N687" s="29" t="s">
        <v>142</v>
      </c>
      <c r="O687" s="29">
        <v>820000</v>
      </c>
      <c r="R687" s="29" t="s">
        <v>351</v>
      </c>
      <c r="S687" s="29">
        <v>115</v>
      </c>
      <c r="T687" s="29" t="s">
        <v>3943</v>
      </c>
      <c r="U687" s="29">
        <v>2939</v>
      </c>
      <c r="V687" s="29" t="s">
        <v>1705</v>
      </c>
      <c r="W687" s="29" t="s">
        <v>1706</v>
      </c>
      <c r="X687" s="29" t="s">
        <v>212</v>
      </c>
    </row>
    <row r="688" spans="1:24" x14ac:dyDescent="0.25">
      <c r="A688" s="29" t="s">
        <v>143</v>
      </c>
      <c r="B688" s="29">
        <v>2939</v>
      </c>
      <c r="C688" s="29" t="s">
        <v>142</v>
      </c>
      <c r="D688" s="29">
        <v>502012866</v>
      </c>
      <c r="E688" s="29">
        <v>0</v>
      </c>
      <c r="F688" s="29">
        <v>1060</v>
      </c>
      <c r="G688" s="29">
        <v>2688304.8790000002</v>
      </c>
      <c r="H688" s="29">
        <v>1284475.858</v>
      </c>
      <c r="I688" s="29">
        <v>901</v>
      </c>
      <c r="J688" s="29">
        <v>1085582</v>
      </c>
      <c r="K688" s="29" t="s">
        <v>1682</v>
      </c>
      <c r="L688" s="175" t="s">
        <v>3942</v>
      </c>
      <c r="M688" s="29">
        <v>8200</v>
      </c>
      <c r="N688" s="29" t="s">
        <v>142</v>
      </c>
      <c r="O688" s="29">
        <v>820000</v>
      </c>
      <c r="S688" s="29">
        <v>115</v>
      </c>
      <c r="T688" s="29" t="s">
        <v>3944</v>
      </c>
      <c r="U688" s="29">
        <v>2939</v>
      </c>
      <c r="V688" s="29" t="s">
        <v>3945</v>
      </c>
      <c r="X688" s="29" t="s">
        <v>212</v>
      </c>
    </row>
    <row r="689" spans="1:24" x14ac:dyDescent="0.25">
      <c r="A689" s="29" t="s">
        <v>143</v>
      </c>
      <c r="B689" s="29">
        <v>2939</v>
      </c>
      <c r="C689" s="29" t="s">
        <v>142</v>
      </c>
      <c r="D689" s="29">
        <v>191771455</v>
      </c>
      <c r="E689" s="29">
        <v>0</v>
      </c>
      <c r="F689" s="29">
        <v>1080</v>
      </c>
      <c r="G689" s="29">
        <v>2688839</v>
      </c>
      <c r="H689" s="29">
        <v>1284643</v>
      </c>
      <c r="I689" s="29">
        <v>909</v>
      </c>
      <c r="J689" s="29">
        <v>1085582</v>
      </c>
      <c r="K689" s="29" t="s">
        <v>1682</v>
      </c>
      <c r="M689" s="29">
        <v>8200</v>
      </c>
      <c r="N689" s="29" t="s">
        <v>142</v>
      </c>
      <c r="O689" s="29">
        <v>820000</v>
      </c>
      <c r="R689" s="29" t="s">
        <v>1703</v>
      </c>
      <c r="S689" s="29">
        <v>101</v>
      </c>
      <c r="U689" s="29">
        <v>2939</v>
      </c>
      <c r="V689" s="29" t="s">
        <v>267</v>
      </c>
      <c r="W689" s="29" t="s">
        <v>1704</v>
      </c>
      <c r="X689" s="29" t="s">
        <v>212</v>
      </c>
    </row>
    <row r="690" spans="1:24" x14ac:dyDescent="0.25">
      <c r="A690" s="29" t="s">
        <v>143</v>
      </c>
      <c r="B690" s="29">
        <v>2939</v>
      </c>
      <c r="C690" s="29" t="s">
        <v>142</v>
      </c>
      <c r="D690" s="29">
        <v>191746802</v>
      </c>
      <c r="E690" s="29">
        <v>0</v>
      </c>
      <c r="F690" s="29">
        <v>1060</v>
      </c>
      <c r="G690" s="29">
        <v>2688899.2489999998</v>
      </c>
      <c r="H690" s="29">
        <v>1284635.067</v>
      </c>
      <c r="I690" s="29">
        <v>905</v>
      </c>
      <c r="J690" s="29">
        <v>1085582</v>
      </c>
      <c r="K690" s="29" t="s">
        <v>1682</v>
      </c>
      <c r="M690" s="29">
        <v>8200</v>
      </c>
      <c r="N690" s="29" t="s">
        <v>142</v>
      </c>
      <c r="O690" s="29">
        <v>820000</v>
      </c>
      <c r="R690" s="29" t="s">
        <v>1709</v>
      </c>
      <c r="S690" s="29">
        <v>115</v>
      </c>
      <c r="U690" s="29">
        <v>2939</v>
      </c>
      <c r="V690" s="29" t="s">
        <v>1710</v>
      </c>
      <c r="W690" s="29" t="s">
        <v>578</v>
      </c>
      <c r="X690" s="29" t="s">
        <v>212</v>
      </c>
    </row>
    <row r="691" spans="1:24" x14ac:dyDescent="0.25">
      <c r="A691" s="29" t="s">
        <v>143</v>
      </c>
      <c r="B691" s="29">
        <v>2939</v>
      </c>
      <c r="C691" s="29" t="s">
        <v>142</v>
      </c>
      <c r="D691" s="29">
        <v>191725099</v>
      </c>
      <c r="E691" s="29">
        <v>0</v>
      </c>
      <c r="F691" s="29">
        <v>1080</v>
      </c>
      <c r="G691" s="29">
        <v>2688585</v>
      </c>
      <c r="H691" s="29">
        <v>1284628</v>
      </c>
      <c r="I691" s="29">
        <v>909</v>
      </c>
      <c r="J691" s="29">
        <v>1085582</v>
      </c>
      <c r="K691" s="29" t="s">
        <v>1682</v>
      </c>
      <c r="M691" s="29">
        <v>8200</v>
      </c>
      <c r="N691" s="29" t="s">
        <v>142</v>
      </c>
      <c r="O691" s="29">
        <v>820000</v>
      </c>
      <c r="R691" s="29" t="s">
        <v>1058</v>
      </c>
      <c r="S691" s="29">
        <v>101</v>
      </c>
      <c r="U691" s="29">
        <v>2939</v>
      </c>
      <c r="V691" s="29" t="s">
        <v>1711</v>
      </c>
      <c r="W691" s="29" t="s">
        <v>1712</v>
      </c>
      <c r="X691" s="29" t="s">
        <v>212</v>
      </c>
    </row>
    <row r="692" spans="1:24" x14ac:dyDescent="0.25">
      <c r="A692" s="29" t="s">
        <v>143</v>
      </c>
      <c r="B692" s="29">
        <v>2939</v>
      </c>
      <c r="C692" s="29" t="s">
        <v>142</v>
      </c>
      <c r="D692" s="29">
        <v>191660158</v>
      </c>
      <c r="E692" s="29">
        <v>0</v>
      </c>
      <c r="F692" s="29">
        <v>1060</v>
      </c>
      <c r="G692" s="29">
        <v>2688839</v>
      </c>
      <c r="H692" s="29">
        <v>1284621</v>
      </c>
      <c r="I692" s="29">
        <v>909</v>
      </c>
      <c r="J692" s="29">
        <v>1085582</v>
      </c>
      <c r="K692" s="29" t="s">
        <v>1682</v>
      </c>
      <c r="M692" s="29">
        <v>8200</v>
      </c>
      <c r="N692" s="29" t="s">
        <v>142</v>
      </c>
      <c r="O692" s="29">
        <v>820000</v>
      </c>
      <c r="S692" s="29">
        <v>115</v>
      </c>
      <c r="T692" s="29" t="s">
        <v>1718</v>
      </c>
      <c r="U692" s="29">
        <v>2939</v>
      </c>
      <c r="V692" s="29" t="s">
        <v>251</v>
      </c>
      <c r="W692" s="29" t="s">
        <v>1719</v>
      </c>
      <c r="X692" s="29" t="s">
        <v>212</v>
      </c>
    </row>
    <row r="693" spans="1:24" x14ac:dyDescent="0.25">
      <c r="A693" s="29" t="s">
        <v>143</v>
      </c>
      <c r="B693" s="29">
        <v>2939</v>
      </c>
      <c r="C693" s="29" t="s">
        <v>142</v>
      </c>
      <c r="D693" s="29">
        <v>191765483</v>
      </c>
      <c r="E693" s="29">
        <v>0</v>
      </c>
      <c r="F693" s="29">
        <v>1060</v>
      </c>
      <c r="G693" s="29">
        <v>2688898.6770000001</v>
      </c>
      <c r="H693" s="29">
        <v>1284663.8259999999</v>
      </c>
      <c r="I693" s="29">
        <v>909</v>
      </c>
      <c r="J693" s="29">
        <v>1085582</v>
      </c>
      <c r="K693" s="29" t="s">
        <v>1682</v>
      </c>
      <c r="M693" s="29">
        <v>8200</v>
      </c>
      <c r="N693" s="29" t="s">
        <v>142</v>
      </c>
      <c r="O693" s="29">
        <v>820000</v>
      </c>
      <c r="S693" s="29">
        <v>115</v>
      </c>
      <c r="U693" s="29">
        <v>2939</v>
      </c>
      <c r="V693" s="29" t="s">
        <v>1715</v>
      </c>
      <c r="W693" s="29" t="s">
        <v>1716</v>
      </c>
      <c r="X693" s="29" t="s">
        <v>212</v>
      </c>
    </row>
    <row r="694" spans="1:24" x14ac:dyDescent="0.25">
      <c r="A694" s="29" t="s">
        <v>143</v>
      </c>
      <c r="B694" s="29">
        <v>2939</v>
      </c>
      <c r="C694" s="29" t="s">
        <v>142</v>
      </c>
      <c r="D694" s="29">
        <v>191746457</v>
      </c>
      <c r="E694" s="29">
        <v>0</v>
      </c>
      <c r="F694" s="29">
        <v>1060</v>
      </c>
      <c r="G694" s="29">
        <v>2689041.9550000001</v>
      </c>
      <c r="H694" s="29">
        <v>1284912.8540000001</v>
      </c>
      <c r="I694" s="29">
        <v>905</v>
      </c>
      <c r="J694" s="29">
        <v>1085582</v>
      </c>
      <c r="K694" s="29" t="s">
        <v>1682</v>
      </c>
      <c r="M694" s="29">
        <v>8200</v>
      </c>
      <c r="N694" s="29" t="s">
        <v>142</v>
      </c>
      <c r="O694" s="29">
        <v>820000</v>
      </c>
      <c r="S694" s="29">
        <v>115</v>
      </c>
      <c r="U694" s="29">
        <v>2939</v>
      </c>
      <c r="V694" s="29" t="s">
        <v>1713</v>
      </c>
      <c r="W694" s="29" t="s">
        <v>1714</v>
      </c>
      <c r="X694" s="29" t="s">
        <v>212</v>
      </c>
    </row>
    <row r="695" spans="1:24" x14ac:dyDescent="0.25">
      <c r="A695" s="29" t="s">
        <v>143</v>
      </c>
      <c r="B695" s="29">
        <v>2939</v>
      </c>
      <c r="C695" s="29" t="s">
        <v>142</v>
      </c>
      <c r="D695" s="29">
        <v>191767272</v>
      </c>
      <c r="E695" s="29">
        <v>0</v>
      </c>
      <c r="F695" s="29">
        <v>1060</v>
      </c>
      <c r="G695" s="29">
        <v>2691403</v>
      </c>
      <c r="H695" s="29">
        <v>1284627</v>
      </c>
      <c r="I695" s="29">
        <v>909</v>
      </c>
      <c r="J695" s="29">
        <v>1085583</v>
      </c>
      <c r="K695" s="29" t="s">
        <v>1720</v>
      </c>
      <c r="M695" s="29">
        <v>8200</v>
      </c>
      <c r="N695" s="29" t="s">
        <v>142</v>
      </c>
      <c r="O695" s="29">
        <v>820000</v>
      </c>
      <c r="S695" s="29">
        <v>115</v>
      </c>
      <c r="U695" s="29">
        <v>2939</v>
      </c>
      <c r="V695" s="29" t="s">
        <v>1723</v>
      </c>
      <c r="W695" s="29" t="s">
        <v>1724</v>
      </c>
      <c r="X695" s="29" t="s">
        <v>212</v>
      </c>
    </row>
    <row r="696" spans="1:24" x14ac:dyDescent="0.25">
      <c r="A696" s="29" t="s">
        <v>143</v>
      </c>
      <c r="B696" s="29">
        <v>2939</v>
      </c>
      <c r="C696" s="29" t="s">
        <v>142</v>
      </c>
      <c r="D696" s="29">
        <v>191767274</v>
      </c>
      <c r="E696" s="29">
        <v>0</v>
      </c>
      <c r="F696" s="29">
        <v>1060</v>
      </c>
      <c r="G696" s="29">
        <v>2691433</v>
      </c>
      <c r="H696" s="29">
        <v>1284645</v>
      </c>
      <c r="I696" s="29">
        <v>909</v>
      </c>
      <c r="J696" s="29">
        <v>1085583</v>
      </c>
      <c r="K696" s="29" t="s">
        <v>1720</v>
      </c>
      <c r="M696" s="29">
        <v>8200</v>
      </c>
      <c r="N696" s="29" t="s">
        <v>142</v>
      </c>
      <c r="O696" s="29">
        <v>820000</v>
      </c>
      <c r="S696" s="29">
        <v>115</v>
      </c>
      <c r="U696" s="29">
        <v>2939</v>
      </c>
      <c r="V696" s="29" t="s">
        <v>1721</v>
      </c>
      <c r="W696" s="29" t="s">
        <v>1722</v>
      </c>
      <c r="X696" s="29" t="s">
        <v>212</v>
      </c>
    </row>
    <row r="697" spans="1:24" x14ac:dyDescent="0.25">
      <c r="A697" s="29" t="s">
        <v>143</v>
      </c>
      <c r="B697" s="29">
        <v>2939</v>
      </c>
      <c r="C697" s="29" t="s">
        <v>142</v>
      </c>
      <c r="D697" s="29">
        <v>191767276</v>
      </c>
      <c r="E697" s="29">
        <v>0</v>
      </c>
      <c r="F697" s="29">
        <v>1060</v>
      </c>
      <c r="G697" s="29">
        <v>2691463</v>
      </c>
      <c r="H697" s="29">
        <v>1284665</v>
      </c>
      <c r="I697" s="29">
        <v>909</v>
      </c>
      <c r="J697" s="29">
        <v>1085583</v>
      </c>
      <c r="K697" s="29" t="s">
        <v>1720</v>
      </c>
      <c r="M697" s="29">
        <v>8200</v>
      </c>
      <c r="N697" s="29" t="s">
        <v>142</v>
      </c>
      <c r="O697" s="29">
        <v>820000</v>
      </c>
      <c r="S697" s="29">
        <v>115</v>
      </c>
      <c r="U697" s="29">
        <v>2939</v>
      </c>
      <c r="V697" s="29" t="s">
        <v>1726</v>
      </c>
      <c r="W697" s="29" t="s">
        <v>1727</v>
      </c>
      <c r="X697" s="29" t="s">
        <v>212</v>
      </c>
    </row>
    <row r="698" spans="1:24" x14ac:dyDescent="0.25">
      <c r="A698" s="29" t="s">
        <v>143</v>
      </c>
      <c r="B698" s="29">
        <v>2939</v>
      </c>
      <c r="C698" s="29" t="s">
        <v>142</v>
      </c>
      <c r="D698" s="29">
        <v>191767273</v>
      </c>
      <c r="E698" s="29">
        <v>0</v>
      </c>
      <c r="F698" s="29">
        <v>1060</v>
      </c>
      <c r="G698" s="29">
        <v>2691410</v>
      </c>
      <c r="H698" s="29">
        <v>1284631</v>
      </c>
      <c r="I698" s="29">
        <v>909</v>
      </c>
      <c r="J698" s="29">
        <v>1085583</v>
      </c>
      <c r="K698" s="29" t="s">
        <v>1720</v>
      </c>
      <c r="M698" s="29">
        <v>8200</v>
      </c>
      <c r="N698" s="29" t="s">
        <v>142</v>
      </c>
      <c r="O698" s="29">
        <v>820000</v>
      </c>
      <c r="S698" s="29">
        <v>115</v>
      </c>
      <c r="U698" s="29">
        <v>2939</v>
      </c>
      <c r="V698" s="29" t="s">
        <v>1721</v>
      </c>
      <c r="W698" s="29" t="s">
        <v>1725</v>
      </c>
      <c r="X698" s="29" t="s">
        <v>212</v>
      </c>
    </row>
    <row r="699" spans="1:24" x14ac:dyDescent="0.25">
      <c r="A699" s="29" t="s">
        <v>143</v>
      </c>
      <c r="B699" s="29">
        <v>2939</v>
      </c>
      <c r="C699" s="29" t="s">
        <v>142</v>
      </c>
      <c r="D699" s="29">
        <v>191767275</v>
      </c>
      <c r="E699" s="29">
        <v>0</v>
      </c>
      <c r="F699" s="29">
        <v>1060</v>
      </c>
      <c r="G699" s="29">
        <v>2691455</v>
      </c>
      <c r="H699" s="29">
        <v>1284660</v>
      </c>
      <c r="I699" s="29">
        <v>909</v>
      </c>
      <c r="J699" s="29">
        <v>1085583</v>
      </c>
      <c r="K699" s="29" t="s">
        <v>1720</v>
      </c>
      <c r="M699" s="29">
        <v>8200</v>
      </c>
      <c r="N699" s="29" t="s">
        <v>142</v>
      </c>
      <c r="O699" s="29">
        <v>820000</v>
      </c>
      <c r="S699" s="29">
        <v>115</v>
      </c>
      <c r="U699" s="29">
        <v>2939</v>
      </c>
      <c r="V699" s="29" t="s">
        <v>1721</v>
      </c>
      <c r="W699" s="29" t="s">
        <v>679</v>
      </c>
      <c r="X699" s="29" t="s">
        <v>212</v>
      </c>
    </row>
    <row r="700" spans="1:24" x14ac:dyDescent="0.25">
      <c r="A700" s="29" t="s">
        <v>143</v>
      </c>
      <c r="B700" s="29">
        <v>2939</v>
      </c>
      <c r="C700" s="29" t="s">
        <v>142</v>
      </c>
      <c r="D700" s="29">
        <v>191776133</v>
      </c>
      <c r="E700" s="29">
        <v>0</v>
      </c>
      <c r="F700" s="29">
        <v>1060</v>
      </c>
      <c r="G700" s="29">
        <v>2691323.5189999999</v>
      </c>
      <c r="H700" s="29">
        <v>1286304.692</v>
      </c>
      <c r="I700" s="29">
        <v>905</v>
      </c>
      <c r="J700" s="29">
        <v>1085589</v>
      </c>
      <c r="K700" s="29" t="s">
        <v>1729</v>
      </c>
      <c r="M700" s="29">
        <v>8207</v>
      </c>
      <c r="N700" s="29" t="s">
        <v>142</v>
      </c>
      <c r="O700" s="29">
        <v>820700</v>
      </c>
      <c r="R700" s="29" t="s">
        <v>525</v>
      </c>
      <c r="S700" s="29">
        <v>115</v>
      </c>
      <c r="U700" s="29">
        <v>2939</v>
      </c>
      <c r="V700" s="29" t="s">
        <v>1730</v>
      </c>
      <c r="W700" s="29" t="s">
        <v>1731</v>
      </c>
      <c r="X700" s="29" t="s">
        <v>212</v>
      </c>
    </row>
    <row r="701" spans="1:24" x14ac:dyDescent="0.25">
      <c r="A701" s="29" t="s">
        <v>143</v>
      </c>
      <c r="B701" s="29">
        <v>2939</v>
      </c>
      <c r="C701" s="29" t="s">
        <v>142</v>
      </c>
      <c r="D701" s="29">
        <v>191757977</v>
      </c>
      <c r="E701" s="29">
        <v>0</v>
      </c>
      <c r="F701" s="29">
        <v>1080</v>
      </c>
      <c r="G701" s="29">
        <v>2691380</v>
      </c>
      <c r="H701" s="29">
        <v>1286235</v>
      </c>
      <c r="I701" s="29">
        <v>909</v>
      </c>
      <c r="J701" s="29">
        <v>1085589</v>
      </c>
      <c r="K701" s="29" t="s">
        <v>1729</v>
      </c>
      <c r="M701" s="29">
        <v>8207</v>
      </c>
      <c r="N701" s="29" t="s">
        <v>142</v>
      </c>
      <c r="O701" s="29">
        <v>820700</v>
      </c>
      <c r="R701" s="29" t="s">
        <v>413</v>
      </c>
      <c r="S701" s="29">
        <v>101</v>
      </c>
      <c r="U701" s="29">
        <v>2939</v>
      </c>
      <c r="V701" s="29" t="s">
        <v>1732</v>
      </c>
      <c r="W701" s="29" t="s">
        <v>1733</v>
      </c>
      <c r="X701" s="29" t="s">
        <v>212</v>
      </c>
    </row>
    <row r="702" spans="1:24" x14ac:dyDescent="0.25">
      <c r="A702" s="29" t="s">
        <v>143</v>
      </c>
      <c r="B702" s="29">
        <v>2939</v>
      </c>
      <c r="C702" s="29" t="s">
        <v>142</v>
      </c>
      <c r="D702" s="29">
        <v>191757974</v>
      </c>
      <c r="E702" s="29">
        <v>0</v>
      </c>
      <c r="F702" s="29">
        <v>1060</v>
      </c>
      <c r="G702" s="29">
        <v>2691400.4270000001</v>
      </c>
      <c r="H702" s="29">
        <v>1286224.4040000001</v>
      </c>
      <c r="I702" s="29">
        <v>905</v>
      </c>
      <c r="J702" s="29">
        <v>1085589</v>
      </c>
      <c r="K702" s="29" t="s">
        <v>1729</v>
      </c>
      <c r="M702" s="29">
        <v>8207</v>
      </c>
      <c r="N702" s="29" t="s">
        <v>142</v>
      </c>
      <c r="O702" s="29">
        <v>820700</v>
      </c>
      <c r="S702" s="29">
        <v>115</v>
      </c>
      <c r="U702" s="29">
        <v>2939</v>
      </c>
      <c r="V702" s="29" t="s">
        <v>1732</v>
      </c>
      <c r="W702" s="29" t="s">
        <v>1734</v>
      </c>
      <c r="X702" s="29" t="s">
        <v>212</v>
      </c>
    </row>
    <row r="703" spans="1:24" x14ac:dyDescent="0.25">
      <c r="A703" s="29" t="s">
        <v>143</v>
      </c>
      <c r="B703" s="29">
        <v>2939</v>
      </c>
      <c r="C703" s="29" t="s">
        <v>142</v>
      </c>
      <c r="D703" s="29">
        <v>191776151</v>
      </c>
      <c r="E703" s="29">
        <v>0</v>
      </c>
      <c r="F703" s="29">
        <v>1080</v>
      </c>
      <c r="G703" s="29">
        <v>2691886</v>
      </c>
      <c r="H703" s="29">
        <v>1286393</v>
      </c>
      <c r="I703" s="29">
        <v>909</v>
      </c>
      <c r="J703" s="29">
        <v>1085590</v>
      </c>
      <c r="K703" s="29" t="s">
        <v>1735</v>
      </c>
      <c r="M703" s="29">
        <v>8207</v>
      </c>
      <c r="N703" s="29" t="s">
        <v>142</v>
      </c>
      <c r="O703" s="29">
        <v>820700</v>
      </c>
      <c r="R703" s="29" t="s">
        <v>786</v>
      </c>
      <c r="S703" s="29">
        <v>101</v>
      </c>
      <c r="U703" s="29">
        <v>2939</v>
      </c>
      <c r="V703" s="29" t="s">
        <v>1736</v>
      </c>
      <c r="W703" s="29" t="s">
        <v>1737</v>
      </c>
      <c r="X703" s="29" t="s">
        <v>212</v>
      </c>
    </row>
    <row r="704" spans="1:24" x14ac:dyDescent="0.25">
      <c r="A704" s="29" t="s">
        <v>143</v>
      </c>
      <c r="B704" s="29">
        <v>2939</v>
      </c>
      <c r="C704" s="29" t="s">
        <v>142</v>
      </c>
      <c r="D704" s="29">
        <v>191779818</v>
      </c>
      <c r="E704" s="29">
        <v>0</v>
      </c>
      <c r="F704" s="29">
        <v>1060</v>
      </c>
      <c r="G704" s="29">
        <v>2691912</v>
      </c>
      <c r="H704" s="29">
        <v>1286390</v>
      </c>
      <c r="I704" s="29">
        <v>909</v>
      </c>
      <c r="J704" s="29">
        <v>1085590</v>
      </c>
      <c r="K704" s="29" t="s">
        <v>1735</v>
      </c>
      <c r="M704" s="29">
        <v>8207</v>
      </c>
      <c r="N704" s="29" t="s">
        <v>142</v>
      </c>
      <c r="O704" s="29">
        <v>820700</v>
      </c>
      <c r="S704" s="29">
        <v>115</v>
      </c>
      <c r="U704" s="29">
        <v>2939</v>
      </c>
      <c r="V704" s="29" t="s">
        <v>1738</v>
      </c>
      <c r="W704" s="29" t="s">
        <v>1739</v>
      </c>
      <c r="X704" s="29" t="s">
        <v>212</v>
      </c>
    </row>
    <row r="705" spans="1:24" x14ac:dyDescent="0.25">
      <c r="A705" s="29" t="s">
        <v>143</v>
      </c>
      <c r="B705" s="29">
        <v>2939</v>
      </c>
      <c r="C705" s="29" t="s">
        <v>142</v>
      </c>
      <c r="D705" s="29">
        <v>191776134</v>
      </c>
      <c r="E705" s="29">
        <v>0</v>
      </c>
      <c r="F705" s="29">
        <v>1060</v>
      </c>
      <c r="G705" s="29">
        <v>2691902</v>
      </c>
      <c r="H705" s="29">
        <v>1286331</v>
      </c>
      <c r="I705" s="29">
        <v>909</v>
      </c>
      <c r="J705" s="29">
        <v>1085590</v>
      </c>
      <c r="K705" s="29" t="s">
        <v>1735</v>
      </c>
      <c r="M705" s="29">
        <v>8207</v>
      </c>
      <c r="N705" s="29" t="s">
        <v>142</v>
      </c>
      <c r="O705" s="29">
        <v>820700</v>
      </c>
      <c r="S705" s="29">
        <v>115</v>
      </c>
      <c r="U705" s="29">
        <v>2939</v>
      </c>
      <c r="V705" s="29" t="s">
        <v>1740</v>
      </c>
      <c r="W705" s="29" t="s">
        <v>1741</v>
      </c>
      <c r="X705" s="29" t="s">
        <v>212</v>
      </c>
    </row>
    <row r="706" spans="1:24" x14ac:dyDescent="0.25">
      <c r="A706" s="29" t="s">
        <v>143</v>
      </c>
      <c r="B706" s="29">
        <v>2939</v>
      </c>
      <c r="C706" s="29" t="s">
        <v>142</v>
      </c>
      <c r="D706" s="29">
        <v>191765455</v>
      </c>
      <c r="E706" s="29">
        <v>0</v>
      </c>
      <c r="F706" s="29">
        <v>1060</v>
      </c>
      <c r="G706" s="29">
        <v>2690827</v>
      </c>
      <c r="H706" s="29">
        <v>1284718</v>
      </c>
      <c r="I706" s="29">
        <v>909</v>
      </c>
      <c r="J706" s="29">
        <v>1085592</v>
      </c>
      <c r="K706" s="29" t="s">
        <v>1742</v>
      </c>
      <c r="M706" s="29">
        <v>8200</v>
      </c>
      <c r="N706" s="29" t="s">
        <v>142</v>
      </c>
      <c r="O706" s="29">
        <v>820000</v>
      </c>
      <c r="R706" s="29" t="s">
        <v>1743</v>
      </c>
      <c r="S706" s="29">
        <v>115</v>
      </c>
      <c r="U706" s="29">
        <v>2939</v>
      </c>
      <c r="V706" s="29" t="s">
        <v>1744</v>
      </c>
      <c r="W706" s="29" t="s">
        <v>1745</v>
      </c>
      <c r="X706" s="29" t="s">
        <v>212</v>
      </c>
    </row>
    <row r="707" spans="1:24" x14ac:dyDescent="0.25">
      <c r="A707" s="29" t="s">
        <v>143</v>
      </c>
      <c r="B707" s="29">
        <v>2939</v>
      </c>
      <c r="C707" s="29" t="s">
        <v>142</v>
      </c>
      <c r="D707" s="29">
        <v>191765454</v>
      </c>
      <c r="E707" s="29">
        <v>0</v>
      </c>
      <c r="F707" s="29">
        <v>1060</v>
      </c>
      <c r="G707" s="29">
        <v>2690802</v>
      </c>
      <c r="H707" s="29">
        <v>1284758</v>
      </c>
      <c r="I707" s="29">
        <v>909</v>
      </c>
      <c r="J707" s="29">
        <v>1085592</v>
      </c>
      <c r="K707" s="29" t="s">
        <v>1742</v>
      </c>
      <c r="M707" s="29">
        <v>8200</v>
      </c>
      <c r="N707" s="29" t="s">
        <v>142</v>
      </c>
      <c r="O707" s="29">
        <v>820000</v>
      </c>
      <c r="R707" s="29" t="s">
        <v>311</v>
      </c>
      <c r="S707" s="29">
        <v>115</v>
      </c>
      <c r="U707" s="29">
        <v>2939</v>
      </c>
      <c r="V707" s="29" t="s">
        <v>1744</v>
      </c>
      <c r="W707" s="29" t="s">
        <v>1746</v>
      </c>
      <c r="X707" s="29" t="s">
        <v>212</v>
      </c>
    </row>
    <row r="708" spans="1:24" x14ac:dyDescent="0.25">
      <c r="A708" s="29" t="s">
        <v>143</v>
      </c>
      <c r="B708" s="29">
        <v>2939</v>
      </c>
      <c r="C708" s="29" t="s">
        <v>142</v>
      </c>
      <c r="D708" s="29">
        <v>191765456</v>
      </c>
      <c r="E708" s="29">
        <v>0</v>
      </c>
      <c r="F708" s="29">
        <v>1060</v>
      </c>
      <c r="G708" s="29">
        <v>2690871</v>
      </c>
      <c r="H708" s="29">
        <v>1284686</v>
      </c>
      <c r="I708" s="29">
        <v>909</v>
      </c>
      <c r="J708" s="29">
        <v>1085592</v>
      </c>
      <c r="K708" s="29" t="s">
        <v>1742</v>
      </c>
      <c r="M708" s="29">
        <v>8200</v>
      </c>
      <c r="N708" s="29" t="s">
        <v>142</v>
      </c>
      <c r="O708" s="29">
        <v>820000</v>
      </c>
      <c r="R708" s="29" t="s">
        <v>1728</v>
      </c>
      <c r="S708" s="29">
        <v>115</v>
      </c>
      <c r="U708" s="29">
        <v>2939</v>
      </c>
      <c r="V708" s="29" t="s">
        <v>1744</v>
      </c>
      <c r="W708" s="29" t="s">
        <v>1747</v>
      </c>
      <c r="X708" s="29" t="s">
        <v>212</v>
      </c>
    </row>
    <row r="709" spans="1:24" x14ac:dyDescent="0.25">
      <c r="A709" s="29" t="s">
        <v>143</v>
      </c>
      <c r="B709" s="29">
        <v>2939</v>
      </c>
      <c r="C709" s="29" t="s">
        <v>142</v>
      </c>
      <c r="D709" s="29">
        <v>191751968</v>
      </c>
      <c r="E709" s="29">
        <v>0</v>
      </c>
      <c r="F709" s="29">
        <v>1060</v>
      </c>
      <c r="G709" s="29">
        <v>2691788.6669999999</v>
      </c>
      <c r="H709" s="29">
        <v>1283041.162</v>
      </c>
      <c r="I709" s="29">
        <v>905</v>
      </c>
      <c r="J709" s="29">
        <v>1085593</v>
      </c>
      <c r="K709" s="29" t="s">
        <v>1748</v>
      </c>
      <c r="M709" s="29">
        <v>8203</v>
      </c>
      <c r="N709" s="29" t="s">
        <v>142</v>
      </c>
      <c r="O709" s="29">
        <v>820300</v>
      </c>
      <c r="R709" s="29" t="s">
        <v>1749</v>
      </c>
      <c r="S709" s="29">
        <v>115</v>
      </c>
      <c r="U709" s="29">
        <v>2939</v>
      </c>
      <c r="V709" s="29" t="s">
        <v>1750</v>
      </c>
      <c r="W709" s="29" t="s">
        <v>873</v>
      </c>
      <c r="X709" s="29" t="s">
        <v>212</v>
      </c>
    </row>
    <row r="710" spans="1:24" x14ac:dyDescent="0.25">
      <c r="A710" s="29" t="s">
        <v>143</v>
      </c>
      <c r="B710" s="29">
        <v>2939</v>
      </c>
      <c r="C710" s="29" t="s">
        <v>142</v>
      </c>
      <c r="D710" s="29">
        <v>191739662</v>
      </c>
      <c r="E710" s="29">
        <v>0</v>
      </c>
      <c r="F710" s="29">
        <v>1060</v>
      </c>
      <c r="G710" s="29">
        <v>2691880</v>
      </c>
      <c r="H710" s="29">
        <v>1283212</v>
      </c>
      <c r="I710" s="29">
        <v>909</v>
      </c>
      <c r="J710" s="29">
        <v>1085593</v>
      </c>
      <c r="K710" s="29" t="s">
        <v>1748</v>
      </c>
      <c r="M710" s="29">
        <v>8203</v>
      </c>
      <c r="N710" s="29" t="s">
        <v>142</v>
      </c>
      <c r="O710" s="29">
        <v>820300</v>
      </c>
      <c r="R710" s="29" t="s">
        <v>1751</v>
      </c>
      <c r="S710" s="29">
        <v>115</v>
      </c>
      <c r="U710" s="29">
        <v>2939</v>
      </c>
      <c r="V710" s="29" t="s">
        <v>1752</v>
      </c>
      <c r="W710" s="29" t="s">
        <v>1753</v>
      </c>
      <c r="X710" s="29" t="s">
        <v>212</v>
      </c>
    </row>
    <row r="711" spans="1:24" x14ac:dyDescent="0.25">
      <c r="A711" s="29" t="s">
        <v>143</v>
      </c>
      <c r="B711" s="29">
        <v>2939</v>
      </c>
      <c r="C711" s="29" t="s">
        <v>142</v>
      </c>
      <c r="D711" s="29">
        <v>191767284</v>
      </c>
      <c r="E711" s="29">
        <v>0</v>
      </c>
      <c r="F711" s="29">
        <v>1080</v>
      </c>
      <c r="G711" s="29">
        <v>2691756</v>
      </c>
      <c r="H711" s="29">
        <v>1283064</v>
      </c>
      <c r="I711" s="29">
        <v>909</v>
      </c>
      <c r="J711" s="29">
        <v>1085593</v>
      </c>
      <c r="K711" s="29" t="s">
        <v>1748</v>
      </c>
      <c r="M711" s="29">
        <v>8203</v>
      </c>
      <c r="N711" s="29" t="s">
        <v>142</v>
      </c>
      <c r="O711" s="29">
        <v>820300</v>
      </c>
      <c r="R711" s="29" t="s">
        <v>351</v>
      </c>
      <c r="S711" s="29">
        <v>101</v>
      </c>
      <c r="U711" s="29">
        <v>2939</v>
      </c>
      <c r="V711" s="29" t="s">
        <v>1754</v>
      </c>
      <c r="W711" s="29" t="s">
        <v>1755</v>
      </c>
      <c r="X711" s="29" t="s">
        <v>212</v>
      </c>
    </row>
    <row r="712" spans="1:24" x14ac:dyDescent="0.25">
      <c r="A712" s="29" t="s">
        <v>143</v>
      </c>
      <c r="B712" s="29">
        <v>2939</v>
      </c>
      <c r="C712" s="29" t="s">
        <v>142</v>
      </c>
      <c r="D712" s="29">
        <v>191739660</v>
      </c>
      <c r="E712" s="29">
        <v>0</v>
      </c>
      <c r="F712" s="29">
        <v>1060</v>
      </c>
      <c r="G712" s="29">
        <v>2691858</v>
      </c>
      <c r="H712" s="29">
        <v>1283206</v>
      </c>
      <c r="I712" s="29">
        <v>909</v>
      </c>
      <c r="J712" s="29">
        <v>1085593</v>
      </c>
      <c r="K712" s="29" t="s">
        <v>1748</v>
      </c>
      <c r="M712" s="29">
        <v>8203</v>
      </c>
      <c r="N712" s="29" t="s">
        <v>142</v>
      </c>
      <c r="O712" s="29">
        <v>820300</v>
      </c>
      <c r="R712" s="29" t="s">
        <v>1759</v>
      </c>
      <c r="S712" s="29">
        <v>115</v>
      </c>
      <c r="U712" s="29">
        <v>2939</v>
      </c>
      <c r="V712" s="29" t="s">
        <v>1752</v>
      </c>
      <c r="W712" s="29" t="s">
        <v>1760</v>
      </c>
      <c r="X712" s="29" t="s">
        <v>212</v>
      </c>
    </row>
    <row r="713" spans="1:24" x14ac:dyDescent="0.25">
      <c r="A713" s="29" t="s">
        <v>143</v>
      </c>
      <c r="B713" s="29">
        <v>2939</v>
      </c>
      <c r="C713" s="29" t="s">
        <v>142</v>
      </c>
      <c r="D713" s="29">
        <v>191747672</v>
      </c>
      <c r="E713" s="29">
        <v>0</v>
      </c>
      <c r="F713" s="29">
        <v>1060</v>
      </c>
      <c r="G713" s="29">
        <v>2692206</v>
      </c>
      <c r="H713" s="29">
        <v>1283140</v>
      </c>
      <c r="I713" s="29">
        <v>909</v>
      </c>
      <c r="J713" s="29">
        <v>1085593</v>
      </c>
      <c r="K713" s="29" t="s">
        <v>1748</v>
      </c>
      <c r="M713" s="29">
        <v>8203</v>
      </c>
      <c r="N713" s="29" t="s">
        <v>142</v>
      </c>
      <c r="O713" s="29">
        <v>820300</v>
      </c>
      <c r="R713" s="29" t="s">
        <v>1756</v>
      </c>
      <c r="S713" s="29">
        <v>115</v>
      </c>
      <c r="U713" s="29">
        <v>2939</v>
      </c>
      <c r="V713" s="29" t="s">
        <v>1757</v>
      </c>
      <c r="W713" s="29" t="s">
        <v>1758</v>
      </c>
      <c r="X713" s="29" t="s">
        <v>212</v>
      </c>
    </row>
    <row r="714" spans="1:24" x14ac:dyDescent="0.25">
      <c r="A714" s="29" t="s">
        <v>143</v>
      </c>
      <c r="B714" s="29">
        <v>2939</v>
      </c>
      <c r="C714" s="29" t="s">
        <v>142</v>
      </c>
      <c r="D714" s="29">
        <v>191755640</v>
      </c>
      <c r="E714" s="29">
        <v>0</v>
      </c>
      <c r="F714" s="29">
        <v>1060</v>
      </c>
      <c r="G714" s="29">
        <v>2691787</v>
      </c>
      <c r="H714" s="29">
        <v>1283135</v>
      </c>
      <c r="I714" s="29">
        <v>909</v>
      </c>
      <c r="J714" s="29">
        <v>1085593</v>
      </c>
      <c r="K714" s="29" t="s">
        <v>1748</v>
      </c>
      <c r="M714" s="29">
        <v>8203</v>
      </c>
      <c r="N714" s="29" t="s">
        <v>142</v>
      </c>
      <c r="O714" s="29">
        <v>820300</v>
      </c>
      <c r="S714" s="29">
        <v>115</v>
      </c>
      <c r="U714" s="29">
        <v>2939</v>
      </c>
      <c r="V714" s="29" t="s">
        <v>1754</v>
      </c>
      <c r="W714" s="29" t="s">
        <v>1763</v>
      </c>
      <c r="X714" s="29" t="s">
        <v>212</v>
      </c>
    </row>
    <row r="715" spans="1:24" x14ac:dyDescent="0.25">
      <c r="A715" s="29" t="s">
        <v>143</v>
      </c>
      <c r="B715" s="29">
        <v>2939</v>
      </c>
      <c r="C715" s="29" t="s">
        <v>142</v>
      </c>
      <c r="D715" s="29">
        <v>191766329</v>
      </c>
      <c r="E715" s="29">
        <v>0</v>
      </c>
      <c r="F715" s="29">
        <v>1060</v>
      </c>
      <c r="G715" s="29">
        <v>2691731</v>
      </c>
      <c r="H715" s="29">
        <v>1283135</v>
      </c>
      <c r="I715" s="29">
        <v>909</v>
      </c>
      <c r="J715" s="29">
        <v>1085593</v>
      </c>
      <c r="K715" s="29" t="s">
        <v>1748</v>
      </c>
      <c r="M715" s="29">
        <v>8203</v>
      </c>
      <c r="N715" s="29" t="s">
        <v>142</v>
      </c>
      <c r="O715" s="29">
        <v>820300</v>
      </c>
      <c r="S715" s="29">
        <v>115</v>
      </c>
      <c r="U715" s="29">
        <v>2939</v>
      </c>
      <c r="V715" s="29" t="s">
        <v>1761</v>
      </c>
      <c r="W715" s="29" t="s">
        <v>1762</v>
      </c>
      <c r="X715" s="29" t="s">
        <v>212</v>
      </c>
    </row>
    <row r="716" spans="1:24" x14ac:dyDescent="0.25">
      <c r="A716" s="29" t="s">
        <v>143</v>
      </c>
      <c r="B716" s="29">
        <v>2939</v>
      </c>
      <c r="C716" s="29" t="s">
        <v>142</v>
      </c>
      <c r="D716" s="29">
        <v>191739115</v>
      </c>
      <c r="E716" s="29">
        <v>0</v>
      </c>
      <c r="F716" s="29">
        <v>1080</v>
      </c>
      <c r="G716" s="29">
        <v>2686307.84</v>
      </c>
      <c r="H716" s="29">
        <v>1287745.8219999999</v>
      </c>
      <c r="I716" s="29">
        <v>905</v>
      </c>
      <c r="J716" s="29">
        <v>1085177</v>
      </c>
      <c r="K716" s="29" t="s">
        <v>1764</v>
      </c>
      <c r="L716" s="175" t="s">
        <v>2430</v>
      </c>
      <c r="M716" s="29">
        <v>8231</v>
      </c>
      <c r="N716" s="29" t="s">
        <v>233</v>
      </c>
      <c r="O716" s="29">
        <v>823100</v>
      </c>
      <c r="R716" s="29" t="s">
        <v>262</v>
      </c>
      <c r="S716" s="29">
        <v>101</v>
      </c>
      <c r="T716" s="29" t="s">
        <v>3688</v>
      </c>
      <c r="U716" s="29">
        <v>2934</v>
      </c>
      <c r="V716" s="29" t="s">
        <v>1012</v>
      </c>
      <c r="W716" s="29" t="s">
        <v>3689</v>
      </c>
      <c r="X716" s="29" t="s">
        <v>212</v>
      </c>
    </row>
    <row r="717" spans="1:24" x14ac:dyDescent="0.25">
      <c r="A717" s="29" t="s">
        <v>143</v>
      </c>
      <c r="B717" s="29">
        <v>2939</v>
      </c>
      <c r="C717" s="29" t="s">
        <v>142</v>
      </c>
      <c r="D717" s="29">
        <v>502013094</v>
      </c>
      <c r="E717" s="29">
        <v>0</v>
      </c>
      <c r="F717" s="29">
        <v>1060</v>
      </c>
      <c r="G717" s="29">
        <v>2686317.9040000001</v>
      </c>
      <c r="H717" s="29">
        <v>1287745.6410000001</v>
      </c>
      <c r="I717" s="29">
        <v>901</v>
      </c>
      <c r="J717" s="29">
        <v>1085177</v>
      </c>
      <c r="K717" s="29" t="s">
        <v>1764</v>
      </c>
      <c r="L717" s="175" t="s">
        <v>2430</v>
      </c>
      <c r="M717" s="29">
        <v>8231</v>
      </c>
      <c r="N717" s="29" t="s">
        <v>233</v>
      </c>
      <c r="O717" s="29">
        <v>823100</v>
      </c>
      <c r="S717" s="29">
        <v>115</v>
      </c>
      <c r="T717" s="29" t="s">
        <v>3688</v>
      </c>
      <c r="U717" s="29">
        <v>2934</v>
      </c>
      <c r="V717" s="29" t="s">
        <v>1012</v>
      </c>
      <c r="X717" s="29" t="s">
        <v>212</v>
      </c>
    </row>
    <row r="718" spans="1:24" x14ac:dyDescent="0.25">
      <c r="A718" s="29" t="s">
        <v>143</v>
      </c>
      <c r="B718" s="29">
        <v>2939</v>
      </c>
      <c r="C718" s="29" t="s">
        <v>142</v>
      </c>
      <c r="D718" s="29">
        <v>191739117</v>
      </c>
      <c r="E718" s="29">
        <v>0</v>
      </c>
      <c r="F718" s="29">
        <v>1080</v>
      </c>
      <c r="G718" s="29">
        <v>2686295</v>
      </c>
      <c r="H718" s="29">
        <v>1287771</v>
      </c>
      <c r="I718" s="29">
        <v>905</v>
      </c>
      <c r="J718" s="29">
        <v>1085177</v>
      </c>
      <c r="K718" s="29" t="s">
        <v>1764</v>
      </c>
      <c r="L718" s="175" t="s">
        <v>1765</v>
      </c>
      <c r="M718" s="29">
        <v>8231</v>
      </c>
      <c r="N718" s="29" t="s">
        <v>233</v>
      </c>
      <c r="O718" s="29">
        <v>823100</v>
      </c>
      <c r="R718" s="29" t="s">
        <v>786</v>
      </c>
      <c r="S718" s="29">
        <v>101</v>
      </c>
      <c r="T718" s="29" t="s">
        <v>1766</v>
      </c>
      <c r="U718" s="29">
        <v>2934</v>
      </c>
      <c r="V718" s="29" t="s">
        <v>1767</v>
      </c>
      <c r="W718" s="29" t="s">
        <v>1768</v>
      </c>
      <c r="X718" s="29" t="s">
        <v>212</v>
      </c>
    </row>
    <row r="719" spans="1:24" x14ac:dyDescent="0.25">
      <c r="A719" s="29" t="s">
        <v>143</v>
      </c>
      <c r="B719" s="29">
        <v>2939</v>
      </c>
      <c r="C719" s="29" t="s">
        <v>142</v>
      </c>
      <c r="D719" s="29">
        <v>502013104</v>
      </c>
      <c r="E719" s="29">
        <v>0</v>
      </c>
      <c r="F719" s="29">
        <v>1060</v>
      </c>
      <c r="G719" s="29">
        <v>2686283.1030000001</v>
      </c>
      <c r="H719" s="29">
        <v>1287768.966</v>
      </c>
      <c r="I719" s="29">
        <v>901</v>
      </c>
      <c r="J719" s="29">
        <v>1085177</v>
      </c>
      <c r="K719" s="29" t="s">
        <v>1764</v>
      </c>
      <c r="L719" s="175" t="s">
        <v>1765</v>
      </c>
      <c r="M719" s="29">
        <v>8231</v>
      </c>
      <c r="N719" s="29" t="s">
        <v>233</v>
      </c>
      <c r="O719" s="29">
        <v>823100</v>
      </c>
      <c r="S719" s="29">
        <v>115</v>
      </c>
      <c r="T719" s="29" t="s">
        <v>1769</v>
      </c>
      <c r="U719" s="29">
        <v>2934</v>
      </c>
      <c r="V719" s="29" t="s">
        <v>1263</v>
      </c>
      <c r="X719" s="29" t="s">
        <v>212</v>
      </c>
    </row>
    <row r="720" spans="1:24" x14ac:dyDescent="0.25">
      <c r="A720" s="29" t="s">
        <v>143</v>
      </c>
      <c r="B720" s="29">
        <v>2939</v>
      </c>
      <c r="C720" s="29" t="s">
        <v>142</v>
      </c>
      <c r="D720" s="29">
        <v>191739278</v>
      </c>
      <c r="E720" s="29">
        <v>0</v>
      </c>
      <c r="F720" s="29">
        <v>1080</v>
      </c>
      <c r="G720" s="29">
        <v>2686229.6260000002</v>
      </c>
      <c r="H720" s="29">
        <v>1287654.324</v>
      </c>
      <c r="I720" s="29">
        <v>905</v>
      </c>
      <c r="J720" s="29">
        <v>1085177</v>
      </c>
      <c r="K720" s="29" t="s">
        <v>1764</v>
      </c>
      <c r="L720" s="175" t="s">
        <v>1770</v>
      </c>
      <c r="M720" s="29">
        <v>8231</v>
      </c>
      <c r="N720" s="29" t="s">
        <v>233</v>
      </c>
      <c r="O720" s="29">
        <v>823100</v>
      </c>
      <c r="R720" s="29" t="s">
        <v>310</v>
      </c>
      <c r="S720" s="29">
        <v>101</v>
      </c>
      <c r="T720" s="29" t="s">
        <v>1771</v>
      </c>
      <c r="U720" s="29">
        <v>2934</v>
      </c>
      <c r="V720" s="29" t="s">
        <v>1772</v>
      </c>
      <c r="W720" s="29" t="s">
        <v>1773</v>
      </c>
      <c r="X720" s="29" t="s">
        <v>212</v>
      </c>
    </row>
    <row r="721" spans="1:24" x14ac:dyDescent="0.25">
      <c r="A721" s="29" t="s">
        <v>143</v>
      </c>
      <c r="B721" s="29">
        <v>2939</v>
      </c>
      <c r="C721" s="29" t="s">
        <v>142</v>
      </c>
      <c r="D721" s="29">
        <v>192018865</v>
      </c>
      <c r="E721" s="29">
        <v>0</v>
      </c>
      <c r="F721" s="29">
        <v>1080</v>
      </c>
      <c r="G721" s="29">
        <v>2686275</v>
      </c>
      <c r="H721" s="29">
        <v>1287630</v>
      </c>
      <c r="I721" s="29">
        <v>905</v>
      </c>
      <c r="J721" s="29">
        <v>1085177</v>
      </c>
      <c r="K721" s="29" t="s">
        <v>1764</v>
      </c>
      <c r="L721" s="175" t="s">
        <v>1770</v>
      </c>
      <c r="M721" s="29">
        <v>8231</v>
      </c>
      <c r="N721" s="29" t="s">
        <v>233</v>
      </c>
      <c r="O721" s="29">
        <v>823100</v>
      </c>
      <c r="R721" s="29" t="s">
        <v>4348</v>
      </c>
      <c r="S721" s="29">
        <v>101</v>
      </c>
      <c r="T721" s="29" t="s">
        <v>4349</v>
      </c>
      <c r="U721" s="29">
        <v>2934</v>
      </c>
      <c r="V721" s="29" t="s">
        <v>4350</v>
      </c>
      <c r="W721" s="29" t="s">
        <v>4351</v>
      </c>
      <c r="X721" s="29" t="s">
        <v>212</v>
      </c>
    </row>
    <row r="722" spans="1:24" x14ac:dyDescent="0.25">
      <c r="A722" s="29" t="s">
        <v>143</v>
      </c>
      <c r="B722" s="29">
        <v>2939</v>
      </c>
      <c r="C722" s="29" t="s">
        <v>142</v>
      </c>
      <c r="D722" s="29">
        <v>502013057</v>
      </c>
      <c r="E722" s="29">
        <v>0</v>
      </c>
      <c r="F722" s="29">
        <v>1060</v>
      </c>
      <c r="G722" s="29">
        <v>2686279.2560000001</v>
      </c>
      <c r="H722" s="29">
        <v>1287634.081</v>
      </c>
      <c r="I722" s="29">
        <v>901</v>
      </c>
      <c r="J722" s="29">
        <v>1085177</v>
      </c>
      <c r="K722" s="29" t="s">
        <v>1764</v>
      </c>
      <c r="L722" s="175" t="s">
        <v>1770</v>
      </c>
      <c r="M722" s="29">
        <v>8231</v>
      </c>
      <c r="N722" s="29" t="s">
        <v>233</v>
      </c>
      <c r="O722" s="29">
        <v>823100</v>
      </c>
      <c r="S722" s="29">
        <v>115</v>
      </c>
      <c r="T722" s="29" t="s">
        <v>1771</v>
      </c>
      <c r="U722" s="29">
        <v>2934</v>
      </c>
      <c r="V722" s="29" t="s">
        <v>1772</v>
      </c>
      <c r="X722" s="29" t="s">
        <v>212</v>
      </c>
    </row>
    <row r="723" spans="1:24" x14ac:dyDescent="0.25">
      <c r="A723" s="29" t="s">
        <v>143</v>
      </c>
      <c r="B723" s="29">
        <v>2939</v>
      </c>
      <c r="C723" s="29" t="s">
        <v>142</v>
      </c>
      <c r="D723" s="29">
        <v>191739280</v>
      </c>
      <c r="E723" s="29">
        <v>0</v>
      </c>
      <c r="F723" s="29">
        <v>1080</v>
      </c>
      <c r="G723" s="29">
        <v>2685626.8629999999</v>
      </c>
      <c r="H723" s="29">
        <v>1287896.0660000001</v>
      </c>
      <c r="I723" s="29">
        <v>905</v>
      </c>
      <c r="J723" s="29">
        <v>1085178</v>
      </c>
      <c r="K723" s="29" t="s">
        <v>1774</v>
      </c>
      <c r="L723" s="175" t="s">
        <v>1775</v>
      </c>
      <c r="M723" s="29">
        <v>8231</v>
      </c>
      <c r="N723" s="29" t="s">
        <v>233</v>
      </c>
      <c r="O723" s="29">
        <v>823100</v>
      </c>
      <c r="R723" s="29" t="s">
        <v>283</v>
      </c>
      <c r="S723" s="29">
        <v>101</v>
      </c>
      <c r="T723" s="29" t="s">
        <v>1776</v>
      </c>
      <c r="U723" s="29">
        <v>2934</v>
      </c>
      <c r="V723" s="29" t="s">
        <v>1777</v>
      </c>
      <c r="W723" s="29" t="s">
        <v>1778</v>
      </c>
      <c r="X723" s="29" t="s">
        <v>212</v>
      </c>
    </row>
    <row r="724" spans="1:24" x14ac:dyDescent="0.25">
      <c r="A724" s="29" t="s">
        <v>143</v>
      </c>
      <c r="B724" s="29">
        <v>2939</v>
      </c>
      <c r="C724" s="29" t="s">
        <v>142</v>
      </c>
      <c r="D724" s="29">
        <v>502013088</v>
      </c>
      <c r="E724" s="29">
        <v>0</v>
      </c>
      <c r="F724" s="29">
        <v>1060</v>
      </c>
      <c r="G724" s="29">
        <v>2685585.0589999999</v>
      </c>
      <c r="H724" s="29">
        <v>1287926.973</v>
      </c>
      <c r="I724" s="29">
        <v>901</v>
      </c>
      <c r="J724" s="29">
        <v>1085178</v>
      </c>
      <c r="K724" s="29" t="s">
        <v>1774</v>
      </c>
      <c r="L724" s="175" t="s">
        <v>1775</v>
      </c>
      <c r="M724" s="29">
        <v>8231</v>
      </c>
      <c r="N724" s="29" t="s">
        <v>233</v>
      </c>
      <c r="O724" s="29">
        <v>823100</v>
      </c>
      <c r="S724" s="29">
        <v>115</v>
      </c>
      <c r="T724" s="29" t="s">
        <v>1779</v>
      </c>
      <c r="U724" s="29">
        <v>2934</v>
      </c>
      <c r="V724" s="29" t="s">
        <v>1780</v>
      </c>
      <c r="X724" s="29" t="s">
        <v>212</v>
      </c>
    </row>
    <row r="725" spans="1:24" x14ac:dyDescent="0.25">
      <c r="A725" s="29" t="s">
        <v>143</v>
      </c>
      <c r="B725" s="29">
        <v>2939</v>
      </c>
      <c r="C725" s="29" t="s">
        <v>142</v>
      </c>
      <c r="D725" s="29">
        <v>191736194</v>
      </c>
      <c r="E725" s="29">
        <v>0</v>
      </c>
      <c r="F725" s="29">
        <v>1080</v>
      </c>
      <c r="G725" s="29">
        <v>2685771</v>
      </c>
      <c r="H725" s="29">
        <v>1288133</v>
      </c>
      <c r="I725" s="29">
        <v>905</v>
      </c>
      <c r="J725" s="29">
        <v>1085178</v>
      </c>
      <c r="K725" s="29" t="s">
        <v>1774</v>
      </c>
      <c r="L725" s="175" t="s">
        <v>1781</v>
      </c>
      <c r="M725" s="29">
        <v>8231</v>
      </c>
      <c r="N725" s="29" t="s">
        <v>233</v>
      </c>
      <c r="O725" s="29">
        <v>823100</v>
      </c>
      <c r="R725" s="29" t="s">
        <v>1782</v>
      </c>
      <c r="S725" s="29">
        <v>101</v>
      </c>
      <c r="T725" s="29" t="s">
        <v>1783</v>
      </c>
      <c r="U725" s="29">
        <v>2934</v>
      </c>
      <c r="V725" s="29" t="s">
        <v>1784</v>
      </c>
      <c r="X725" s="29" t="s">
        <v>212</v>
      </c>
    </row>
    <row r="726" spans="1:24" x14ac:dyDescent="0.25">
      <c r="A726" s="29" t="s">
        <v>143</v>
      </c>
      <c r="B726" s="29">
        <v>2939</v>
      </c>
      <c r="C726" s="29" t="s">
        <v>142</v>
      </c>
      <c r="D726" s="29">
        <v>1609898</v>
      </c>
      <c r="E726" s="29">
        <v>0</v>
      </c>
      <c r="F726" s="29">
        <v>1021</v>
      </c>
      <c r="G726" s="29">
        <v>2685683.1540000001</v>
      </c>
      <c r="H726" s="29">
        <v>1287922.6070000001</v>
      </c>
      <c r="I726" s="29">
        <v>905</v>
      </c>
      <c r="J726" s="29">
        <v>1085178</v>
      </c>
      <c r="K726" s="29" t="s">
        <v>1774</v>
      </c>
      <c r="L726" s="175" t="s">
        <v>1781</v>
      </c>
      <c r="M726" s="29">
        <v>8231</v>
      </c>
      <c r="N726" s="29" t="s">
        <v>233</v>
      </c>
      <c r="O726" s="29">
        <v>823100</v>
      </c>
      <c r="P726" s="29">
        <v>2685685.7209999999</v>
      </c>
      <c r="Q726" s="29">
        <v>1287919.3940000001</v>
      </c>
      <c r="S726" s="29">
        <v>150</v>
      </c>
      <c r="T726" s="29" t="s">
        <v>1785</v>
      </c>
      <c r="U726" s="29">
        <v>2934</v>
      </c>
      <c r="V726" s="29" t="s">
        <v>1786</v>
      </c>
      <c r="W726" s="29" t="s">
        <v>284</v>
      </c>
      <c r="X726" s="29" t="s">
        <v>212</v>
      </c>
    </row>
    <row r="727" spans="1:24" x14ac:dyDescent="0.25">
      <c r="A727" s="29" t="s">
        <v>143</v>
      </c>
      <c r="B727" s="29">
        <v>2939</v>
      </c>
      <c r="C727" s="29" t="s">
        <v>142</v>
      </c>
      <c r="D727" s="29">
        <v>191741368</v>
      </c>
      <c r="E727" s="29">
        <v>0</v>
      </c>
      <c r="F727" s="29">
        <v>1060</v>
      </c>
      <c r="G727" s="29">
        <v>2685688.5109999999</v>
      </c>
      <c r="H727" s="29">
        <v>1288986.051</v>
      </c>
      <c r="I727" s="29">
        <v>905</v>
      </c>
      <c r="J727" s="29">
        <v>1085178</v>
      </c>
      <c r="K727" s="29" t="s">
        <v>1774</v>
      </c>
      <c r="M727" s="29">
        <v>8231</v>
      </c>
      <c r="N727" s="29" t="s">
        <v>233</v>
      </c>
      <c r="O727" s="29">
        <v>823100</v>
      </c>
      <c r="R727" s="29" t="s">
        <v>1787</v>
      </c>
      <c r="S727" s="29">
        <v>115</v>
      </c>
      <c r="U727" s="29">
        <v>2934</v>
      </c>
      <c r="V727" s="29" t="s">
        <v>1788</v>
      </c>
      <c r="W727" s="29" t="s">
        <v>1789</v>
      </c>
      <c r="X727" s="29" t="s">
        <v>212</v>
      </c>
    </row>
    <row r="728" spans="1:24" x14ac:dyDescent="0.25">
      <c r="A728" s="29" t="s">
        <v>143</v>
      </c>
      <c r="B728" s="29">
        <v>2939</v>
      </c>
      <c r="C728" s="29" t="s">
        <v>142</v>
      </c>
      <c r="D728" s="29">
        <v>191741370</v>
      </c>
      <c r="E728" s="29">
        <v>0</v>
      </c>
      <c r="F728" s="29">
        <v>1060</v>
      </c>
      <c r="G728" s="29">
        <v>2685662.6949999998</v>
      </c>
      <c r="H728" s="29">
        <v>1289748.0970000001</v>
      </c>
      <c r="I728" s="29">
        <v>905</v>
      </c>
      <c r="J728" s="29">
        <v>1085178</v>
      </c>
      <c r="K728" s="29" t="s">
        <v>1774</v>
      </c>
      <c r="M728" s="29">
        <v>8231</v>
      </c>
      <c r="N728" s="29" t="s">
        <v>233</v>
      </c>
      <c r="O728" s="29">
        <v>823100</v>
      </c>
      <c r="R728" s="29" t="s">
        <v>1790</v>
      </c>
      <c r="S728" s="29">
        <v>115</v>
      </c>
      <c r="U728" s="29">
        <v>2934</v>
      </c>
      <c r="V728" s="29" t="s">
        <v>1788</v>
      </c>
      <c r="W728" s="29" t="s">
        <v>1791</v>
      </c>
      <c r="X728" s="29" t="s">
        <v>212</v>
      </c>
    </row>
    <row r="729" spans="1:24" x14ac:dyDescent="0.25">
      <c r="A729" s="29" t="s">
        <v>143</v>
      </c>
      <c r="B729" s="29">
        <v>2939</v>
      </c>
      <c r="C729" s="29" t="s">
        <v>142</v>
      </c>
      <c r="D729" s="29">
        <v>191739047</v>
      </c>
      <c r="E729" s="29">
        <v>0</v>
      </c>
      <c r="F729" s="29">
        <v>1060</v>
      </c>
      <c r="G729" s="29">
        <v>2685766.3960000002</v>
      </c>
      <c r="H729" s="29">
        <v>1287970.075</v>
      </c>
      <c r="I729" s="29">
        <v>905</v>
      </c>
      <c r="J729" s="29">
        <v>1085178</v>
      </c>
      <c r="K729" s="29" t="s">
        <v>1774</v>
      </c>
      <c r="M729" s="29">
        <v>8231</v>
      </c>
      <c r="N729" s="29" t="s">
        <v>233</v>
      </c>
      <c r="O729" s="29">
        <v>823100</v>
      </c>
      <c r="R729" s="29" t="s">
        <v>249</v>
      </c>
      <c r="S729" s="29">
        <v>115</v>
      </c>
      <c r="U729" s="29">
        <v>2934</v>
      </c>
      <c r="V729" s="29" t="s">
        <v>392</v>
      </c>
      <c r="W729" s="29" t="s">
        <v>1792</v>
      </c>
      <c r="X729" s="29" t="s">
        <v>212</v>
      </c>
    </row>
    <row r="730" spans="1:24" x14ac:dyDescent="0.25">
      <c r="A730" s="29" t="s">
        <v>143</v>
      </c>
      <c r="B730" s="29">
        <v>2939</v>
      </c>
      <c r="C730" s="29" t="s">
        <v>142</v>
      </c>
      <c r="D730" s="29">
        <v>191738427</v>
      </c>
      <c r="E730" s="29">
        <v>0</v>
      </c>
      <c r="F730" s="29">
        <v>1060</v>
      </c>
      <c r="G730" s="29">
        <v>2685788.0660000001</v>
      </c>
      <c r="H730" s="29">
        <v>1287993.9129999999</v>
      </c>
      <c r="I730" s="29">
        <v>905</v>
      </c>
      <c r="J730" s="29">
        <v>1085178</v>
      </c>
      <c r="K730" s="29" t="s">
        <v>1774</v>
      </c>
      <c r="M730" s="29">
        <v>8231</v>
      </c>
      <c r="N730" s="29" t="s">
        <v>233</v>
      </c>
      <c r="O730" s="29">
        <v>823100</v>
      </c>
      <c r="R730" s="29" t="s">
        <v>1793</v>
      </c>
      <c r="S730" s="29">
        <v>115</v>
      </c>
      <c r="U730" s="29">
        <v>2934</v>
      </c>
      <c r="V730" s="29" t="s">
        <v>1794</v>
      </c>
      <c r="W730" s="29" t="s">
        <v>1795</v>
      </c>
      <c r="X730" s="29" t="s">
        <v>212</v>
      </c>
    </row>
    <row r="731" spans="1:24" x14ac:dyDescent="0.25">
      <c r="A731" s="29" t="s">
        <v>143</v>
      </c>
      <c r="B731" s="29">
        <v>2939</v>
      </c>
      <c r="C731" s="29" t="s">
        <v>142</v>
      </c>
      <c r="D731" s="29">
        <v>190829649</v>
      </c>
      <c r="E731" s="29">
        <v>0</v>
      </c>
      <c r="F731" s="29">
        <v>1040</v>
      </c>
      <c r="G731" s="29">
        <v>2685641</v>
      </c>
      <c r="H731" s="29">
        <v>1287909</v>
      </c>
      <c r="I731" s="29">
        <v>904</v>
      </c>
      <c r="J731" s="29">
        <v>1085178</v>
      </c>
      <c r="K731" s="29" t="s">
        <v>1774</v>
      </c>
      <c r="M731" s="29">
        <v>8231</v>
      </c>
      <c r="N731" s="29" t="s">
        <v>233</v>
      </c>
      <c r="O731" s="29">
        <v>823100</v>
      </c>
      <c r="R731" s="29" t="s">
        <v>4498</v>
      </c>
      <c r="S731" s="29">
        <v>115</v>
      </c>
      <c r="T731" s="29" t="s">
        <v>4499</v>
      </c>
      <c r="U731" s="29">
        <v>2934</v>
      </c>
      <c r="V731" s="29" t="s">
        <v>1796</v>
      </c>
      <c r="W731" s="29" t="s">
        <v>1797</v>
      </c>
      <c r="X731" s="29" t="s">
        <v>212</v>
      </c>
    </row>
    <row r="732" spans="1:24" x14ac:dyDescent="0.25">
      <c r="A732" s="29" t="s">
        <v>143</v>
      </c>
      <c r="B732" s="29">
        <v>2939</v>
      </c>
      <c r="C732" s="29" t="s">
        <v>142</v>
      </c>
      <c r="D732" s="29">
        <v>191780734</v>
      </c>
      <c r="E732" s="29">
        <v>0</v>
      </c>
      <c r="F732" s="29">
        <v>1060</v>
      </c>
      <c r="G732" s="29">
        <v>2691859</v>
      </c>
      <c r="H732" s="29">
        <v>1286787</v>
      </c>
      <c r="I732" s="29">
        <v>909</v>
      </c>
      <c r="J732" s="29">
        <v>2417499</v>
      </c>
      <c r="K732" s="29" t="s">
        <v>1798</v>
      </c>
      <c r="M732" s="29">
        <v>8207</v>
      </c>
      <c r="N732" s="29" t="s">
        <v>142</v>
      </c>
      <c r="O732" s="29">
        <v>820700</v>
      </c>
      <c r="R732" s="29" t="s">
        <v>1799</v>
      </c>
      <c r="S732" s="29">
        <v>115</v>
      </c>
      <c r="U732" s="29">
        <v>2939</v>
      </c>
      <c r="V732" s="29" t="s">
        <v>1800</v>
      </c>
      <c r="W732" s="29" t="s">
        <v>1801</v>
      </c>
      <c r="X732" s="29" t="s">
        <v>212</v>
      </c>
    </row>
    <row r="733" spans="1:24" x14ac:dyDescent="0.25">
      <c r="A733" s="29" t="s">
        <v>143</v>
      </c>
      <c r="B733" s="29">
        <v>2939</v>
      </c>
      <c r="C733" s="29" t="s">
        <v>142</v>
      </c>
      <c r="D733" s="29">
        <v>191780736</v>
      </c>
      <c r="E733" s="29">
        <v>0</v>
      </c>
      <c r="F733" s="29">
        <v>1060</v>
      </c>
      <c r="G733" s="29">
        <v>2691886</v>
      </c>
      <c r="H733" s="29">
        <v>1286778</v>
      </c>
      <c r="I733" s="29">
        <v>909</v>
      </c>
      <c r="J733" s="29">
        <v>2417499</v>
      </c>
      <c r="K733" s="29" t="s">
        <v>1798</v>
      </c>
      <c r="M733" s="29">
        <v>8207</v>
      </c>
      <c r="N733" s="29" t="s">
        <v>142</v>
      </c>
      <c r="O733" s="29">
        <v>820700</v>
      </c>
      <c r="S733" s="29">
        <v>115</v>
      </c>
      <c r="U733" s="29">
        <v>2939</v>
      </c>
      <c r="V733" s="29" t="s">
        <v>1802</v>
      </c>
      <c r="W733" s="29" t="s">
        <v>1803</v>
      </c>
      <c r="X733" s="29" t="s">
        <v>212</v>
      </c>
    </row>
    <row r="734" spans="1:24" x14ac:dyDescent="0.25">
      <c r="A734" s="29" t="s">
        <v>143</v>
      </c>
      <c r="B734" s="29">
        <v>2939</v>
      </c>
      <c r="C734" s="29" t="s">
        <v>142</v>
      </c>
      <c r="D734" s="29">
        <v>191766682</v>
      </c>
      <c r="E734" s="29">
        <v>0</v>
      </c>
      <c r="F734" s="29">
        <v>1060</v>
      </c>
      <c r="G734" s="29">
        <v>2690794.517</v>
      </c>
      <c r="H734" s="29">
        <v>1284234.0049999999</v>
      </c>
      <c r="I734" s="29">
        <v>905</v>
      </c>
      <c r="J734" s="29">
        <v>1085599</v>
      </c>
      <c r="K734" s="29" t="s">
        <v>1804</v>
      </c>
      <c r="M734" s="29">
        <v>8200</v>
      </c>
      <c r="N734" s="29" t="s">
        <v>142</v>
      </c>
      <c r="O734" s="29">
        <v>820000</v>
      </c>
      <c r="S734" s="29">
        <v>115</v>
      </c>
      <c r="U734" s="29">
        <v>2939</v>
      </c>
      <c r="V734" s="29" t="s">
        <v>1807</v>
      </c>
      <c r="W734" s="29" t="s">
        <v>1808</v>
      </c>
      <c r="X734" s="29" t="s">
        <v>212</v>
      </c>
    </row>
    <row r="735" spans="1:24" x14ac:dyDescent="0.25">
      <c r="A735" s="29" t="s">
        <v>143</v>
      </c>
      <c r="B735" s="29">
        <v>2939</v>
      </c>
      <c r="C735" s="29" t="s">
        <v>142</v>
      </c>
      <c r="D735" s="29">
        <v>191757978</v>
      </c>
      <c r="E735" s="29">
        <v>0</v>
      </c>
      <c r="F735" s="29">
        <v>1060</v>
      </c>
      <c r="G735" s="29">
        <v>2690788</v>
      </c>
      <c r="H735" s="29">
        <v>1284203</v>
      </c>
      <c r="I735" s="29">
        <v>909</v>
      </c>
      <c r="J735" s="29">
        <v>1085599</v>
      </c>
      <c r="K735" s="29" t="s">
        <v>1804</v>
      </c>
      <c r="M735" s="29">
        <v>8200</v>
      </c>
      <c r="N735" s="29" t="s">
        <v>142</v>
      </c>
      <c r="O735" s="29">
        <v>820000</v>
      </c>
      <c r="S735" s="29">
        <v>115</v>
      </c>
      <c r="U735" s="29">
        <v>2939</v>
      </c>
      <c r="V735" s="29" t="s">
        <v>1805</v>
      </c>
      <c r="W735" s="29" t="s">
        <v>1809</v>
      </c>
      <c r="X735" s="29" t="s">
        <v>212</v>
      </c>
    </row>
    <row r="736" spans="1:24" x14ac:dyDescent="0.25">
      <c r="A736" s="29" t="s">
        <v>143</v>
      </c>
      <c r="B736" s="29">
        <v>2939</v>
      </c>
      <c r="C736" s="29" t="s">
        <v>142</v>
      </c>
      <c r="D736" s="29">
        <v>191757967</v>
      </c>
      <c r="E736" s="29">
        <v>0</v>
      </c>
      <c r="F736" s="29">
        <v>1060</v>
      </c>
      <c r="G736" s="29">
        <v>2690820</v>
      </c>
      <c r="H736" s="29">
        <v>1284217</v>
      </c>
      <c r="I736" s="29">
        <v>905</v>
      </c>
      <c r="J736" s="29">
        <v>1085599</v>
      </c>
      <c r="K736" s="29" t="s">
        <v>1804</v>
      </c>
      <c r="M736" s="29">
        <v>8200</v>
      </c>
      <c r="N736" s="29" t="s">
        <v>142</v>
      </c>
      <c r="O736" s="29">
        <v>820000</v>
      </c>
      <c r="S736" s="29">
        <v>115</v>
      </c>
      <c r="U736" s="29">
        <v>2939</v>
      </c>
      <c r="V736" s="29" t="s">
        <v>1805</v>
      </c>
      <c r="W736" s="29" t="s">
        <v>1806</v>
      </c>
      <c r="X736" s="29" t="s">
        <v>212</v>
      </c>
    </row>
    <row r="737" spans="1:24" x14ac:dyDescent="0.25">
      <c r="A737" s="29" t="s">
        <v>143</v>
      </c>
      <c r="B737" s="29">
        <v>2939</v>
      </c>
      <c r="C737" s="29" t="s">
        <v>142</v>
      </c>
      <c r="D737" s="29">
        <v>190632208</v>
      </c>
      <c r="E737" s="29">
        <v>0</v>
      </c>
      <c r="F737" s="29">
        <v>1080</v>
      </c>
      <c r="G737" s="29">
        <v>2691741</v>
      </c>
      <c r="H737" s="29">
        <v>1285969</v>
      </c>
      <c r="I737" s="29">
        <v>904</v>
      </c>
      <c r="J737" s="29">
        <v>1085600</v>
      </c>
      <c r="K737" s="29" t="s">
        <v>1810</v>
      </c>
      <c r="M737" s="29">
        <v>8207</v>
      </c>
      <c r="N737" s="29" t="s">
        <v>142</v>
      </c>
      <c r="O737" s="29">
        <v>820700</v>
      </c>
      <c r="R737" s="29" t="s">
        <v>413</v>
      </c>
      <c r="S737" s="29">
        <v>101</v>
      </c>
      <c r="U737" s="29">
        <v>2939</v>
      </c>
      <c r="V737" s="29" t="s">
        <v>1811</v>
      </c>
      <c r="W737" s="29" t="s">
        <v>1812</v>
      </c>
      <c r="X737" s="29" t="s">
        <v>252</v>
      </c>
    </row>
    <row r="738" spans="1:24" x14ac:dyDescent="0.25">
      <c r="A738" s="29" t="s">
        <v>143</v>
      </c>
      <c r="B738" s="29">
        <v>2939</v>
      </c>
      <c r="C738" s="29" t="s">
        <v>142</v>
      </c>
      <c r="D738" s="29">
        <v>191660233</v>
      </c>
      <c r="E738" s="29">
        <v>0</v>
      </c>
      <c r="F738" s="29">
        <v>1060</v>
      </c>
      <c r="G738" s="29">
        <v>2691555</v>
      </c>
      <c r="H738" s="29">
        <v>1286007</v>
      </c>
      <c r="I738" s="29">
        <v>904</v>
      </c>
      <c r="J738" s="29">
        <v>1085600</v>
      </c>
      <c r="K738" s="29" t="s">
        <v>1810</v>
      </c>
      <c r="M738" s="29">
        <v>8207</v>
      </c>
      <c r="N738" s="29" t="s">
        <v>142</v>
      </c>
      <c r="O738" s="29">
        <v>820700</v>
      </c>
      <c r="R738" s="29" t="s">
        <v>4436</v>
      </c>
      <c r="S738" s="29">
        <v>115</v>
      </c>
      <c r="T738" s="29" t="s">
        <v>4437</v>
      </c>
      <c r="U738" s="29">
        <v>2939</v>
      </c>
      <c r="V738" s="29" t="s">
        <v>1811</v>
      </c>
      <c r="W738" s="29" t="s">
        <v>4438</v>
      </c>
      <c r="X738" s="29" t="s">
        <v>212</v>
      </c>
    </row>
    <row r="739" spans="1:24" x14ac:dyDescent="0.25">
      <c r="A739" s="29" t="s">
        <v>143</v>
      </c>
      <c r="B739" s="29">
        <v>2939</v>
      </c>
      <c r="C739" s="29" t="s">
        <v>142</v>
      </c>
      <c r="D739" s="29">
        <v>191779855</v>
      </c>
      <c r="E739" s="29">
        <v>0</v>
      </c>
      <c r="F739" s="29">
        <v>1060</v>
      </c>
      <c r="G739" s="29">
        <v>2691636</v>
      </c>
      <c r="H739" s="29">
        <v>1285863</v>
      </c>
      <c r="I739" s="29">
        <v>909</v>
      </c>
      <c r="J739" s="29">
        <v>1085600</v>
      </c>
      <c r="K739" s="29" t="s">
        <v>1810</v>
      </c>
      <c r="M739" s="29">
        <v>8207</v>
      </c>
      <c r="N739" s="29" t="s">
        <v>142</v>
      </c>
      <c r="O739" s="29">
        <v>820700</v>
      </c>
      <c r="S739" s="29">
        <v>115</v>
      </c>
      <c r="U739" s="29">
        <v>2939</v>
      </c>
      <c r="V739" s="29" t="s">
        <v>1813</v>
      </c>
      <c r="W739" s="29" t="s">
        <v>621</v>
      </c>
      <c r="X739" s="29" t="s">
        <v>212</v>
      </c>
    </row>
    <row r="740" spans="1:24" x14ac:dyDescent="0.25">
      <c r="A740" s="29" t="s">
        <v>143</v>
      </c>
      <c r="B740" s="29">
        <v>2939</v>
      </c>
      <c r="C740" s="29" t="s">
        <v>142</v>
      </c>
      <c r="D740" s="29">
        <v>191746420</v>
      </c>
      <c r="E740" s="29">
        <v>0</v>
      </c>
      <c r="F740" s="29">
        <v>1060</v>
      </c>
      <c r="G740" s="29">
        <v>2688288.6719999998</v>
      </c>
      <c r="H740" s="29">
        <v>1284290.4069999999</v>
      </c>
      <c r="I740" s="29">
        <v>905</v>
      </c>
      <c r="J740" s="29">
        <v>1085602</v>
      </c>
      <c r="K740" s="29" t="s">
        <v>1814</v>
      </c>
      <c r="L740" s="175" t="s">
        <v>1815</v>
      </c>
      <c r="M740" s="29">
        <v>8200</v>
      </c>
      <c r="N740" s="29" t="s">
        <v>142</v>
      </c>
      <c r="O740" s="29">
        <v>820000</v>
      </c>
      <c r="R740" s="29" t="s">
        <v>341</v>
      </c>
      <c r="S740" s="29">
        <v>115</v>
      </c>
      <c r="T740" s="29" t="s">
        <v>1816</v>
      </c>
      <c r="U740" s="29">
        <v>2939</v>
      </c>
      <c r="V740" s="29" t="s">
        <v>1817</v>
      </c>
      <c r="W740" s="29" t="s">
        <v>1818</v>
      </c>
      <c r="X740" s="29" t="s">
        <v>212</v>
      </c>
    </row>
    <row r="741" spans="1:24" x14ac:dyDescent="0.25">
      <c r="A741" s="29" t="s">
        <v>143</v>
      </c>
      <c r="B741" s="29">
        <v>2939</v>
      </c>
      <c r="C741" s="29" t="s">
        <v>142</v>
      </c>
      <c r="D741" s="29">
        <v>502012671</v>
      </c>
      <c r="E741" s="29">
        <v>0</v>
      </c>
      <c r="F741" s="29">
        <v>1060</v>
      </c>
      <c r="G741" s="29">
        <v>2688288.9019999998</v>
      </c>
      <c r="H741" s="29">
        <v>1284298.213</v>
      </c>
      <c r="I741" s="29">
        <v>901</v>
      </c>
      <c r="J741" s="29">
        <v>1085602</v>
      </c>
      <c r="K741" s="29" t="s">
        <v>1814</v>
      </c>
      <c r="L741" s="175" t="s">
        <v>1815</v>
      </c>
      <c r="M741" s="29">
        <v>8200</v>
      </c>
      <c r="N741" s="29" t="s">
        <v>142</v>
      </c>
      <c r="O741" s="29">
        <v>820000</v>
      </c>
      <c r="S741" s="29">
        <v>115</v>
      </c>
      <c r="T741" s="29" t="s">
        <v>1816</v>
      </c>
      <c r="U741" s="29">
        <v>2939</v>
      </c>
      <c r="V741" s="29" t="s">
        <v>1817</v>
      </c>
      <c r="X741" s="29" t="s">
        <v>212</v>
      </c>
    </row>
    <row r="742" spans="1:24" x14ac:dyDescent="0.25">
      <c r="A742" s="29" t="s">
        <v>143</v>
      </c>
      <c r="B742" s="29">
        <v>2939</v>
      </c>
      <c r="C742" s="29" t="s">
        <v>142</v>
      </c>
      <c r="D742" s="29">
        <v>191756960</v>
      </c>
      <c r="E742" s="29">
        <v>0</v>
      </c>
      <c r="F742" s="29">
        <v>1060</v>
      </c>
      <c r="G742" s="29">
        <v>2688414</v>
      </c>
      <c r="H742" s="29">
        <v>1284156</v>
      </c>
      <c r="I742" s="29">
        <v>909</v>
      </c>
      <c r="J742" s="29">
        <v>1085602</v>
      </c>
      <c r="K742" s="29" t="s">
        <v>1814</v>
      </c>
      <c r="M742" s="29">
        <v>8200</v>
      </c>
      <c r="N742" s="29" t="s">
        <v>142</v>
      </c>
      <c r="O742" s="29">
        <v>820000</v>
      </c>
      <c r="S742" s="29">
        <v>115</v>
      </c>
      <c r="U742" s="29">
        <v>2939</v>
      </c>
      <c r="V742" s="29" t="s">
        <v>1819</v>
      </c>
      <c r="W742" s="29" t="s">
        <v>1821</v>
      </c>
      <c r="X742" s="29" t="s">
        <v>212</v>
      </c>
    </row>
    <row r="743" spans="1:24" x14ac:dyDescent="0.25">
      <c r="A743" s="29" t="s">
        <v>143</v>
      </c>
      <c r="B743" s="29">
        <v>2939</v>
      </c>
      <c r="C743" s="29" t="s">
        <v>142</v>
      </c>
      <c r="D743" s="29">
        <v>191763376</v>
      </c>
      <c r="E743" s="29">
        <v>0</v>
      </c>
      <c r="F743" s="29">
        <v>1060</v>
      </c>
      <c r="G743" s="29">
        <v>2688430</v>
      </c>
      <c r="H743" s="29">
        <v>1284155</v>
      </c>
      <c r="I743" s="29">
        <v>909</v>
      </c>
      <c r="J743" s="29">
        <v>1085602</v>
      </c>
      <c r="K743" s="29" t="s">
        <v>1814</v>
      </c>
      <c r="M743" s="29">
        <v>8200</v>
      </c>
      <c r="N743" s="29" t="s">
        <v>142</v>
      </c>
      <c r="O743" s="29">
        <v>820000</v>
      </c>
      <c r="S743" s="29">
        <v>115</v>
      </c>
      <c r="U743" s="29">
        <v>2939</v>
      </c>
      <c r="V743" s="29" t="s">
        <v>1819</v>
      </c>
      <c r="W743" s="29" t="s">
        <v>1820</v>
      </c>
      <c r="X743" s="29" t="s">
        <v>212</v>
      </c>
    </row>
    <row r="744" spans="1:24" x14ac:dyDescent="0.25">
      <c r="A744" s="29" t="s">
        <v>143</v>
      </c>
      <c r="B744" s="29">
        <v>2939</v>
      </c>
      <c r="C744" s="29" t="s">
        <v>142</v>
      </c>
      <c r="D744" s="29">
        <v>191757979</v>
      </c>
      <c r="E744" s="29">
        <v>0</v>
      </c>
      <c r="F744" s="29">
        <v>1060</v>
      </c>
      <c r="G744" s="29">
        <v>2691986</v>
      </c>
      <c r="H744" s="29">
        <v>1282586</v>
      </c>
      <c r="I744" s="29">
        <v>909</v>
      </c>
      <c r="J744" s="29">
        <v>1085604</v>
      </c>
      <c r="K744" s="29" t="s">
        <v>1822</v>
      </c>
      <c r="L744" s="175" t="s">
        <v>1823</v>
      </c>
      <c r="M744" s="29">
        <v>8200</v>
      </c>
      <c r="N744" s="29" t="s">
        <v>142</v>
      </c>
      <c r="O744" s="29">
        <v>820000</v>
      </c>
      <c r="R744" s="29" t="s">
        <v>262</v>
      </c>
      <c r="S744" s="29">
        <v>115</v>
      </c>
      <c r="T744" s="29" t="s">
        <v>1824</v>
      </c>
      <c r="U744" s="29">
        <v>2939</v>
      </c>
      <c r="V744" s="29" t="s">
        <v>1825</v>
      </c>
      <c r="W744" s="29" t="s">
        <v>1826</v>
      </c>
      <c r="X744" s="29" t="s">
        <v>212</v>
      </c>
    </row>
    <row r="745" spans="1:24" x14ac:dyDescent="0.25">
      <c r="A745" s="29" t="s">
        <v>143</v>
      </c>
      <c r="B745" s="29">
        <v>2939</v>
      </c>
      <c r="C745" s="29" t="s">
        <v>142</v>
      </c>
      <c r="D745" s="29">
        <v>191764426</v>
      </c>
      <c r="E745" s="29">
        <v>0</v>
      </c>
      <c r="F745" s="29">
        <v>1060</v>
      </c>
      <c r="G745" s="29">
        <v>2691989</v>
      </c>
      <c r="H745" s="29">
        <v>1282587</v>
      </c>
      <c r="I745" s="29">
        <v>909</v>
      </c>
      <c r="J745" s="29">
        <v>1085604</v>
      </c>
      <c r="K745" s="29" t="s">
        <v>1822</v>
      </c>
      <c r="L745" s="175" t="s">
        <v>1823</v>
      </c>
      <c r="M745" s="29">
        <v>8200</v>
      </c>
      <c r="N745" s="29" t="s">
        <v>142</v>
      </c>
      <c r="O745" s="29">
        <v>820000</v>
      </c>
      <c r="S745" s="29">
        <v>115</v>
      </c>
      <c r="T745" s="29" t="s">
        <v>1827</v>
      </c>
      <c r="U745" s="29">
        <v>2939</v>
      </c>
      <c r="V745" s="29" t="s">
        <v>1828</v>
      </c>
      <c r="W745" s="29" t="s">
        <v>1829</v>
      </c>
      <c r="X745" s="29" t="s">
        <v>212</v>
      </c>
    </row>
    <row r="746" spans="1:24" x14ac:dyDescent="0.25">
      <c r="A746" s="29" t="s">
        <v>143</v>
      </c>
      <c r="B746" s="29">
        <v>2939</v>
      </c>
      <c r="C746" s="29" t="s">
        <v>142</v>
      </c>
      <c r="D746" s="29">
        <v>191878591</v>
      </c>
      <c r="E746" s="29">
        <v>0</v>
      </c>
      <c r="F746" s="29">
        <v>1060</v>
      </c>
      <c r="G746" s="29">
        <v>2692051.4810000001</v>
      </c>
      <c r="H746" s="29">
        <v>1287230.885</v>
      </c>
      <c r="I746" s="29">
        <v>905</v>
      </c>
      <c r="J746" s="29">
        <v>1085607</v>
      </c>
      <c r="K746" s="29" t="s">
        <v>1830</v>
      </c>
      <c r="M746" s="29">
        <v>8207</v>
      </c>
      <c r="N746" s="29" t="s">
        <v>142</v>
      </c>
      <c r="O746" s="29">
        <v>820700</v>
      </c>
      <c r="R746" s="29" t="s">
        <v>1831</v>
      </c>
      <c r="S746" s="29">
        <v>115</v>
      </c>
      <c r="T746" s="29" t="s">
        <v>1832</v>
      </c>
      <c r="U746" s="29">
        <v>2939</v>
      </c>
      <c r="V746" s="29" t="s">
        <v>1833</v>
      </c>
      <c r="W746" s="29" t="s">
        <v>1834</v>
      </c>
      <c r="X746" s="29" t="s">
        <v>212</v>
      </c>
    </row>
    <row r="747" spans="1:24" x14ac:dyDescent="0.25">
      <c r="A747" s="29" t="s">
        <v>143</v>
      </c>
      <c r="B747" s="29">
        <v>2939</v>
      </c>
      <c r="C747" s="29" t="s">
        <v>142</v>
      </c>
      <c r="D747" s="29">
        <v>191779836</v>
      </c>
      <c r="E747" s="29">
        <v>0</v>
      </c>
      <c r="F747" s="29">
        <v>1060</v>
      </c>
      <c r="G747" s="29">
        <v>2691975</v>
      </c>
      <c r="H747" s="29">
        <v>1286990</v>
      </c>
      <c r="I747" s="29">
        <v>909</v>
      </c>
      <c r="J747" s="29">
        <v>1085607</v>
      </c>
      <c r="K747" s="29" t="s">
        <v>1830</v>
      </c>
      <c r="M747" s="29">
        <v>8207</v>
      </c>
      <c r="N747" s="29" t="s">
        <v>142</v>
      </c>
      <c r="O747" s="29">
        <v>820700</v>
      </c>
      <c r="S747" s="29">
        <v>115</v>
      </c>
      <c r="U747" s="29">
        <v>2939</v>
      </c>
      <c r="V747" s="29" t="s">
        <v>1837</v>
      </c>
      <c r="W747" s="29" t="s">
        <v>1838</v>
      </c>
      <c r="X747" s="29" t="s">
        <v>212</v>
      </c>
    </row>
    <row r="748" spans="1:24" x14ac:dyDescent="0.25">
      <c r="A748" s="29" t="s">
        <v>143</v>
      </c>
      <c r="B748" s="29">
        <v>2939</v>
      </c>
      <c r="C748" s="29" t="s">
        <v>142</v>
      </c>
      <c r="D748" s="29">
        <v>191779852</v>
      </c>
      <c r="E748" s="29">
        <v>0</v>
      </c>
      <c r="F748" s="29">
        <v>1060</v>
      </c>
      <c r="G748" s="29">
        <v>2692025</v>
      </c>
      <c r="H748" s="29">
        <v>1287218</v>
      </c>
      <c r="I748" s="29">
        <v>909</v>
      </c>
      <c r="J748" s="29">
        <v>1085607</v>
      </c>
      <c r="K748" s="29" t="s">
        <v>1830</v>
      </c>
      <c r="M748" s="29">
        <v>8207</v>
      </c>
      <c r="N748" s="29" t="s">
        <v>142</v>
      </c>
      <c r="O748" s="29">
        <v>820700</v>
      </c>
      <c r="S748" s="29">
        <v>115</v>
      </c>
      <c r="U748" s="29">
        <v>2939</v>
      </c>
      <c r="V748" s="29" t="s">
        <v>1839</v>
      </c>
      <c r="W748" s="29" t="s">
        <v>1840</v>
      </c>
      <c r="X748" s="29" t="s">
        <v>212</v>
      </c>
    </row>
    <row r="749" spans="1:24" x14ac:dyDescent="0.25">
      <c r="A749" s="29" t="s">
        <v>143</v>
      </c>
      <c r="B749" s="29">
        <v>2939</v>
      </c>
      <c r="C749" s="29" t="s">
        <v>142</v>
      </c>
      <c r="D749" s="29">
        <v>191779916</v>
      </c>
      <c r="E749" s="29">
        <v>0</v>
      </c>
      <c r="F749" s="29">
        <v>1060</v>
      </c>
      <c r="G749" s="29">
        <v>2691986</v>
      </c>
      <c r="H749" s="29">
        <v>1286917</v>
      </c>
      <c r="I749" s="29">
        <v>909</v>
      </c>
      <c r="J749" s="29">
        <v>1085607</v>
      </c>
      <c r="K749" s="29" t="s">
        <v>1830</v>
      </c>
      <c r="M749" s="29">
        <v>8207</v>
      </c>
      <c r="N749" s="29" t="s">
        <v>142</v>
      </c>
      <c r="O749" s="29">
        <v>820700</v>
      </c>
      <c r="S749" s="29">
        <v>115</v>
      </c>
      <c r="U749" s="29">
        <v>2939</v>
      </c>
      <c r="V749" s="29" t="s">
        <v>1835</v>
      </c>
      <c r="W749" s="29" t="s">
        <v>1836</v>
      </c>
      <c r="X749" s="29" t="s">
        <v>212</v>
      </c>
    </row>
    <row r="750" spans="1:24" x14ac:dyDescent="0.25">
      <c r="A750" s="29" t="s">
        <v>143</v>
      </c>
      <c r="B750" s="29">
        <v>2939</v>
      </c>
      <c r="C750" s="29" t="s">
        <v>142</v>
      </c>
      <c r="D750" s="29">
        <v>191559591</v>
      </c>
      <c r="E750" s="29">
        <v>0</v>
      </c>
      <c r="F750" s="29">
        <v>1060</v>
      </c>
      <c r="G750" s="29">
        <v>2692206.574</v>
      </c>
      <c r="H750" s="29">
        <v>1285857.49</v>
      </c>
      <c r="I750" s="29">
        <v>905</v>
      </c>
      <c r="J750" s="29">
        <v>1085609</v>
      </c>
      <c r="K750" s="29" t="s">
        <v>1841</v>
      </c>
      <c r="M750" s="29">
        <v>8207</v>
      </c>
      <c r="N750" s="29" t="s">
        <v>142</v>
      </c>
      <c r="O750" s="29">
        <v>820700</v>
      </c>
      <c r="R750" s="29" t="s">
        <v>1843</v>
      </c>
      <c r="S750" s="29">
        <v>150</v>
      </c>
      <c r="T750" s="29" t="s">
        <v>1844</v>
      </c>
      <c r="U750" s="29">
        <v>2939</v>
      </c>
      <c r="V750" s="29" t="s">
        <v>1845</v>
      </c>
      <c r="W750" s="29" t="s">
        <v>1846</v>
      </c>
      <c r="X750" s="29" t="s">
        <v>212</v>
      </c>
    </row>
    <row r="751" spans="1:24" x14ac:dyDescent="0.25">
      <c r="A751" s="29" t="s">
        <v>143</v>
      </c>
      <c r="B751" s="29">
        <v>2939</v>
      </c>
      <c r="C751" s="29" t="s">
        <v>142</v>
      </c>
      <c r="D751" s="29">
        <v>191779771</v>
      </c>
      <c r="E751" s="29">
        <v>0</v>
      </c>
      <c r="F751" s="29">
        <v>1060</v>
      </c>
      <c r="G751" s="29">
        <v>2691574</v>
      </c>
      <c r="H751" s="29">
        <v>1286751</v>
      </c>
      <c r="I751" s="29">
        <v>905</v>
      </c>
      <c r="J751" s="29">
        <v>1085609</v>
      </c>
      <c r="K751" s="29" t="s">
        <v>1841</v>
      </c>
      <c r="M751" s="29">
        <v>8207</v>
      </c>
      <c r="N751" s="29" t="s">
        <v>142</v>
      </c>
      <c r="O751" s="29">
        <v>820700</v>
      </c>
      <c r="S751" s="29">
        <v>115</v>
      </c>
      <c r="U751" s="29">
        <v>2939</v>
      </c>
      <c r="V751" s="29" t="s">
        <v>1849</v>
      </c>
      <c r="W751" s="29" t="s">
        <v>1850</v>
      </c>
      <c r="X751" s="29" t="s">
        <v>212</v>
      </c>
    </row>
    <row r="752" spans="1:24" x14ac:dyDescent="0.25">
      <c r="A752" s="29" t="s">
        <v>143</v>
      </c>
      <c r="B752" s="29">
        <v>2939</v>
      </c>
      <c r="C752" s="29" t="s">
        <v>142</v>
      </c>
      <c r="D752" s="29">
        <v>191779817</v>
      </c>
      <c r="E752" s="29">
        <v>0</v>
      </c>
      <c r="F752" s="29">
        <v>1060</v>
      </c>
      <c r="G752" s="29">
        <v>2692344</v>
      </c>
      <c r="H752" s="29">
        <v>1286277</v>
      </c>
      <c r="I752" s="29">
        <v>909</v>
      </c>
      <c r="J752" s="29">
        <v>1085609</v>
      </c>
      <c r="K752" s="29" t="s">
        <v>1841</v>
      </c>
      <c r="M752" s="29">
        <v>8207</v>
      </c>
      <c r="N752" s="29" t="s">
        <v>142</v>
      </c>
      <c r="O752" s="29">
        <v>820700</v>
      </c>
      <c r="S752" s="29">
        <v>115</v>
      </c>
      <c r="U752" s="29">
        <v>2939</v>
      </c>
      <c r="V752" s="29" t="s">
        <v>1847</v>
      </c>
      <c r="W752" s="29" t="s">
        <v>1848</v>
      </c>
      <c r="X752" s="29" t="s">
        <v>212</v>
      </c>
    </row>
    <row r="753" spans="1:24" x14ac:dyDescent="0.25">
      <c r="A753" s="29" t="s">
        <v>143</v>
      </c>
      <c r="B753" s="29">
        <v>2939</v>
      </c>
      <c r="C753" s="29" t="s">
        <v>142</v>
      </c>
      <c r="D753" s="29">
        <v>191751513</v>
      </c>
      <c r="E753" s="29">
        <v>0</v>
      </c>
      <c r="F753" s="29">
        <v>1080</v>
      </c>
      <c r="G753" s="29">
        <v>2690254</v>
      </c>
      <c r="H753" s="29">
        <v>1285793</v>
      </c>
      <c r="I753" s="29">
        <v>909</v>
      </c>
      <c r="J753" s="29">
        <v>1085612</v>
      </c>
      <c r="K753" s="29" t="s">
        <v>1851</v>
      </c>
      <c r="M753" s="29">
        <v>8200</v>
      </c>
      <c r="N753" s="29" t="s">
        <v>142</v>
      </c>
      <c r="O753" s="29">
        <v>820000</v>
      </c>
      <c r="R753" s="29" t="s">
        <v>882</v>
      </c>
      <c r="S753" s="29">
        <v>101</v>
      </c>
      <c r="U753" s="29">
        <v>2939</v>
      </c>
      <c r="V753" s="29" t="s">
        <v>1137</v>
      </c>
      <c r="W753" s="29" t="s">
        <v>1852</v>
      </c>
      <c r="X753" s="29" t="s">
        <v>212</v>
      </c>
    </row>
    <row r="754" spans="1:24" x14ac:dyDescent="0.25">
      <c r="A754" s="29" t="s">
        <v>143</v>
      </c>
      <c r="B754" s="29">
        <v>2939</v>
      </c>
      <c r="C754" s="29" t="s">
        <v>142</v>
      </c>
      <c r="D754" s="29">
        <v>191751514</v>
      </c>
      <c r="E754" s="29">
        <v>0</v>
      </c>
      <c r="F754" s="29">
        <v>1060</v>
      </c>
      <c r="G754" s="29">
        <v>2690219</v>
      </c>
      <c r="H754" s="29">
        <v>1285789</v>
      </c>
      <c r="I754" s="29">
        <v>909</v>
      </c>
      <c r="J754" s="29">
        <v>1085612</v>
      </c>
      <c r="K754" s="29" t="s">
        <v>1851</v>
      </c>
      <c r="M754" s="29">
        <v>8200</v>
      </c>
      <c r="N754" s="29" t="s">
        <v>142</v>
      </c>
      <c r="O754" s="29">
        <v>820000</v>
      </c>
      <c r="R754" s="29" t="s">
        <v>1853</v>
      </c>
      <c r="S754" s="29">
        <v>115</v>
      </c>
      <c r="T754" s="29" t="s">
        <v>1271</v>
      </c>
      <c r="U754" s="29">
        <v>2939</v>
      </c>
      <c r="V754" s="29" t="s">
        <v>1137</v>
      </c>
      <c r="W754" s="29" t="s">
        <v>1854</v>
      </c>
      <c r="X754" s="29" t="s">
        <v>212</v>
      </c>
    </row>
    <row r="755" spans="1:24" x14ac:dyDescent="0.25">
      <c r="A755" s="29" t="s">
        <v>143</v>
      </c>
      <c r="B755" s="29">
        <v>2939</v>
      </c>
      <c r="C755" s="29" t="s">
        <v>142</v>
      </c>
      <c r="D755" s="29">
        <v>191739619</v>
      </c>
      <c r="E755" s="29">
        <v>0</v>
      </c>
      <c r="F755" s="29">
        <v>1060</v>
      </c>
      <c r="G755" s="29">
        <v>2689909</v>
      </c>
      <c r="H755" s="29">
        <v>1285693</v>
      </c>
      <c r="I755" s="29">
        <v>909</v>
      </c>
      <c r="J755" s="29">
        <v>1085612</v>
      </c>
      <c r="K755" s="29" t="s">
        <v>1851</v>
      </c>
      <c r="M755" s="29">
        <v>8200</v>
      </c>
      <c r="N755" s="29" t="s">
        <v>142</v>
      </c>
      <c r="O755" s="29">
        <v>820000</v>
      </c>
      <c r="R755" s="29" t="s">
        <v>311</v>
      </c>
      <c r="S755" s="29">
        <v>115</v>
      </c>
      <c r="U755" s="29">
        <v>2939</v>
      </c>
      <c r="V755" s="29" t="s">
        <v>1137</v>
      </c>
      <c r="W755" s="29" t="s">
        <v>1855</v>
      </c>
      <c r="X755" s="29" t="s">
        <v>212</v>
      </c>
    </row>
    <row r="756" spans="1:24" x14ac:dyDescent="0.25">
      <c r="A756" s="29" t="s">
        <v>143</v>
      </c>
      <c r="B756" s="29">
        <v>2939</v>
      </c>
      <c r="C756" s="29" t="s">
        <v>142</v>
      </c>
      <c r="D756" s="29">
        <v>191765437</v>
      </c>
      <c r="E756" s="29">
        <v>0</v>
      </c>
      <c r="F756" s="29">
        <v>1060</v>
      </c>
      <c r="G756" s="29">
        <v>2690204.8149999999</v>
      </c>
      <c r="H756" s="29">
        <v>1285738.5830000001</v>
      </c>
      <c r="I756" s="29">
        <v>905</v>
      </c>
      <c r="J756" s="29">
        <v>1085612</v>
      </c>
      <c r="K756" s="29" t="s">
        <v>1851</v>
      </c>
      <c r="M756" s="29">
        <v>8200</v>
      </c>
      <c r="N756" s="29" t="s">
        <v>142</v>
      </c>
      <c r="O756" s="29">
        <v>820000</v>
      </c>
      <c r="R756" s="29" t="s">
        <v>1728</v>
      </c>
      <c r="S756" s="29">
        <v>115</v>
      </c>
      <c r="T756" s="29" t="s">
        <v>1271</v>
      </c>
      <c r="U756" s="29">
        <v>2939</v>
      </c>
      <c r="V756" s="29" t="s">
        <v>1137</v>
      </c>
      <c r="W756" s="29" t="s">
        <v>1856</v>
      </c>
      <c r="X756" s="29" t="s">
        <v>212</v>
      </c>
    </row>
    <row r="757" spans="1:24" x14ac:dyDescent="0.25">
      <c r="A757" s="29" t="s">
        <v>143</v>
      </c>
      <c r="B757" s="29">
        <v>2939</v>
      </c>
      <c r="C757" s="29" t="s">
        <v>142</v>
      </c>
      <c r="D757" s="29">
        <v>190628746</v>
      </c>
      <c r="E757" s="29">
        <v>0</v>
      </c>
      <c r="F757" s="29">
        <v>1060</v>
      </c>
      <c r="G757" s="29">
        <v>2690174</v>
      </c>
      <c r="H757" s="29">
        <v>1285709</v>
      </c>
      <c r="I757" s="29">
        <v>902</v>
      </c>
      <c r="J757" s="29">
        <v>1085612</v>
      </c>
      <c r="K757" s="29" t="s">
        <v>1851</v>
      </c>
      <c r="M757" s="29">
        <v>8200</v>
      </c>
      <c r="N757" s="29" t="s">
        <v>142</v>
      </c>
      <c r="O757" s="29">
        <v>820000</v>
      </c>
      <c r="R757" s="29" t="s">
        <v>1857</v>
      </c>
      <c r="S757" s="29">
        <v>115</v>
      </c>
      <c r="U757" s="29">
        <v>2939</v>
      </c>
      <c r="V757" s="29" t="s">
        <v>1137</v>
      </c>
      <c r="W757" s="29" t="s">
        <v>1858</v>
      </c>
      <c r="X757" s="29" t="s">
        <v>252</v>
      </c>
    </row>
    <row r="758" spans="1:24" x14ac:dyDescent="0.25">
      <c r="A758" s="29" t="s">
        <v>143</v>
      </c>
      <c r="B758" s="29">
        <v>2939</v>
      </c>
      <c r="C758" s="29" t="s">
        <v>142</v>
      </c>
      <c r="D758" s="29">
        <v>191771453</v>
      </c>
      <c r="E758" s="29">
        <v>0</v>
      </c>
      <c r="F758" s="29">
        <v>1080</v>
      </c>
      <c r="G758" s="29">
        <v>2690998.3709999998</v>
      </c>
      <c r="H758" s="29">
        <v>1283973.6170000001</v>
      </c>
      <c r="I758" s="29">
        <v>905</v>
      </c>
      <c r="J758" s="29">
        <v>1085621</v>
      </c>
      <c r="K758" s="29" t="s">
        <v>1859</v>
      </c>
      <c r="M758" s="29">
        <v>8200</v>
      </c>
      <c r="N758" s="29" t="s">
        <v>142</v>
      </c>
      <c r="O758" s="29">
        <v>820000</v>
      </c>
      <c r="R758" s="29" t="s">
        <v>1860</v>
      </c>
      <c r="S758" s="29">
        <v>101</v>
      </c>
      <c r="U758" s="29">
        <v>2939</v>
      </c>
      <c r="V758" s="29" t="s">
        <v>834</v>
      </c>
      <c r="W758" s="29" t="s">
        <v>1861</v>
      </c>
      <c r="X758" s="29" t="s">
        <v>212</v>
      </c>
    </row>
    <row r="759" spans="1:24" x14ac:dyDescent="0.25">
      <c r="A759" s="29" t="s">
        <v>143</v>
      </c>
      <c r="B759" s="29">
        <v>2939</v>
      </c>
      <c r="C759" s="29" t="s">
        <v>142</v>
      </c>
      <c r="D759" s="29">
        <v>191755351</v>
      </c>
      <c r="E759" s="29">
        <v>0</v>
      </c>
      <c r="F759" s="29">
        <v>1060</v>
      </c>
      <c r="G759" s="29">
        <v>2690863.63</v>
      </c>
      <c r="H759" s="29">
        <v>1284216.3370000001</v>
      </c>
      <c r="I759" s="29">
        <v>905</v>
      </c>
      <c r="J759" s="29">
        <v>1085621</v>
      </c>
      <c r="K759" s="29" t="s">
        <v>1859</v>
      </c>
      <c r="M759" s="29">
        <v>8200</v>
      </c>
      <c r="N759" s="29" t="s">
        <v>142</v>
      </c>
      <c r="O759" s="29">
        <v>820000</v>
      </c>
      <c r="R759" s="29" t="s">
        <v>1862</v>
      </c>
      <c r="S759" s="29">
        <v>115</v>
      </c>
      <c r="U759" s="29">
        <v>2939</v>
      </c>
      <c r="V759" s="29" t="s">
        <v>1863</v>
      </c>
      <c r="W759" s="29" t="s">
        <v>1864</v>
      </c>
      <c r="X759" s="29" t="s">
        <v>212</v>
      </c>
    </row>
    <row r="760" spans="1:24" x14ac:dyDescent="0.25">
      <c r="A760" s="29" t="s">
        <v>143</v>
      </c>
      <c r="B760" s="29">
        <v>2939</v>
      </c>
      <c r="C760" s="29" t="s">
        <v>142</v>
      </c>
      <c r="D760" s="29">
        <v>191755343</v>
      </c>
      <c r="E760" s="29">
        <v>0</v>
      </c>
      <c r="F760" s="29">
        <v>1080</v>
      </c>
      <c r="G760" s="29">
        <v>2691038</v>
      </c>
      <c r="H760" s="29">
        <v>1283879</v>
      </c>
      <c r="I760" s="29">
        <v>909</v>
      </c>
      <c r="J760" s="29">
        <v>1085621</v>
      </c>
      <c r="K760" s="29" t="s">
        <v>1859</v>
      </c>
      <c r="M760" s="29">
        <v>8200</v>
      </c>
      <c r="N760" s="29" t="s">
        <v>142</v>
      </c>
      <c r="O760" s="29">
        <v>820000</v>
      </c>
      <c r="R760" s="29" t="s">
        <v>1865</v>
      </c>
      <c r="S760" s="29">
        <v>101</v>
      </c>
      <c r="U760" s="29">
        <v>2939</v>
      </c>
      <c r="V760" s="29" t="s">
        <v>1866</v>
      </c>
      <c r="W760" s="29" t="s">
        <v>1867</v>
      </c>
      <c r="X760" s="29" t="s">
        <v>212</v>
      </c>
    </row>
    <row r="761" spans="1:24" x14ac:dyDescent="0.25">
      <c r="A761" s="29" t="s">
        <v>143</v>
      </c>
      <c r="B761" s="29">
        <v>2939</v>
      </c>
      <c r="C761" s="29" t="s">
        <v>142</v>
      </c>
      <c r="D761" s="29">
        <v>191746479</v>
      </c>
      <c r="E761" s="29">
        <v>0</v>
      </c>
      <c r="F761" s="29">
        <v>1060</v>
      </c>
      <c r="G761" s="29">
        <v>2690952</v>
      </c>
      <c r="H761" s="29">
        <v>1283976</v>
      </c>
      <c r="I761" s="29">
        <v>909</v>
      </c>
      <c r="J761" s="29">
        <v>1085621</v>
      </c>
      <c r="K761" s="29" t="s">
        <v>1859</v>
      </c>
      <c r="M761" s="29">
        <v>8200</v>
      </c>
      <c r="N761" s="29" t="s">
        <v>142</v>
      </c>
      <c r="O761" s="29">
        <v>820000</v>
      </c>
      <c r="S761" s="29">
        <v>115</v>
      </c>
      <c r="U761" s="29">
        <v>2939</v>
      </c>
      <c r="V761" s="29" t="s">
        <v>1868</v>
      </c>
      <c r="W761" s="29" t="s">
        <v>1869</v>
      </c>
      <c r="X761" s="29" t="s">
        <v>212</v>
      </c>
    </row>
    <row r="762" spans="1:24" x14ac:dyDescent="0.25">
      <c r="A762" s="29" t="s">
        <v>143</v>
      </c>
      <c r="B762" s="29">
        <v>2939</v>
      </c>
      <c r="C762" s="29" t="s">
        <v>142</v>
      </c>
      <c r="D762" s="29">
        <v>191775056</v>
      </c>
      <c r="E762" s="29">
        <v>0</v>
      </c>
      <c r="F762" s="29">
        <v>1060</v>
      </c>
      <c r="G762" s="29">
        <v>2690992</v>
      </c>
      <c r="H762" s="29">
        <v>1284022</v>
      </c>
      <c r="I762" s="29">
        <v>905</v>
      </c>
      <c r="J762" s="29">
        <v>1085621</v>
      </c>
      <c r="K762" s="29" t="s">
        <v>1859</v>
      </c>
      <c r="M762" s="29">
        <v>8200</v>
      </c>
      <c r="N762" s="29" t="s">
        <v>142</v>
      </c>
      <c r="O762" s="29">
        <v>820000</v>
      </c>
      <c r="S762" s="29">
        <v>115</v>
      </c>
      <c r="U762" s="29">
        <v>2939</v>
      </c>
      <c r="V762" s="29" t="s">
        <v>834</v>
      </c>
      <c r="W762" s="29" t="s">
        <v>1870</v>
      </c>
      <c r="X762" s="29" t="s">
        <v>212</v>
      </c>
    </row>
    <row r="763" spans="1:24" x14ac:dyDescent="0.25">
      <c r="A763" s="29" t="s">
        <v>143</v>
      </c>
      <c r="B763" s="29">
        <v>2939</v>
      </c>
      <c r="C763" s="29" t="s">
        <v>142</v>
      </c>
      <c r="D763" s="29">
        <v>191749922</v>
      </c>
      <c r="E763" s="29">
        <v>0</v>
      </c>
      <c r="F763" s="29">
        <v>1060</v>
      </c>
      <c r="G763" s="29">
        <v>2691419.2</v>
      </c>
      <c r="H763" s="29">
        <v>1286315.3</v>
      </c>
      <c r="I763" s="29">
        <v>905</v>
      </c>
      <c r="J763" s="29">
        <v>1085623</v>
      </c>
      <c r="K763" s="29" t="s">
        <v>1871</v>
      </c>
      <c r="L763" s="175" t="s">
        <v>3946</v>
      </c>
      <c r="M763" s="29">
        <v>8207</v>
      </c>
      <c r="N763" s="29" t="s">
        <v>142</v>
      </c>
      <c r="O763" s="29">
        <v>820700</v>
      </c>
      <c r="R763" s="29" t="s">
        <v>309</v>
      </c>
      <c r="S763" s="29">
        <v>115</v>
      </c>
      <c r="T763" s="29" t="s">
        <v>3947</v>
      </c>
      <c r="U763" s="29">
        <v>2939</v>
      </c>
      <c r="V763" s="29" t="s">
        <v>1874</v>
      </c>
      <c r="W763" s="29" t="s">
        <v>1875</v>
      </c>
      <c r="X763" s="29" t="s">
        <v>212</v>
      </c>
    </row>
    <row r="764" spans="1:24" x14ac:dyDescent="0.25">
      <c r="A764" s="29" t="s">
        <v>143</v>
      </c>
      <c r="B764" s="29">
        <v>2939</v>
      </c>
      <c r="C764" s="29" t="s">
        <v>142</v>
      </c>
      <c r="D764" s="29">
        <v>191749923</v>
      </c>
      <c r="E764" s="29">
        <v>0</v>
      </c>
      <c r="F764" s="29">
        <v>1060</v>
      </c>
      <c r="G764" s="29">
        <v>2691389.06</v>
      </c>
      <c r="H764" s="29">
        <v>1286362.3910000001</v>
      </c>
      <c r="I764" s="29">
        <v>905</v>
      </c>
      <c r="J764" s="29">
        <v>1085623</v>
      </c>
      <c r="K764" s="29" t="s">
        <v>1871</v>
      </c>
      <c r="L764" s="175" t="s">
        <v>3946</v>
      </c>
      <c r="M764" s="29">
        <v>8207</v>
      </c>
      <c r="N764" s="29" t="s">
        <v>142</v>
      </c>
      <c r="O764" s="29">
        <v>820700</v>
      </c>
      <c r="S764" s="29">
        <v>115</v>
      </c>
      <c r="T764" s="29" t="s">
        <v>1903</v>
      </c>
      <c r="U764" s="29">
        <v>2939</v>
      </c>
      <c r="V764" s="29" t="s">
        <v>1904</v>
      </c>
      <c r="W764" s="29" t="s">
        <v>1905</v>
      </c>
      <c r="X764" s="29" t="s">
        <v>212</v>
      </c>
    </row>
    <row r="765" spans="1:24" x14ac:dyDescent="0.25">
      <c r="A765" s="29" t="s">
        <v>143</v>
      </c>
      <c r="B765" s="29">
        <v>2939</v>
      </c>
      <c r="C765" s="29" t="s">
        <v>142</v>
      </c>
      <c r="D765" s="29">
        <v>191749932</v>
      </c>
      <c r="E765" s="29">
        <v>0</v>
      </c>
      <c r="F765" s="29">
        <v>1060</v>
      </c>
      <c r="G765" s="29">
        <v>2691428</v>
      </c>
      <c r="H765" s="29">
        <v>1286395</v>
      </c>
      <c r="I765" s="29">
        <v>909</v>
      </c>
      <c r="J765" s="29">
        <v>1085623</v>
      </c>
      <c r="K765" s="29" t="s">
        <v>1871</v>
      </c>
      <c r="M765" s="29">
        <v>8207</v>
      </c>
      <c r="N765" s="29" t="s">
        <v>142</v>
      </c>
      <c r="O765" s="29">
        <v>820700</v>
      </c>
      <c r="R765" s="29" t="s">
        <v>1872</v>
      </c>
      <c r="S765" s="29">
        <v>115</v>
      </c>
      <c r="U765" s="29">
        <v>2939</v>
      </c>
      <c r="V765" s="29" t="s">
        <v>1873</v>
      </c>
      <c r="W765" s="29" t="s">
        <v>650</v>
      </c>
      <c r="X765" s="29" t="s">
        <v>212</v>
      </c>
    </row>
    <row r="766" spans="1:24" x14ac:dyDescent="0.25">
      <c r="A766" s="29" t="s">
        <v>143</v>
      </c>
      <c r="B766" s="29">
        <v>2939</v>
      </c>
      <c r="C766" s="29" t="s">
        <v>142</v>
      </c>
      <c r="D766" s="29">
        <v>191779838</v>
      </c>
      <c r="E766" s="29">
        <v>0</v>
      </c>
      <c r="F766" s="29">
        <v>1060</v>
      </c>
      <c r="G766" s="29">
        <v>2691672</v>
      </c>
      <c r="H766" s="29">
        <v>1286513</v>
      </c>
      <c r="I766" s="29">
        <v>909</v>
      </c>
      <c r="J766" s="29">
        <v>1085623</v>
      </c>
      <c r="K766" s="29" t="s">
        <v>1871</v>
      </c>
      <c r="M766" s="29">
        <v>8207</v>
      </c>
      <c r="N766" s="29" t="s">
        <v>142</v>
      </c>
      <c r="O766" s="29">
        <v>820700</v>
      </c>
      <c r="R766" s="29" t="s">
        <v>327</v>
      </c>
      <c r="S766" s="29">
        <v>115</v>
      </c>
      <c r="U766" s="29">
        <v>2939</v>
      </c>
      <c r="V766" s="29" t="s">
        <v>1876</v>
      </c>
      <c r="W766" s="29" t="s">
        <v>1877</v>
      </c>
      <c r="X766" s="29" t="s">
        <v>212</v>
      </c>
    </row>
    <row r="767" spans="1:24" x14ac:dyDescent="0.25">
      <c r="A767" s="29" t="s">
        <v>143</v>
      </c>
      <c r="B767" s="29">
        <v>2939</v>
      </c>
      <c r="C767" s="29" t="s">
        <v>142</v>
      </c>
      <c r="D767" s="29">
        <v>191763326</v>
      </c>
      <c r="E767" s="29">
        <v>0</v>
      </c>
      <c r="F767" s="29">
        <v>1080</v>
      </c>
      <c r="G767" s="29">
        <v>2691497</v>
      </c>
      <c r="H767" s="29">
        <v>1286308</v>
      </c>
      <c r="I767" s="29">
        <v>909</v>
      </c>
      <c r="J767" s="29">
        <v>1085623</v>
      </c>
      <c r="K767" s="29" t="s">
        <v>1871</v>
      </c>
      <c r="M767" s="29">
        <v>8207</v>
      </c>
      <c r="N767" s="29" t="s">
        <v>142</v>
      </c>
      <c r="O767" s="29">
        <v>820700</v>
      </c>
      <c r="R767" s="29" t="s">
        <v>1878</v>
      </c>
      <c r="S767" s="29">
        <v>101</v>
      </c>
      <c r="U767" s="29">
        <v>2939</v>
      </c>
      <c r="V767" s="29" t="s">
        <v>1879</v>
      </c>
      <c r="W767" s="29" t="s">
        <v>1880</v>
      </c>
      <c r="X767" s="29" t="s">
        <v>212</v>
      </c>
    </row>
    <row r="768" spans="1:24" x14ac:dyDescent="0.25">
      <c r="A768" s="29" t="s">
        <v>143</v>
      </c>
      <c r="B768" s="29">
        <v>2939</v>
      </c>
      <c r="C768" s="29" t="s">
        <v>142</v>
      </c>
      <c r="D768" s="29">
        <v>191763325</v>
      </c>
      <c r="E768" s="29">
        <v>0</v>
      </c>
      <c r="F768" s="29">
        <v>1080</v>
      </c>
      <c r="G768" s="29">
        <v>2691461</v>
      </c>
      <c r="H768" s="29">
        <v>1286269</v>
      </c>
      <c r="I768" s="29">
        <v>909</v>
      </c>
      <c r="J768" s="29">
        <v>1085623</v>
      </c>
      <c r="K768" s="29" t="s">
        <v>1871</v>
      </c>
      <c r="M768" s="29">
        <v>8207</v>
      </c>
      <c r="N768" s="29" t="s">
        <v>142</v>
      </c>
      <c r="O768" s="29">
        <v>820700</v>
      </c>
      <c r="R768" s="29" t="s">
        <v>1881</v>
      </c>
      <c r="S768" s="29">
        <v>101</v>
      </c>
      <c r="U768" s="29">
        <v>2939</v>
      </c>
      <c r="V768" s="29" t="s">
        <v>1882</v>
      </c>
      <c r="W768" s="29" t="s">
        <v>1883</v>
      </c>
      <c r="X768" s="29" t="s">
        <v>212</v>
      </c>
    </row>
    <row r="769" spans="1:24" x14ac:dyDescent="0.25">
      <c r="A769" s="29" t="s">
        <v>143</v>
      </c>
      <c r="B769" s="29">
        <v>2939</v>
      </c>
      <c r="C769" s="29" t="s">
        <v>142</v>
      </c>
      <c r="D769" s="29">
        <v>191779772</v>
      </c>
      <c r="E769" s="29">
        <v>0</v>
      </c>
      <c r="F769" s="29">
        <v>1080</v>
      </c>
      <c r="G769" s="29">
        <v>2691456</v>
      </c>
      <c r="H769" s="29">
        <v>1286285</v>
      </c>
      <c r="I769" s="29">
        <v>909</v>
      </c>
      <c r="J769" s="29">
        <v>1085623</v>
      </c>
      <c r="K769" s="29" t="s">
        <v>1871</v>
      </c>
      <c r="M769" s="29">
        <v>8207</v>
      </c>
      <c r="N769" s="29" t="s">
        <v>142</v>
      </c>
      <c r="O769" s="29">
        <v>820700</v>
      </c>
      <c r="R769" s="29" t="s">
        <v>430</v>
      </c>
      <c r="S769" s="29">
        <v>101</v>
      </c>
      <c r="U769" s="29">
        <v>2939</v>
      </c>
      <c r="V769" s="29" t="s">
        <v>1879</v>
      </c>
      <c r="W769" s="29" t="s">
        <v>1884</v>
      </c>
      <c r="X769" s="29" t="s">
        <v>212</v>
      </c>
    </row>
    <row r="770" spans="1:24" x14ac:dyDescent="0.25">
      <c r="A770" s="29" t="s">
        <v>143</v>
      </c>
      <c r="B770" s="29">
        <v>2939</v>
      </c>
      <c r="C770" s="29" t="s">
        <v>142</v>
      </c>
      <c r="D770" s="29">
        <v>191779854</v>
      </c>
      <c r="E770" s="29">
        <v>0</v>
      </c>
      <c r="F770" s="29">
        <v>1060</v>
      </c>
      <c r="G770" s="29">
        <v>2691529.892</v>
      </c>
      <c r="H770" s="29">
        <v>1286396.7579999999</v>
      </c>
      <c r="I770" s="29">
        <v>905</v>
      </c>
      <c r="J770" s="29">
        <v>1085623</v>
      </c>
      <c r="K770" s="29" t="s">
        <v>1871</v>
      </c>
      <c r="M770" s="29">
        <v>8207</v>
      </c>
      <c r="N770" s="29" t="s">
        <v>142</v>
      </c>
      <c r="O770" s="29">
        <v>820700</v>
      </c>
      <c r="S770" s="29">
        <v>115</v>
      </c>
      <c r="U770" s="29">
        <v>2939</v>
      </c>
      <c r="V770" s="29" t="s">
        <v>1887</v>
      </c>
      <c r="W770" s="29" t="s">
        <v>1888</v>
      </c>
      <c r="X770" s="29" t="s">
        <v>212</v>
      </c>
    </row>
    <row r="771" spans="1:24" x14ac:dyDescent="0.25">
      <c r="A771" s="29" t="s">
        <v>143</v>
      </c>
      <c r="B771" s="29">
        <v>2939</v>
      </c>
      <c r="C771" s="29" t="s">
        <v>142</v>
      </c>
      <c r="D771" s="29">
        <v>191757393</v>
      </c>
      <c r="E771" s="29">
        <v>0</v>
      </c>
      <c r="F771" s="29">
        <v>1060</v>
      </c>
      <c r="G771" s="29">
        <v>2691555</v>
      </c>
      <c r="H771" s="29">
        <v>1286381</v>
      </c>
      <c r="I771" s="29">
        <v>909</v>
      </c>
      <c r="J771" s="29">
        <v>1085623</v>
      </c>
      <c r="K771" s="29" t="s">
        <v>1871</v>
      </c>
      <c r="M771" s="29">
        <v>8207</v>
      </c>
      <c r="N771" s="29" t="s">
        <v>142</v>
      </c>
      <c r="O771" s="29">
        <v>820700</v>
      </c>
      <c r="S771" s="29">
        <v>115</v>
      </c>
      <c r="U771" s="29">
        <v>2939</v>
      </c>
      <c r="V771" s="29" t="s">
        <v>1901</v>
      </c>
      <c r="W771" s="29" t="s">
        <v>1902</v>
      </c>
      <c r="X771" s="29" t="s">
        <v>212</v>
      </c>
    </row>
    <row r="772" spans="1:24" x14ac:dyDescent="0.25">
      <c r="A772" s="29" t="s">
        <v>143</v>
      </c>
      <c r="B772" s="29">
        <v>2939</v>
      </c>
      <c r="C772" s="29" t="s">
        <v>142</v>
      </c>
      <c r="D772" s="29">
        <v>191757362</v>
      </c>
      <c r="E772" s="29">
        <v>0</v>
      </c>
      <c r="F772" s="29">
        <v>1060</v>
      </c>
      <c r="G772" s="29">
        <v>2691727</v>
      </c>
      <c r="H772" s="29">
        <v>1286524</v>
      </c>
      <c r="I772" s="29">
        <v>909</v>
      </c>
      <c r="J772" s="29">
        <v>1085623</v>
      </c>
      <c r="K772" s="29" t="s">
        <v>1871</v>
      </c>
      <c r="M772" s="29">
        <v>8207</v>
      </c>
      <c r="N772" s="29" t="s">
        <v>142</v>
      </c>
      <c r="O772" s="29">
        <v>820700</v>
      </c>
      <c r="S772" s="29">
        <v>115</v>
      </c>
      <c r="U772" s="29">
        <v>2939</v>
      </c>
      <c r="V772" s="29" t="s">
        <v>1891</v>
      </c>
      <c r="W772" s="29" t="s">
        <v>1892</v>
      </c>
      <c r="X772" s="29" t="s">
        <v>212</v>
      </c>
    </row>
    <row r="773" spans="1:24" x14ac:dyDescent="0.25">
      <c r="A773" s="29" t="s">
        <v>143</v>
      </c>
      <c r="B773" s="29">
        <v>2939</v>
      </c>
      <c r="C773" s="29" t="s">
        <v>142</v>
      </c>
      <c r="D773" s="29">
        <v>191757983</v>
      </c>
      <c r="E773" s="29">
        <v>0</v>
      </c>
      <c r="F773" s="29">
        <v>1060</v>
      </c>
      <c r="G773" s="29">
        <v>2691411</v>
      </c>
      <c r="H773" s="29">
        <v>1286224</v>
      </c>
      <c r="I773" s="29">
        <v>909</v>
      </c>
      <c r="J773" s="29">
        <v>1085623</v>
      </c>
      <c r="K773" s="29" t="s">
        <v>1871</v>
      </c>
      <c r="M773" s="29">
        <v>8207</v>
      </c>
      <c r="N773" s="29" t="s">
        <v>142</v>
      </c>
      <c r="O773" s="29">
        <v>820700</v>
      </c>
      <c r="S773" s="29">
        <v>115</v>
      </c>
      <c r="U773" s="29">
        <v>2939</v>
      </c>
      <c r="V773" s="29" t="s">
        <v>1885</v>
      </c>
      <c r="W773" s="29" t="s">
        <v>1886</v>
      </c>
      <c r="X773" s="29" t="s">
        <v>212</v>
      </c>
    </row>
    <row r="774" spans="1:24" x14ac:dyDescent="0.25">
      <c r="A774" s="29" t="s">
        <v>143</v>
      </c>
      <c r="B774" s="29">
        <v>2939</v>
      </c>
      <c r="C774" s="29" t="s">
        <v>142</v>
      </c>
      <c r="D774" s="29">
        <v>191779773</v>
      </c>
      <c r="E774" s="29">
        <v>0</v>
      </c>
      <c r="F774" s="29">
        <v>1060</v>
      </c>
      <c r="G774" s="29">
        <v>2691615.5669999998</v>
      </c>
      <c r="H774" s="29">
        <v>1286479.125</v>
      </c>
      <c r="I774" s="29">
        <v>905</v>
      </c>
      <c r="J774" s="29">
        <v>1085623</v>
      </c>
      <c r="K774" s="29" t="s">
        <v>1871</v>
      </c>
      <c r="M774" s="29">
        <v>8207</v>
      </c>
      <c r="N774" s="29" t="s">
        <v>142</v>
      </c>
      <c r="O774" s="29">
        <v>820700</v>
      </c>
      <c r="S774" s="29">
        <v>115</v>
      </c>
      <c r="U774" s="29">
        <v>2939</v>
      </c>
      <c r="V774" s="29" t="s">
        <v>1889</v>
      </c>
      <c r="W774" s="29" t="s">
        <v>1890</v>
      </c>
      <c r="X774" s="29" t="s">
        <v>212</v>
      </c>
    </row>
    <row r="775" spans="1:24" x14ac:dyDescent="0.25">
      <c r="A775" s="29" t="s">
        <v>143</v>
      </c>
      <c r="B775" s="29">
        <v>2939</v>
      </c>
      <c r="C775" s="29" t="s">
        <v>142</v>
      </c>
      <c r="D775" s="29">
        <v>191779892</v>
      </c>
      <c r="E775" s="29">
        <v>0</v>
      </c>
      <c r="F775" s="29">
        <v>1060</v>
      </c>
      <c r="G775" s="29">
        <v>2691561.1439999999</v>
      </c>
      <c r="H775" s="29">
        <v>1286423.2620000001</v>
      </c>
      <c r="I775" s="29">
        <v>905</v>
      </c>
      <c r="J775" s="29">
        <v>1085623</v>
      </c>
      <c r="K775" s="29" t="s">
        <v>1871</v>
      </c>
      <c r="M775" s="29">
        <v>8207</v>
      </c>
      <c r="N775" s="29" t="s">
        <v>142</v>
      </c>
      <c r="O775" s="29">
        <v>820700</v>
      </c>
      <c r="S775" s="29">
        <v>115</v>
      </c>
      <c r="U775" s="29">
        <v>2939</v>
      </c>
      <c r="V775" s="29" t="s">
        <v>1899</v>
      </c>
      <c r="W775" s="29" t="s">
        <v>1900</v>
      </c>
      <c r="X775" s="29" t="s">
        <v>212</v>
      </c>
    </row>
    <row r="776" spans="1:24" x14ac:dyDescent="0.25">
      <c r="A776" s="29" t="s">
        <v>143</v>
      </c>
      <c r="B776" s="29">
        <v>2939</v>
      </c>
      <c r="C776" s="29" t="s">
        <v>142</v>
      </c>
      <c r="D776" s="29">
        <v>191779893</v>
      </c>
      <c r="E776" s="29">
        <v>0</v>
      </c>
      <c r="F776" s="29">
        <v>1060</v>
      </c>
      <c r="G776" s="29">
        <v>2691563.4130000002</v>
      </c>
      <c r="H776" s="29">
        <v>1286425.575</v>
      </c>
      <c r="I776" s="29">
        <v>905</v>
      </c>
      <c r="J776" s="29">
        <v>1085623</v>
      </c>
      <c r="K776" s="29" t="s">
        <v>1871</v>
      </c>
      <c r="M776" s="29">
        <v>8207</v>
      </c>
      <c r="N776" s="29" t="s">
        <v>142</v>
      </c>
      <c r="O776" s="29">
        <v>820700</v>
      </c>
      <c r="S776" s="29">
        <v>115</v>
      </c>
      <c r="U776" s="29">
        <v>2939</v>
      </c>
      <c r="V776" s="29" t="s">
        <v>1909</v>
      </c>
      <c r="W776" s="29" t="s">
        <v>1910</v>
      </c>
      <c r="X776" s="29" t="s">
        <v>212</v>
      </c>
    </row>
    <row r="777" spans="1:24" x14ac:dyDescent="0.25">
      <c r="A777" s="29" t="s">
        <v>143</v>
      </c>
      <c r="B777" s="29">
        <v>2939</v>
      </c>
      <c r="C777" s="29" t="s">
        <v>142</v>
      </c>
      <c r="D777" s="29">
        <v>191779911</v>
      </c>
      <c r="E777" s="29">
        <v>0</v>
      </c>
      <c r="F777" s="29">
        <v>1060</v>
      </c>
      <c r="G777" s="29">
        <v>2691576.5920000002</v>
      </c>
      <c r="H777" s="29">
        <v>1286435.9269999999</v>
      </c>
      <c r="I777" s="29">
        <v>905</v>
      </c>
      <c r="J777" s="29">
        <v>1085623</v>
      </c>
      <c r="K777" s="29" t="s">
        <v>1871</v>
      </c>
      <c r="M777" s="29">
        <v>8207</v>
      </c>
      <c r="N777" s="29" t="s">
        <v>142</v>
      </c>
      <c r="O777" s="29">
        <v>820700</v>
      </c>
      <c r="S777" s="29">
        <v>115</v>
      </c>
      <c r="U777" s="29">
        <v>2939</v>
      </c>
      <c r="V777" s="29" t="s">
        <v>1897</v>
      </c>
      <c r="W777" s="29" t="s">
        <v>1898</v>
      </c>
      <c r="X777" s="29" t="s">
        <v>212</v>
      </c>
    </row>
    <row r="778" spans="1:24" x14ac:dyDescent="0.25">
      <c r="A778" s="29" t="s">
        <v>143</v>
      </c>
      <c r="B778" s="29">
        <v>2939</v>
      </c>
      <c r="C778" s="29" t="s">
        <v>142</v>
      </c>
      <c r="D778" s="29">
        <v>191777460</v>
      </c>
      <c r="E778" s="29">
        <v>0</v>
      </c>
      <c r="F778" s="29">
        <v>1060</v>
      </c>
      <c r="G778" s="29">
        <v>2691407</v>
      </c>
      <c r="H778" s="29">
        <v>1286222</v>
      </c>
      <c r="I778" s="29">
        <v>905</v>
      </c>
      <c r="J778" s="29">
        <v>1085623</v>
      </c>
      <c r="K778" s="29" t="s">
        <v>1871</v>
      </c>
      <c r="M778" s="29">
        <v>8207</v>
      </c>
      <c r="N778" s="29" t="s">
        <v>142</v>
      </c>
      <c r="O778" s="29">
        <v>820700</v>
      </c>
      <c r="S778" s="29">
        <v>115</v>
      </c>
      <c r="U778" s="29">
        <v>2939</v>
      </c>
      <c r="V778" s="29" t="s">
        <v>1885</v>
      </c>
      <c r="W778" s="29" t="s">
        <v>1908</v>
      </c>
      <c r="X778" s="29" t="s">
        <v>212</v>
      </c>
    </row>
    <row r="779" spans="1:24" x14ac:dyDescent="0.25">
      <c r="A779" s="29" t="s">
        <v>143</v>
      </c>
      <c r="B779" s="29">
        <v>2939</v>
      </c>
      <c r="C779" s="29" t="s">
        <v>142</v>
      </c>
      <c r="D779" s="29">
        <v>191779792</v>
      </c>
      <c r="E779" s="29">
        <v>0</v>
      </c>
      <c r="F779" s="29">
        <v>1060</v>
      </c>
      <c r="G779" s="29">
        <v>2691619</v>
      </c>
      <c r="H779" s="29">
        <v>1286470</v>
      </c>
      <c r="I779" s="29">
        <v>909</v>
      </c>
      <c r="J779" s="29">
        <v>1085623</v>
      </c>
      <c r="K779" s="29" t="s">
        <v>1871</v>
      </c>
      <c r="M779" s="29">
        <v>8207</v>
      </c>
      <c r="N779" s="29" t="s">
        <v>142</v>
      </c>
      <c r="O779" s="29">
        <v>820700</v>
      </c>
      <c r="S779" s="29">
        <v>115</v>
      </c>
      <c r="U779" s="29">
        <v>2939</v>
      </c>
      <c r="V779" s="29" t="s">
        <v>1893</v>
      </c>
      <c r="W779" s="29" t="s">
        <v>1894</v>
      </c>
      <c r="X779" s="29" t="s">
        <v>212</v>
      </c>
    </row>
    <row r="780" spans="1:24" x14ac:dyDescent="0.25">
      <c r="A780" s="29" t="s">
        <v>143</v>
      </c>
      <c r="B780" s="29">
        <v>2939</v>
      </c>
      <c r="C780" s="29" t="s">
        <v>142</v>
      </c>
      <c r="D780" s="29">
        <v>191779864</v>
      </c>
      <c r="E780" s="29">
        <v>0</v>
      </c>
      <c r="F780" s="29">
        <v>1060</v>
      </c>
      <c r="G780" s="29">
        <v>2691574.1260000002</v>
      </c>
      <c r="H780" s="29">
        <v>1286433.8759999999</v>
      </c>
      <c r="I780" s="29">
        <v>905</v>
      </c>
      <c r="J780" s="29">
        <v>1085623</v>
      </c>
      <c r="K780" s="29" t="s">
        <v>1871</v>
      </c>
      <c r="M780" s="29">
        <v>8207</v>
      </c>
      <c r="N780" s="29" t="s">
        <v>142</v>
      </c>
      <c r="O780" s="29">
        <v>820700</v>
      </c>
      <c r="S780" s="29">
        <v>115</v>
      </c>
      <c r="U780" s="29">
        <v>2939</v>
      </c>
      <c r="V780" s="29" t="s">
        <v>1895</v>
      </c>
      <c r="W780" s="29" t="s">
        <v>1896</v>
      </c>
      <c r="X780" s="29" t="s">
        <v>212</v>
      </c>
    </row>
    <row r="781" spans="1:24" x14ac:dyDescent="0.25">
      <c r="A781" s="29" t="s">
        <v>143</v>
      </c>
      <c r="B781" s="29">
        <v>2939</v>
      </c>
      <c r="C781" s="29" t="s">
        <v>142</v>
      </c>
      <c r="D781" s="29">
        <v>191779815</v>
      </c>
      <c r="E781" s="29">
        <v>0</v>
      </c>
      <c r="F781" s="29">
        <v>1060</v>
      </c>
      <c r="G781" s="29">
        <v>2691480</v>
      </c>
      <c r="H781" s="29">
        <v>1286357</v>
      </c>
      <c r="I781" s="29">
        <v>909</v>
      </c>
      <c r="J781" s="29">
        <v>1085623</v>
      </c>
      <c r="K781" s="29" t="s">
        <v>1871</v>
      </c>
      <c r="M781" s="29">
        <v>8207</v>
      </c>
      <c r="N781" s="29" t="s">
        <v>142</v>
      </c>
      <c r="O781" s="29">
        <v>820700</v>
      </c>
      <c r="S781" s="29">
        <v>115</v>
      </c>
      <c r="U781" s="29">
        <v>2939</v>
      </c>
      <c r="V781" s="29" t="s">
        <v>1906</v>
      </c>
      <c r="W781" s="29" t="s">
        <v>1907</v>
      </c>
      <c r="X781" s="29" t="s">
        <v>212</v>
      </c>
    </row>
    <row r="782" spans="1:24" x14ac:dyDescent="0.25">
      <c r="A782" s="29" t="s">
        <v>143</v>
      </c>
      <c r="B782" s="29">
        <v>2939</v>
      </c>
      <c r="C782" s="29" t="s">
        <v>142</v>
      </c>
      <c r="D782" s="29">
        <v>191750457</v>
      </c>
      <c r="E782" s="29">
        <v>0</v>
      </c>
      <c r="F782" s="29">
        <v>1060</v>
      </c>
      <c r="G782" s="29">
        <v>2691424</v>
      </c>
      <c r="H782" s="29">
        <v>1283601</v>
      </c>
      <c r="I782" s="29">
        <v>909</v>
      </c>
      <c r="J782" s="29">
        <v>1085624</v>
      </c>
      <c r="K782" s="29" t="s">
        <v>1911</v>
      </c>
      <c r="M782" s="29">
        <v>8203</v>
      </c>
      <c r="N782" s="29" t="s">
        <v>142</v>
      </c>
      <c r="O782" s="29">
        <v>820300</v>
      </c>
      <c r="R782" s="29" t="s">
        <v>1912</v>
      </c>
      <c r="S782" s="29">
        <v>115</v>
      </c>
      <c r="U782" s="29">
        <v>2939</v>
      </c>
      <c r="V782" s="29" t="s">
        <v>1913</v>
      </c>
      <c r="W782" s="29" t="s">
        <v>1914</v>
      </c>
      <c r="X782" s="29" t="s">
        <v>212</v>
      </c>
    </row>
    <row r="783" spans="1:24" x14ac:dyDescent="0.25">
      <c r="A783" s="29" t="s">
        <v>143</v>
      </c>
      <c r="B783" s="29">
        <v>2939</v>
      </c>
      <c r="C783" s="29" t="s">
        <v>142</v>
      </c>
      <c r="D783" s="29">
        <v>191766155</v>
      </c>
      <c r="E783" s="29">
        <v>0</v>
      </c>
      <c r="F783" s="29">
        <v>1060</v>
      </c>
      <c r="G783" s="29">
        <v>2691437.91</v>
      </c>
      <c r="H783" s="29">
        <v>1283648.338</v>
      </c>
      <c r="I783" s="29">
        <v>905</v>
      </c>
      <c r="J783" s="29">
        <v>1085624</v>
      </c>
      <c r="K783" s="29" t="s">
        <v>1911</v>
      </c>
      <c r="M783" s="29">
        <v>8203</v>
      </c>
      <c r="N783" s="29" t="s">
        <v>142</v>
      </c>
      <c r="O783" s="29">
        <v>820300</v>
      </c>
      <c r="R783" s="29" t="s">
        <v>525</v>
      </c>
      <c r="S783" s="29">
        <v>115</v>
      </c>
      <c r="U783" s="29">
        <v>2939</v>
      </c>
      <c r="V783" s="29" t="s">
        <v>1915</v>
      </c>
      <c r="W783" s="29" t="s">
        <v>1916</v>
      </c>
      <c r="X783" s="29" t="s">
        <v>212</v>
      </c>
    </row>
    <row r="784" spans="1:24" x14ac:dyDescent="0.25">
      <c r="A784" s="29" t="s">
        <v>143</v>
      </c>
      <c r="B784" s="29">
        <v>2939</v>
      </c>
      <c r="C784" s="29" t="s">
        <v>142</v>
      </c>
      <c r="D784" s="29">
        <v>191766157</v>
      </c>
      <c r="E784" s="29">
        <v>0</v>
      </c>
      <c r="F784" s="29">
        <v>1060</v>
      </c>
      <c r="G784" s="29">
        <v>2691470</v>
      </c>
      <c r="H784" s="29">
        <v>1283653</v>
      </c>
      <c r="I784" s="29">
        <v>909</v>
      </c>
      <c r="J784" s="29">
        <v>1085624</v>
      </c>
      <c r="K784" s="29" t="s">
        <v>1911</v>
      </c>
      <c r="M784" s="29">
        <v>8203</v>
      </c>
      <c r="N784" s="29" t="s">
        <v>142</v>
      </c>
      <c r="O784" s="29">
        <v>820300</v>
      </c>
      <c r="R784" s="29" t="s">
        <v>1377</v>
      </c>
      <c r="S784" s="29">
        <v>115</v>
      </c>
      <c r="U784" s="29">
        <v>2939</v>
      </c>
      <c r="V784" s="29" t="s">
        <v>1917</v>
      </c>
      <c r="W784" s="29" t="s">
        <v>1918</v>
      </c>
      <c r="X784" s="29" t="s">
        <v>212</v>
      </c>
    </row>
    <row r="785" spans="1:24" x14ac:dyDescent="0.25">
      <c r="A785" s="29" t="s">
        <v>143</v>
      </c>
      <c r="B785" s="29">
        <v>2939</v>
      </c>
      <c r="C785" s="29" t="s">
        <v>142</v>
      </c>
      <c r="D785" s="29">
        <v>191764189</v>
      </c>
      <c r="E785" s="29">
        <v>0</v>
      </c>
      <c r="F785" s="29">
        <v>1060</v>
      </c>
      <c r="G785" s="29">
        <v>2691402.156</v>
      </c>
      <c r="H785" s="29">
        <v>1283611.5220000001</v>
      </c>
      <c r="I785" s="29">
        <v>909</v>
      </c>
      <c r="J785" s="29">
        <v>1085624</v>
      </c>
      <c r="K785" s="29" t="s">
        <v>1911</v>
      </c>
      <c r="M785" s="29">
        <v>8203</v>
      </c>
      <c r="N785" s="29" t="s">
        <v>142</v>
      </c>
      <c r="O785" s="29">
        <v>820300</v>
      </c>
      <c r="R785" s="29" t="s">
        <v>283</v>
      </c>
      <c r="S785" s="29">
        <v>115</v>
      </c>
      <c r="U785" s="29">
        <v>2939</v>
      </c>
      <c r="V785" s="29" t="s">
        <v>1919</v>
      </c>
      <c r="W785" s="29" t="s">
        <v>1920</v>
      </c>
      <c r="X785" s="29" t="s">
        <v>212</v>
      </c>
    </row>
    <row r="786" spans="1:24" x14ac:dyDescent="0.25">
      <c r="A786" s="29" t="s">
        <v>143</v>
      </c>
      <c r="B786" s="29">
        <v>2939</v>
      </c>
      <c r="C786" s="29" t="s">
        <v>142</v>
      </c>
      <c r="D786" s="29">
        <v>191750456</v>
      </c>
      <c r="E786" s="29">
        <v>0</v>
      </c>
      <c r="F786" s="29">
        <v>1060</v>
      </c>
      <c r="G786" s="29">
        <v>2691463</v>
      </c>
      <c r="H786" s="29">
        <v>1283603</v>
      </c>
      <c r="I786" s="29">
        <v>905</v>
      </c>
      <c r="J786" s="29">
        <v>1085624</v>
      </c>
      <c r="K786" s="29" t="s">
        <v>1911</v>
      </c>
      <c r="M786" s="29">
        <v>8203</v>
      </c>
      <c r="N786" s="29" t="s">
        <v>142</v>
      </c>
      <c r="O786" s="29">
        <v>820300</v>
      </c>
      <c r="R786" s="29" t="s">
        <v>1921</v>
      </c>
      <c r="S786" s="29">
        <v>115</v>
      </c>
      <c r="U786" s="29">
        <v>2939</v>
      </c>
      <c r="V786" s="29" t="s">
        <v>702</v>
      </c>
      <c r="W786" s="29" t="s">
        <v>1922</v>
      </c>
      <c r="X786" s="29" t="s">
        <v>212</v>
      </c>
    </row>
    <row r="787" spans="1:24" x14ac:dyDescent="0.25">
      <c r="A787" s="29" t="s">
        <v>143</v>
      </c>
      <c r="B787" s="29">
        <v>2939</v>
      </c>
      <c r="C787" s="29" t="s">
        <v>142</v>
      </c>
      <c r="D787" s="29">
        <v>191650473</v>
      </c>
      <c r="E787" s="29">
        <v>0</v>
      </c>
      <c r="F787" s="29">
        <v>1060</v>
      </c>
      <c r="G787" s="29">
        <v>2691427</v>
      </c>
      <c r="H787" s="29">
        <v>1283658</v>
      </c>
      <c r="I787" s="29">
        <v>909</v>
      </c>
      <c r="J787" s="29">
        <v>1085624</v>
      </c>
      <c r="K787" s="29" t="s">
        <v>1911</v>
      </c>
      <c r="M787" s="29">
        <v>8203</v>
      </c>
      <c r="N787" s="29" t="s">
        <v>142</v>
      </c>
      <c r="O787" s="29">
        <v>820300</v>
      </c>
      <c r="S787" s="29">
        <v>115</v>
      </c>
      <c r="U787" s="29">
        <v>2939</v>
      </c>
      <c r="V787" s="29" t="s">
        <v>1923</v>
      </c>
      <c r="W787" s="29" t="s">
        <v>1924</v>
      </c>
      <c r="X787" s="29" t="s">
        <v>212</v>
      </c>
    </row>
    <row r="788" spans="1:24" x14ac:dyDescent="0.25">
      <c r="A788" s="29" t="s">
        <v>143</v>
      </c>
      <c r="B788" s="29">
        <v>2939</v>
      </c>
      <c r="C788" s="29" t="s">
        <v>142</v>
      </c>
      <c r="D788" s="29">
        <v>191739073</v>
      </c>
      <c r="E788" s="29">
        <v>0</v>
      </c>
      <c r="F788" s="29">
        <v>1060</v>
      </c>
      <c r="G788" s="29">
        <v>2685210.0460000001</v>
      </c>
      <c r="H788" s="29">
        <v>1287722.3419999999</v>
      </c>
      <c r="I788" s="29">
        <v>905</v>
      </c>
      <c r="J788" s="29">
        <v>1085185</v>
      </c>
      <c r="K788" s="29" t="s">
        <v>1925</v>
      </c>
      <c r="M788" s="29">
        <v>8231</v>
      </c>
      <c r="N788" s="29" t="s">
        <v>233</v>
      </c>
      <c r="O788" s="29">
        <v>823100</v>
      </c>
      <c r="R788" s="29" t="s">
        <v>525</v>
      </c>
      <c r="S788" s="29">
        <v>115</v>
      </c>
      <c r="T788" s="29" t="s">
        <v>1926</v>
      </c>
      <c r="U788" s="29">
        <v>2934</v>
      </c>
      <c r="V788" s="29" t="s">
        <v>1927</v>
      </c>
      <c r="W788" s="29" t="s">
        <v>1928</v>
      </c>
      <c r="X788" s="29" t="s">
        <v>212</v>
      </c>
    </row>
    <row r="789" spans="1:24" x14ac:dyDescent="0.25">
      <c r="A789" s="29" t="s">
        <v>143</v>
      </c>
      <c r="B789" s="29">
        <v>2939</v>
      </c>
      <c r="C789" s="29" t="s">
        <v>142</v>
      </c>
      <c r="D789" s="29">
        <v>191739072</v>
      </c>
      <c r="E789" s="29">
        <v>0</v>
      </c>
      <c r="F789" s="29">
        <v>1060</v>
      </c>
      <c r="G789" s="29">
        <v>2685197.3330000001</v>
      </c>
      <c r="H789" s="29">
        <v>1287725.6099999999</v>
      </c>
      <c r="I789" s="29">
        <v>905</v>
      </c>
      <c r="J789" s="29">
        <v>1085185</v>
      </c>
      <c r="K789" s="29" t="s">
        <v>1925</v>
      </c>
      <c r="M789" s="29">
        <v>8231</v>
      </c>
      <c r="N789" s="29" t="s">
        <v>233</v>
      </c>
      <c r="O789" s="29">
        <v>823100</v>
      </c>
      <c r="R789" s="29" t="s">
        <v>311</v>
      </c>
      <c r="S789" s="29">
        <v>115</v>
      </c>
      <c r="T789" s="29" t="s">
        <v>1926</v>
      </c>
      <c r="U789" s="29">
        <v>2934</v>
      </c>
      <c r="V789" s="29" t="s">
        <v>1927</v>
      </c>
      <c r="W789" s="29" t="s">
        <v>1929</v>
      </c>
      <c r="X789" s="29" t="s">
        <v>212</v>
      </c>
    </row>
    <row r="790" spans="1:24" x14ac:dyDescent="0.25">
      <c r="A790" s="29" t="s">
        <v>143</v>
      </c>
      <c r="B790" s="29">
        <v>2939</v>
      </c>
      <c r="C790" s="29" t="s">
        <v>142</v>
      </c>
      <c r="D790" s="29">
        <v>191766684</v>
      </c>
      <c r="E790" s="29">
        <v>0</v>
      </c>
      <c r="F790" s="29">
        <v>1080</v>
      </c>
      <c r="G790" s="29">
        <v>2691226</v>
      </c>
      <c r="H790" s="29">
        <v>1283393</v>
      </c>
      <c r="I790" s="29">
        <v>909</v>
      </c>
      <c r="J790" s="29">
        <v>1085632</v>
      </c>
      <c r="K790" s="29" t="s">
        <v>1930</v>
      </c>
      <c r="M790" s="29">
        <v>8203</v>
      </c>
      <c r="N790" s="29" t="s">
        <v>142</v>
      </c>
      <c r="O790" s="29">
        <v>820300</v>
      </c>
      <c r="R790" s="29" t="s">
        <v>659</v>
      </c>
      <c r="S790" s="29">
        <v>101</v>
      </c>
      <c r="U790" s="29">
        <v>2939</v>
      </c>
      <c r="V790" s="29" t="s">
        <v>1931</v>
      </c>
      <c r="W790" s="29" t="s">
        <v>1932</v>
      </c>
      <c r="X790" s="29" t="s">
        <v>212</v>
      </c>
    </row>
    <row r="791" spans="1:24" x14ac:dyDescent="0.25">
      <c r="A791" s="29" t="s">
        <v>143</v>
      </c>
      <c r="B791" s="29">
        <v>2939</v>
      </c>
      <c r="C791" s="29" t="s">
        <v>142</v>
      </c>
      <c r="D791" s="29">
        <v>191766178</v>
      </c>
      <c r="E791" s="29">
        <v>0</v>
      </c>
      <c r="F791" s="29">
        <v>1080</v>
      </c>
      <c r="G791" s="29">
        <v>2691238</v>
      </c>
      <c r="H791" s="29">
        <v>1283427</v>
      </c>
      <c r="I791" s="29">
        <v>909</v>
      </c>
      <c r="J791" s="29">
        <v>1085632</v>
      </c>
      <c r="K791" s="29" t="s">
        <v>1930</v>
      </c>
      <c r="M791" s="29">
        <v>8203</v>
      </c>
      <c r="N791" s="29" t="s">
        <v>142</v>
      </c>
      <c r="O791" s="29">
        <v>820300</v>
      </c>
      <c r="R791" s="29" t="s">
        <v>262</v>
      </c>
      <c r="S791" s="29">
        <v>101</v>
      </c>
      <c r="U791" s="29">
        <v>2939</v>
      </c>
      <c r="V791" s="29" t="s">
        <v>1933</v>
      </c>
      <c r="W791" s="29" t="s">
        <v>1934</v>
      </c>
      <c r="X791" s="29" t="s">
        <v>212</v>
      </c>
    </row>
    <row r="792" spans="1:24" x14ac:dyDescent="0.25">
      <c r="A792" s="29" t="s">
        <v>143</v>
      </c>
      <c r="B792" s="29">
        <v>2939</v>
      </c>
      <c r="C792" s="29" t="s">
        <v>142</v>
      </c>
      <c r="D792" s="29">
        <v>191774311</v>
      </c>
      <c r="E792" s="29">
        <v>0</v>
      </c>
      <c r="F792" s="29">
        <v>1060</v>
      </c>
      <c r="G792" s="29">
        <v>2691327</v>
      </c>
      <c r="H792" s="29">
        <v>1283528</v>
      </c>
      <c r="I792" s="29">
        <v>909</v>
      </c>
      <c r="J792" s="29">
        <v>1085632</v>
      </c>
      <c r="K792" s="29" t="s">
        <v>1930</v>
      </c>
      <c r="M792" s="29">
        <v>8203</v>
      </c>
      <c r="N792" s="29" t="s">
        <v>142</v>
      </c>
      <c r="O792" s="29">
        <v>820300</v>
      </c>
      <c r="R792" s="29" t="s">
        <v>1935</v>
      </c>
      <c r="S792" s="29">
        <v>115</v>
      </c>
      <c r="U792" s="29">
        <v>2939</v>
      </c>
      <c r="V792" s="29" t="s">
        <v>811</v>
      </c>
      <c r="W792" s="29" t="s">
        <v>1936</v>
      </c>
      <c r="X792" s="29" t="s">
        <v>212</v>
      </c>
    </row>
    <row r="793" spans="1:24" x14ac:dyDescent="0.25">
      <c r="A793" s="29" t="s">
        <v>143</v>
      </c>
      <c r="B793" s="29">
        <v>2939</v>
      </c>
      <c r="C793" s="29" t="s">
        <v>142</v>
      </c>
      <c r="D793" s="29">
        <v>191766177</v>
      </c>
      <c r="E793" s="29">
        <v>0</v>
      </c>
      <c r="F793" s="29">
        <v>1060</v>
      </c>
      <c r="G793" s="29">
        <v>2691259</v>
      </c>
      <c r="H793" s="29">
        <v>1283429</v>
      </c>
      <c r="I793" s="29">
        <v>909</v>
      </c>
      <c r="J793" s="29">
        <v>1085632</v>
      </c>
      <c r="K793" s="29" t="s">
        <v>1930</v>
      </c>
      <c r="M793" s="29">
        <v>8203</v>
      </c>
      <c r="N793" s="29" t="s">
        <v>142</v>
      </c>
      <c r="O793" s="29">
        <v>820300</v>
      </c>
      <c r="R793" s="29" t="s">
        <v>525</v>
      </c>
      <c r="S793" s="29">
        <v>115</v>
      </c>
      <c r="U793" s="29">
        <v>2939</v>
      </c>
      <c r="V793" s="29" t="s">
        <v>1933</v>
      </c>
      <c r="W793" s="29" t="s">
        <v>1937</v>
      </c>
      <c r="X793" s="29" t="s">
        <v>212</v>
      </c>
    </row>
    <row r="794" spans="1:24" x14ac:dyDescent="0.25">
      <c r="A794" s="29" t="s">
        <v>143</v>
      </c>
      <c r="B794" s="29">
        <v>2939</v>
      </c>
      <c r="C794" s="29" t="s">
        <v>142</v>
      </c>
      <c r="D794" s="29">
        <v>191767256</v>
      </c>
      <c r="E794" s="29">
        <v>0</v>
      </c>
      <c r="F794" s="29">
        <v>1060</v>
      </c>
      <c r="G794" s="29">
        <v>2691301.693</v>
      </c>
      <c r="H794" s="29">
        <v>1283518.9140000001</v>
      </c>
      <c r="I794" s="29">
        <v>905</v>
      </c>
      <c r="J794" s="29">
        <v>1085632</v>
      </c>
      <c r="K794" s="29" t="s">
        <v>1930</v>
      </c>
      <c r="M794" s="29">
        <v>8203</v>
      </c>
      <c r="N794" s="29" t="s">
        <v>142</v>
      </c>
      <c r="O794" s="29">
        <v>820300</v>
      </c>
      <c r="R794" s="29" t="s">
        <v>1377</v>
      </c>
      <c r="S794" s="29">
        <v>115</v>
      </c>
      <c r="U794" s="29">
        <v>2939</v>
      </c>
      <c r="V794" s="29" t="s">
        <v>1938</v>
      </c>
      <c r="W794" s="29" t="s">
        <v>1939</v>
      </c>
      <c r="X794" s="29" t="s">
        <v>212</v>
      </c>
    </row>
    <row r="795" spans="1:24" x14ac:dyDescent="0.25">
      <c r="A795" s="29" t="s">
        <v>143</v>
      </c>
      <c r="B795" s="29">
        <v>2939</v>
      </c>
      <c r="C795" s="29" t="s">
        <v>142</v>
      </c>
      <c r="D795" s="29">
        <v>191774239</v>
      </c>
      <c r="E795" s="29">
        <v>0</v>
      </c>
      <c r="F795" s="29">
        <v>1080</v>
      </c>
      <c r="G795" s="29">
        <v>2691211</v>
      </c>
      <c r="H795" s="29">
        <v>1283286</v>
      </c>
      <c r="I795" s="29">
        <v>909</v>
      </c>
      <c r="J795" s="29">
        <v>1085632</v>
      </c>
      <c r="K795" s="29" t="s">
        <v>1930</v>
      </c>
      <c r="M795" s="29">
        <v>8203</v>
      </c>
      <c r="N795" s="29" t="s">
        <v>142</v>
      </c>
      <c r="O795" s="29">
        <v>820300</v>
      </c>
      <c r="R795" s="29" t="s">
        <v>786</v>
      </c>
      <c r="S795" s="29">
        <v>101</v>
      </c>
      <c r="U795" s="29">
        <v>2939</v>
      </c>
      <c r="V795" s="29" t="s">
        <v>1940</v>
      </c>
      <c r="W795" s="29" t="s">
        <v>1941</v>
      </c>
      <c r="X795" s="29" t="s">
        <v>212</v>
      </c>
    </row>
    <row r="796" spans="1:24" x14ac:dyDescent="0.25">
      <c r="A796" s="29" t="s">
        <v>143</v>
      </c>
      <c r="B796" s="29">
        <v>2939</v>
      </c>
      <c r="C796" s="29" t="s">
        <v>142</v>
      </c>
      <c r="D796" s="29">
        <v>191764762</v>
      </c>
      <c r="E796" s="29">
        <v>0</v>
      </c>
      <c r="F796" s="29">
        <v>1080</v>
      </c>
      <c r="G796" s="29">
        <v>2691234</v>
      </c>
      <c r="H796" s="29">
        <v>1283430</v>
      </c>
      <c r="I796" s="29">
        <v>909</v>
      </c>
      <c r="J796" s="29">
        <v>1085632</v>
      </c>
      <c r="K796" s="29" t="s">
        <v>1930</v>
      </c>
      <c r="M796" s="29">
        <v>8203</v>
      </c>
      <c r="N796" s="29" t="s">
        <v>142</v>
      </c>
      <c r="O796" s="29">
        <v>820300</v>
      </c>
      <c r="R796" s="29" t="s">
        <v>430</v>
      </c>
      <c r="S796" s="29">
        <v>101</v>
      </c>
      <c r="U796" s="29">
        <v>2939</v>
      </c>
      <c r="V796" s="29" t="s">
        <v>374</v>
      </c>
      <c r="W796" s="29" t="s">
        <v>1942</v>
      </c>
      <c r="X796" s="29" t="s">
        <v>212</v>
      </c>
    </row>
    <row r="797" spans="1:24" x14ac:dyDescent="0.25">
      <c r="A797" s="29" t="s">
        <v>143</v>
      </c>
      <c r="B797" s="29">
        <v>2939</v>
      </c>
      <c r="C797" s="29" t="s">
        <v>142</v>
      </c>
      <c r="D797" s="29">
        <v>191766366</v>
      </c>
      <c r="E797" s="29">
        <v>0</v>
      </c>
      <c r="F797" s="29">
        <v>1060</v>
      </c>
      <c r="G797" s="29">
        <v>2691359</v>
      </c>
      <c r="H797" s="29">
        <v>1283562</v>
      </c>
      <c r="I797" s="29">
        <v>909</v>
      </c>
      <c r="J797" s="29">
        <v>1085632</v>
      </c>
      <c r="K797" s="29" t="s">
        <v>1930</v>
      </c>
      <c r="M797" s="29">
        <v>8203</v>
      </c>
      <c r="N797" s="29" t="s">
        <v>142</v>
      </c>
      <c r="O797" s="29">
        <v>820300</v>
      </c>
      <c r="S797" s="29">
        <v>115</v>
      </c>
      <c r="U797" s="29">
        <v>2939</v>
      </c>
      <c r="V797" s="29" t="s">
        <v>1948</v>
      </c>
      <c r="W797" s="29" t="s">
        <v>1949</v>
      </c>
      <c r="X797" s="29" t="s">
        <v>212</v>
      </c>
    </row>
    <row r="798" spans="1:24" x14ac:dyDescent="0.25">
      <c r="A798" s="29" t="s">
        <v>143</v>
      </c>
      <c r="B798" s="29">
        <v>2939</v>
      </c>
      <c r="C798" s="29" t="s">
        <v>142</v>
      </c>
      <c r="D798" s="29">
        <v>191767280</v>
      </c>
      <c r="E798" s="29">
        <v>0</v>
      </c>
      <c r="F798" s="29">
        <v>1060</v>
      </c>
      <c r="G798" s="29">
        <v>2691267</v>
      </c>
      <c r="H798" s="29">
        <v>1283327</v>
      </c>
      <c r="I798" s="29">
        <v>909</v>
      </c>
      <c r="J798" s="29">
        <v>1085632</v>
      </c>
      <c r="K798" s="29" t="s">
        <v>1930</v>
      </c>
      <c r="M798" s="29">
        <v>8203</v>
      </c>
      <c r="N798" s="29" t="s">
        <v>142</v>
      </c>
      <c r="O798" s="29">
        <v>820300</v>
      </c>
      <c r="S798" s="29">
        <v>115</v>
      </c>
      <c r="U798" s="29">
        <v>2939</v>
      </c>
      <c r="V798" s="29" t="s">
        <v>1950</v>
      </c>
      <c r="W798" s="29" t="s">
        <v>1951</v>
      </c>
      <c r="X798" s="29" t="s">
        <v>212</v>
      </c>
    </row>
    <row r="799" spans="1:24" x14ac:dyDescent="0.25">
      <c r="A799" s="29" t="s">
        <v>143</v>
      </c>
      <c r="B799" s="29">
        <v>2939</v>
      </c>
      <c r="C799" s="29" t="s">
        <v>142</v>
      </c>
      <c r="D799" s="29">
        <v>191767290</v>
      </c>
      <c r="E799" s="29">
        <v>0</v>
      </c>
      <c r="F799" s="29">
        <v>1060</v>
      </c>
      <c r="G799" s="29">
        <v>2691231</v>
      </c>
      <c r="H799" s="29">
        <v>1283405</v>
      </c>
      <c r="I799" s="29">
        <v>909</v>
      </c>
      <c r="J799" s="29">
        <v>1085632</v>
      </c>
      <c r="K799" s="29" t="s">
        <v>1930</v>
      </c>
      <c r="M799" s="29">
        <v>8203</v>
      </c>
      <c r="N799" s="29" t="s">
        <v>142</v>
      </c>
      <c r="O799" s="29">
        <v>820300</v>
      </c>
      <c r="S799" s="29">
        <v>115</v>
      </c>
      <c r="U799" s="29">
        <v>2939</v>
      </c>
      <c r="V799" s="29" t="s">
        <v>374</v>
      </c>
      <c r="W799" s="29" t="s">
        <v>1945</v>
      </c>
      <c r="X799" s="29" t="s">
        <v>212</v>
      </c>
    </row>
    <row r="800" spans="1:24" x14ac:dyDescent="0.25">
      <c r="A800" s="29" t="s">
        <v>143</v>
      </c>
      <c r="B800" s="29">
        <v>2939</v>
      </c>
      <c r="C800" s="29" t="s">
        <v>142</v>
      </c>
      <c r="D800" s="29">
        <v>191766676</v>
      </c>
      <c r="E800" s="29">
        <v>0</v>
      </c>
      <c r="F800" s="29">
        <v>1060</v>
      </c>
      <c r="G800" s="29">
        <v>2691200</v>
      </c>
      <c r="H800" s="29">
        <v>1283306</v>
      </c>
      <c r="I800" s="29">
        <v>909</v>
      </c>
      <c r="J800" s="29">
        <v>1085632</v>
      </c>
      <c r="K800" s="29" t="s">
        <v>1930</v>
      </c>
      <c r="M800" s="29">
        <v>8203</v>
      </c>
      <c r="N800" s="29" t="s">
        <v>142</v>
      </c>
      <c r="O800" s="29">
        <v>820300</v>
      </c>
      <c r="S800" s="29">
        <v>115</v>
      </c>
      <c r="U800" s="29">
        <v>2939</v>
      </c>
      <c r="V800" s="29" t="s">
        <v>1943</v>
      </c>
      <c r="W800" s="29" t="s">
        <v>1944</v>
      </c>
      <c r="X800" s="29" t="s">
        <v>212</v>
      </c>
    </row>
    <row r="801" spans="1:24" x14ac:dyDescent="0.25">
      <c r="A801" s="29" t="s">
        <v>143</v>
      </c>
      <c r="B801" s="29">
        <v>2939</v>
      </c>
      <c r="C801" s="29" t="s">
        <v>142</v>
      </c>
      <c r="D801" s="29">
        <v>191767289</v>
      </c>
      <c r="E801" s="29">
        <v>0</v>
      </c>
      <c r="F801" s="29">
        <v>1060</v>
      </c>
      <c r="G801" s="29">
        <v>2691381</v>
      </c>
      <c r="H801" s="29">
        <v>1283505</v>
      </c>
      <c r="I801" s="29">
        <v>909</v>
      </c>
      <c r="J801" s="29">
        <v>1085632</v>
      </c>
      <c r="K801" s="29" t="s">
        <v>1930</v>
      </c>
      <c r="M801" s="29">
        <v>8203</v>
      </c>
      <c r="N801" s="29" t="s">
        <v>142</v>
      </c>
      <c r="O801" s="29">
        <v>820300</v>
      </c>
      <c r="S801" s="29">
        <v>115</v>
      </c>
      <c r="U801" s="29">
        <v>2939</v>
      </c>
      <c r="V801" s="29" t="s">
        <v>1946</v>
      </c>
      <c r="W801" s="29" t="s">
        <v>1947</v>
      </c>
      <c r="X801" s="29" t="s">
        <v>212</v>
      </c>
    </row>
    <row r="802" spans="1:24" x14ac:dyDescent="0.25">
      <c r="A802" s="29" t="s">
        <v>143</v>
      </c>
      <c r="B802" s="29">
        <v>2939</v>
      </c>
      <c r="C802" s="29" t="s">
        <v>142</v>
      </c>
      <c r="D802" s="29">
        <v>191746446</v>
      </c>
      <c r="E802" s="29">
        <v>0</v>
      </c>
      <c r="F802" s="29">
        <v>1080</v>
      </c>
      <c r="G802" s="29">
        <v>2690205.2850000001</v>
      </c>
      <c r="H802" s="29">
        <v>1285140.94</v>
      </c>
      <c r="I802" s="29">
        <v>909</v>
      </c>
      <c r="J802" s="29">
        <v>1085636</v>
      </c>
      <c r="K802" s="29" t="s">
        <v>1953</v>
      </c>
      <c r="M802" s="29">
        <v>8200</v>
      </c>
      <c r="N802" s="29" t="s">
        <v>142</v>
      </c>
      <c r="O802" s="29">
        <v>820000</v>
      </c>
      <c r="R802" s="29" t="s">
        <v>882</v>
      </c>
      <c r="S802" s="29">
        <v>101</v>
      </c>
      <c r="U802" s="29">
        <v>2939</v>
      </c>
      <c r="V802" s="29" t="s">
        <v>1954</v>
      </c>
      <c r="W802" s="29" t="s">
        <v>1955</v>
      </c>
      <c r="X802" s="29" t="s">
        <v>212</v>
      </c>
    </row>
    <row r="803" spans="1:24" x14ac:dyDescent="0.25">
      <c r="A803" s="29" t="s">
        <v>143</v>
      </c>
      <c r="B803" s="29">
        <v>2939</v>
      </c>
      <c r="C803" s="29" t="s">
        <v>142</v>
      </c>
      <c r="D803" s="29">
        <v>191751977</v>
      </c>
      <c r="E803" s="29">
        <v>0</v>
      </c>
      <c r="F803" s="29">
        <v>1060</v>
      </c>
      <c r="G803" s="29">
        <v>2690255</v>
      </c>
      <c r="H803" s="29">
        <v>1285188</v>
      </c>
      <c r="I803" s="29">
        <v>909</v>
      </c>
      <c r="J803" s="29">
        <v>1085636</v>
      </c>
      <c r="K803" s="29" t="s">
        <v>1953</v>
      </c>
      <c r="M803" s="29">
        <v>8200</v>
      </c>
      <c r="N803" s="29" t="s">
        <v>142</v>
      </c>
      <c r="O803" s="29">
        <v>820000</v>
      </c>
      <c r="R803" s="29" t="s">
        <v>1956</v>
      </c>
      <c r="S803" s="29">
        <v>115</v>
      </c>
      <c r="U803" s="29">
        <v>2939</v>
      </c>
      <c r="V803" s="29" t="s">
        <v>1957</v>
      </c>
      <c r="W803" s="29" t="s">
        <v>1958</v>
      </c>
      <c r="X803" s="29" t="s">
        <v>212</v>
      </c>
    </row>
    <row r="804" spans="1:24" x14ac:dyDescent="0.25">
      <c r="A804" s="29" t="s">
        <v>143</v>
      </c>
      <c r="B804" s="29">
        <v>2939</v>
      </c>
      <c r="C804" s="29" t="s">
        <v>142</v>
      </c>
      <c r="D804" s="29">
        <v>191751976</v>
      </c>
      <c r="E804" s="29">
        <v>0</v>
      </c>
      <c r="F804" s="29">
        <v>1080</v>
      </c>
      <c r="G804" s="29">
        <v>2690322.76</v>
      </c>
      <c r="H804" s="29">
        <v>1285123.0959999999</v>
      </c>
      <c r="I804" s="29">
        <v>905</v>
      </c>
      <c r="J804" s="29">
        <v>1085636</v>
      </c>
      <c r="K804" s="29" t="s">
        <v>1953</v>
      </c>
      <c r="M804" s="29">
        <v>8200</v>
      </c>
      <c r="N804" s="29" t="s">
        <v>142</v>
      </c>
      <c r="O804" s="29">
        <v>820000</v>
      </c>
      <c r="R804" s="29" t="s">
        <v>1956</v>
      </c>
      <c r="S804" s="29">
        <v>101</v>
      </c>
      <c r="U804" s="29">
        <v>2939</v>
      </c>
      <c r="V804" s="29" t="s">
        <v>472</v>
      </c>
      <c r="W804" s="29" t="s">
        <v>1959</v>
      </c>
      <c r="X804" s="29" t="s">
        <v>212</v>
      </c>
    </row>
    <row r="805" spans="1:24" x14ac:dyDescent="0.25">
      <c r="A805" s="29" t="s">
        <v>143</v>
      </c>
      <c r="B805" s="29">
        <v>2939</v>
      </c>
      <c r="C805" s="29" t="s">
        <v>142</v>
      </c>
      <c r="D805" s="29">
        <v>191763387</v>
      </c>
      <c r="E805" s="29">
        <v>0</v>
      </c>
      <c r="F805" s="29">
        <v>1060</v>
      </c>
      <c r="G805" s="29">
        <v>2689958</v>
      </c>
      <c r="H805" s="29">
        <v>1284664</v>
      </c>
      <c r="I805" s="29">
        <v>905</v>
      </c>
      <c r="J805" s="29">
        <v>1085636</v>
      </c>
      <c r="K805" s="29" t="s">
        <v>1953</v>
      </c>
      <c r="M805" s="29">
        <v>8200</v>
      </c>
      <c r="N805" s="29" t="s">
        <v>142</v>
      </c>
      <c r="O805" s="29">
        <v>820000</v>
      </c>
      <c r="S805" s="29">
        <v>115</v>
      </c>
      <c r="U805" s="29">
        <v>2939</v>
      </c>
      <c r="V805" s="29" t="s">
        <v>1960</v>
      </c>
      <c r="W805" s="29" t="s">
        <v>1961</v>
      </c>
      <c r="X805" s="29" t="s">
        <v>212</v>
      </c>
    </row>
    <row r="806" spans="1:24" x14ac:dyDescent="0.25">
      <c r="A806" s="29" t="s">
        <v>143</v>
      </c>
      <c r="B806" s="29">
        <v>2939</v>
      </c>
      <c r="C806" s="29" t="s">
        <v>142</v>
      </c>
      <c r="D806" s="29">
        <v>191739683</v>
      </c>
      <c r="E806" s="29">
        <v>0</v>
      </c>
      <c r="F806" s="29">
        <v>1060</v>
      </c>
      <c r="G806" s="29">
        <v>2691542</v>
      </c>
      <c r="H806" s="29">
        <v>1286698</v>
      </c>
      <c r="I806" s="29">
        <v>909</v>
      </c>
      <c r="J806" s="29">
        <v>1085639</v>
      </c>
      <c r="K806" s="29" t="s">
        <v>1962</v>
      </c>
      <c r="M806" s="29">
        <v>8207</v>
      </c>
      <c r="N806" s="29" t="s">
        <v>142</v>
      </c>
      <c r="O806" s="29">
        <v>820700</v>
      </c>
      <c r="R806" s="29" t="s">
        <v>1963</v>
      </c>
      <c r="S806" s="29">
        <v>115</v>
      </c>
      <c r="U806" s="29">
        <v>2939</v>
      </c>
      <c r="V806" s="29" t="s">
        <v>1964</v>
      </c>
      <c r="W806" s="29" t="s">
        <v>1965</v>
      </c>
      <c r="X806" s="29" t="s">
        <v>212</v>
      </c>
    </row>
    <row r="807" spans="1:24" x14ac:dyDescent="0.25">
      <c r="A807" s="29" t="s">
        <v>143</v>
      </c>
      <c r="B807" s="29">
        <v>2939</v>
      </c>
      <c r="C807" s="29" t="s">
        <v>142</v>
      </c>
      <c r="D807" s="29">
        <v>191755354</v>
      </c>
      <c r="E807" s="29">
        <v>0</v>
      </c>
      <c r="F807" s="29">
        <v>1060</v>
      </c>
      <c r="G807" s="29">
        <v>2691562</v>
      </c>
      <c r="H807" s="29">
        <v>1286632</v>
      </c>
      <c r="I807" s="29">
        <v>909</v>
      </c>
      <c r="J807" s="29">
        <v>1085639</v>
      </c>
      <c r="K807" s="29" t="s">
        <v>1962</v>
      </c>
      <c r="M807" s="29">
        <v>8207</v>
      </c>
      <c r="N807" s="29" t="s">
        <v>142</v>
      </c>
      <c r="O807" s="29">
        <v>820700</v>
      </c>
      <c r="R807" s="29" t="s">
        <v>1966</v>
      </c>
      <c r="S807" s="29">
        <v>115</v>
      </c>
      <c r="U807" s="29">
        <v>2939</v>
      </c>
      <c r="V807" s="29" t="s">
        <v>1967</v>
      </c>
      <c r="W807" s="29" t="s">
        <v>1968</v>
      </c>
      <c r="X807" s="29" t="s">
        <v>212</v>
      </c>
    </row>
    <row r="808" spans="1:24" x14ac:dyDescent="0.25">
      <c r="A808" s="29" t="s">
        <v>143</v>
      </c>
      <c r="B808" s="29">
        <v>2939</v>
      </c>
      <c r="C808" s="29" t="s">
        <v>142</v>
      </c>
      <c r="D808" s="29">
        <v>191779863</v>
      </c>
      <c r="E808" s="29">
        <v>0</v>
      </c>
      <c r="F808" s="29">
        <v>1060</v>
      </c>
      <c r="G808" s="29">
        <v>2691544</v>
      </c>
      <c r="H808" s="29">
        <v>1286696</v>
      </c>
      <c r="I808" s="29">
        <v>909</v>
      </c>
      <c r="J808" s="29">
        <v>1085639</v>
      </c>
      <c r="K808" s="29" t="s">
        <v>1962</v>
      </c>
      <c r="M808" s="29">
        <v>8207</v>
      </c>
      <c r="N808" s="29" t="s">
        <v>142</v>
      </c>
      <c r="O808" s="29">
        <v>820700</v>
      </c>
      <c r="S808" s="29">
        <v>115</v>
      </c>
      <c r="U808" s="29">
        <v>2939</v>
      </c>
      <c r="V808" s="29" t="s">
        <v>1973</v>
      </c>
      <c r="W808" s="29" t="s">
        <v>1974</v>
      </c>
      <c r="X808" s="29" t="s">
        <v>212</v>
      </c>
    </row>
    <row r="809" spans="1:24" x14ac:dyDescent="0.25">
      <c r="A809" s="29" t="s">
        <v>143</v>
      </c>
      <c r="B809" s="29">
        <v>2939</v>
      </c>
      <c r="C809" s="29" t="s">
        <v>142</v>
      </c>
      <c r="D809" s="29">
        <v>191779919</v>
      </c>
      <c r="E809" s="29">
        <v>0</v>
      </c>
      <c r="F809" s="29">
        <v>1060</v>
      </c>
      <c r="G809" s="29">
        <v>2691551</v>
      </c>
      <c r="H809" s="29">
        <v>1286690</v>
      </c>
      <c r="I809" s="29">
        <v>909</v>
      </c>
      <c r="J809" s="29">
        <v>1085639</v>
      </c>
      <c r="K809" s="29" t="s">
        <v>1962</v>
      </c>
      <c r="M809" s="29">
        <v>8207</v>
      </c>
      <c r="N809" s="29" t="s">
        <v>142</v>
      </c>
      <c r="O809" s="29">
        <v>820700</v>
      </c>
      <c r="S809" s="29">
        <v>115</v>
      </c>
      <c r="U809" s="29">
        <v>2939</v>
      </c>
      <c r="V809" s="29" t="s">
        <v>1977</v>
      </c>
      <c r="W809" s="29" t="s">
        <v>1978</v>
      </c>
      <c r="X809" s="29" t="s">
        <v>212</v>
      </c>
    </row>
    <row r="810" spans="1:24" x14ac:dyDescent="0.25">
      <c r="A810" s="29" t="s">
        <v>143</v>
      </c>
      <c r="B810" s="29">
        <v>2939</v>
      </c>
      <c r="C810" s="29" t="s">
        <v>142</v>
      </c>
      <c r="D810" s="29">
        <v>191779861</v>
      </c>
      <c r="E810" s="29">
        <v>0</v>
      </c>
      <c r="F810" s="29">
        <v>1060</v>
      </c>
      <c r="G810" s="29">
        <v>2691553</v>
      </c>
      <c r="H810" s="29">
        <v>1286688</v>
      </c>
      <c r="I810" s="29">
        <v>909</v>
      </c>
      <c r="J810" s="29">
        <v>1085639</v>
      </c>
      <c r="K810" s="29" t="s">
        <v>1962</v>
      </c>
      <c r="M810" s="29">
        <v>8207</v>
      </c>
      <c r="N810" s="29" t="s">
        <v>142</v>
      </c>
      <c r="O810" s="29">
        <v>820700</v>
      </c>
      <c r="S810" s="29">
        <v>115</v>
      </c>
      <c r="U810" s="29">
        <v>2939</v>
      </c>
      <c r="V810" s="29" t="s">
        <v>1979</v>
      </c>
      <c r="W810" s="29" t="s">
        <v>1980</v>
      </c>
      <c r="X810" s="29" t="s">
        <v>212</v>
      </c>
    </row>
    <row r="811" spans="1:24" x14ac:dyDescent="0.25">
      <c r="A811" s="29" t="s">
        <v>143</v>
      </c>
      <c r="B811" s="29">
        <v>2939</v>
      </c>
      <c r="C811" s="29" t="s">
        <v>142</v>
      </c>
      <c r="D811" s="29">
        <v>191779862</v>
      </c>
      <c r="E811" s="29">
        <v>0</v>
      </c>
      <c r="F811" s="29">
        <v>1060</v>
      </c>
      <c r="G811" s="29">
        <v>2691549</v>
      </c>
      <c r="H811" s="29">
        <v>1286692</v>
      </c>
      <c r="I811" s="29">
        <v>909</v>
      </c>
      <c r="J811" s="29">
        <v>1085639</v>
      </c>
      <c r="K811" s="29" t="s">
        <v>1962</v>
      </c>
      <c r="M811" s="29">
        <v>8207</v>
      </c>
      <c r="N811" s="29" t="s">
        <v>142</v>
      </c>
      <c r="O811" s="29">
        <v>820700</v>
      </c>
      <c r="S811" s="29">
        <v>115</v>
      </c>
      <c r="U811" s="29">
        <v>2939</v>
      </c>
      <c r="V811" s="29" t="s">
        <v>1969</v>
      </c>
      <c r="W811" s="29" t="s">
        <v>1970</v>
      </c>
      <c r="X811" s="29" t="s">
        <v>212</v>
      </c>
    </row>
    <row r="812" spans="1:24" x14ac:dyDescent="0.25">
      <c r="A812" s="29" t="s">
        <v>143</v>
      </c>
      <c r="B812" s="29">
        <v>2939</v>
      </c>
      <c r="C812" s="29" t="s">
        <v>142</v>
      </c>
      <c r="D812" s="29">
        <v>191777461</v>
      </c>
      <c r="E812" s="29">
        <v>0</v>
      </c>
      <c r="F812" s="29">
        <v>1060</v>
      </c>
      <c r="G812" s="29">
        <v>2691513</v>
      </c>
      <c r="H812" s="29">
        <v>1286642</v>
      </c>
      <c r="I812" s="29">
        <v>909</v>
      </c>
      <c r="J812" s="29">
        <v>1085639</v>
      </c>
      <c r="K812" s="29" t="s">
        <v>1962</v>
      </c>
      <c r="M812" s="29">
        <v>8207</v>
      </c>
      <c r="N812" s="29" t="s">
        <v>142</v>
      </c>
      <c r="O812" s="29">
        <v>820700</v>
      </c>
      <c r="S812" s="29">
        <v>115</v>
      </c>
      <c r="U812" s="29">
        <v>2939</v>
      </c>
      <c r="V812" s="29" t="s">
        <v>1971</v>
      </c>
      <c r="W812" s="29" t="s">
        <v>1972</v>
      </c>
      <c r="X812" s="29" t="s">
        <v>212</v>
      </c>
    </row>
    <row r="813" spans="1:24" x14ac:dyDescent="0.25">
      <c r="A813" s="29" t="s">
        <v>143</v>
      </c>
      <c r="B813" s="29">
        <v>2939</v>
      </c>
      <c r="C813" s="29" t="s">
        <v>142</v>
      </c>
      <c r="D813" s="29">
        <v>191670976</v>
      </c>
      <c r="E813" s="29">
        <v>0</v>
      </c>
      <c r="F813" s="29">
        <v>1060</v>
      </c>
      <c r="G813" s="29">
        <v>2691493</v>
      </c>
      <c r="H813" s="29">
        <v>1286634</v>
      </c>
      <c r="I813" s="29">
        <v>909</v>
      </c>
      <c r="J813" s="29">
        <v>1085639</v>
      </c>
      <c r="K813" s="29" t="s">
        <v>1962</v>
      </c>
      <c r="M813" s="29">
        <v>8207</v>
      </c>
      <c r="N813" s="29" t="s">
        <v>142</v>
      </c>
      <c r="O813" s="29">
        <v>820700</v>
      </c>
      <c r="S813" s="29">
        <v>115</v>
      </c>
      <c r="U813" s="29">
        <v>2939</v>
      </c>
      <c r="V813" s="29" t="s">
        <v>1971</v>
      </c>
      <c r="W813" s="29" t="s">
        <v>1981</v>
      </c>
      <c r="X813" s="29" t="s">
        <v>212</v>
      </c>
    </row>
    <row r="814" spans="1:24" x14ac:dyDescent="0.25">
      <c r="A814" s="29" t="s">
        <v>143</v>
      </c>
      <c r="B814" s="29">
        <v>2939</v>
      </c>
      <c r="C814" s="29" t="s">
        <v>142</v>
      </c>
      <c r="D814" s="29">
        <v>191779912</v>
      </c>
      <c r="E814" s="29">
        <v>0</v>
      </c>
      <c r="F814" s="29">
        <v>1060</v>
      </c>
      <c r="G814" s="29">
        <v>2691546</v>
      </c>
      <c r="H814" s="29">
        <v>1286694</v>
      </c>
      <c r="I814" s="29">
        <v>909</v>
      </c>
      <c r="J814" s="29">
        <v>1085639</v>
      </c>
      <c r="K814" s="29" t="s">
        <v>1962</v>
      </c>
      <c r="M814" s="29">
        <v>8207</v>
      </c>
      <c r="N814" s="29" t="s">
        <v>142</v>
      </c>
      <c r="O814" s="29">
        <v>820700</v>
      </c>
      <c r="S814" s="29">
        <v>115</v>
      </c>
      <c r="U814" s="29">
        <v>2939</v>
      </c>
      <c r="V814" s="29" t="s">
        <v>1975</v>
      </c>
      <c r="W814" s="29" t="s">
        <v>1976</v>
      </c>
      <c r="X814" s="29" t="s">
        <v>212</v>
      </c>
    </row>
    <row r="815" spans="1:24" x14ac:dyDescent="0.25">
      <c r="A815" s="29" t="s">
        <v>143</v>
      </c>
      <c r="B815" s="29">
        <v>2939</v>
      </c>
      <c r="C815" s="29" t="s">
        <v>142</v>
      </c>
      <c r="D815" s="29">
        <v>191779913</v>
      </c>
      <c r="E815" s="29">
        <v>0</v>
      </c>
      <c r="F815" s="29">
        <v>1060</v>
      </c>
      <c r="G815" s="29">
        <v>2691555</v>
      </c>
      <c r="H815" s="29">
        <v>1286686</v>
      </c>
      <c r="I815" s="29">
        <v>909</v>
      </c>
      <c r="J815" s="29">
        <v>1085639</v>
      </c>
      <c r="K815" s="29" t="s">
        <v>1962</v>
      </c>
      <c r="M815" s="29">
        <v>8207</v>
      </c>
      <c r="N815" s="29" t="s">
        <v>142</v>
      </c>
      <c r="O815" s="29">
        <v>820700</v>
      </c>
      <c r="S815" s="29">
        <v>115</v>
      </c>
      <c r="U815" s="29">
        <v>2939</v>
      </c>
      <c r="V815" s="29" t="s">
        <v>1982</v>
      </c>
      <c r="W815" s="29" t="s">
        <v>1983</v>
      </c>
      <c r="X815" s="29" t="s">
        <v>212</v>
      </c>
    </row>
    <row r="816" spans="1:24" x14ac:dyDescent="0.25">
      <c r="A816" s="29" t="s">
        <v>143</v>
      </c>
      <c r="B816" s="29">
        <v>2939</v>
      </c>
      <c r="C816" s="29" t="s">
        <v>142</v>
      </c>
      <c r="D816" s="29">
        <v>191779774</v>
      </c>
      <c r="E816" s="29">
        <v>0</v>
      </c>
      <c r="F816" s="29">
        <v>1060</v>
      </c>
      <c r="G816" s="29">
        <v>2691611</v>
      </c>
      <c r="H816" s="29">
        <v>1286752</v>
      </c>
      <c r="I816" s="29">
        <v>909</v>
      </c>
      <c r="J816" s="29">
        <v>1085643</v>
      </c>
      <c r="K816" s="29" t="s">
        <v>1984</v>
      </c>
      <c r="M816" s="29">
        <v>8207</v>
      </c>
      <c r="N816" s="29" t="s">
        <v>142</v>
      </c>
      <c r="O816" s="29">
        <v>820700</v>
      </c>
      <c r="S816" s="29">
        <v>115</v>
      </c>
      <c r="U816" s="29">
        <v>2939</v>
      </c>
      <c r="V816" s="29" t="s">
        <v>1987</v>
      </c>
      <c r="W816" s="29" t="s">
        <v>1988</v>
      </c>
      <c r="X816" s="29" t="s">
        <v>212</v>
      </c>
    </row>
    <row r="817" spans="1:24" x14ac:dyDescent="0.25">
      <c r="A817" s="29" t="s">
        <v>143</v>
      </c>
      <c r="B817" s="29">
        <v>2939</v>
      </c>
      <c r="C817" s="29" t="s">
        <v>142</v>
      </c>
      <c r="D817" s="29">
        <v>191757361</v>
      </c>
      <c r="E817" s="29">
        <v>0</v>
      </c>
      <c r="F817" s="29">
        <v>1025</v>
      </c>
      <c r="G817" s="29">
        <v>2691634.5180000002</v>
      </c>
      <c r="H817" s="29">
        <v>1286737.6000000001</v>
      </c>
      <c r="I817" s="29">
        <v>904</v>
      </c>
      <c r="J817" s="29">
        <v>1085643</v>
      </c>
      <c r="K817" s="29" t="s">
        <v>1984</v>
      </c>
      <c r="M817" s="29">
        <v>8207</v>
      </c>
      <c r="N817" s="29" t="s">
        <v>142</v>
      </c>
      <c r="O817" s="29">
        <v>820700</v>
      </c>
      <c r="S817" s="29">
        <v>115</v>
      </c>
      <c r="T817" s="29" t="s">
        <v>4500</v>
      </c>
      <c r="U817" s="29">
        <v>2939</v>
      </c>
      <c r="V817" s="29" t="s">
        <v>1989</v>
      </c>
      <c r="W817" s="29" t="s">
        <v>1990</v>
      </c>
      <c r="X817" s="29" t="s">
        <v>212</v>
      </c>
    </row>
    <row r="818" spans="1:24" x14ac:dyDescent="0.25">
      <c r="A818" s="29" t="s">
        <v>143</v>
      </c>
      <c r="B818" s="29">
        <v>2939</v>
      </c>
      <c r="C818" s="29" t="s">
        <v>142</v>
      </c>
      <c r="D818" s="29">
        <v>191660295</v>
      </c>
      <c r="E818" s="29">
        <v>0</v>
      </c>
      <c r="F818" s="29">
        <v>1060</v>
      </c>
      <c r="G818" s="29">
        <v>2691607.2850000001</v>
      </c>
      <c r="H818" s="29">
        <v>1286761.443</v>
      </c>
      <c r="I818" s="29">
        <v>905</v>
      </c>
      <c r="J818" s="29">
        <v>1085643</v>
      </c>
      <c r="K818" s="29" t="s">
        <v>1984</v>
      </c>
      <c r="M818" s="29">
        <v>8207</v>
      </c>
      <c r="N818" s="29" t="s">
        <v>142</v>
      </c>
      <c r="O818" s="29">
        <v>820700</v>
      </c>
      <c r="S818" s="29">
        <v>115</v>
      </c>
      <c r="U818" s="29">
        <v>2939</v>
      </c>
      <c r="V818" s="29" t="s">
        <v>1985</v>
      </c>
      <c r="W818" s="29" t="s">
        <v>1986</v>
      </c>
      <c r="X818" s="29" t="s">
        <v>212</v>
      </c>
    </row>
    <row r="819" spans="1:24" x14ac:dyDescent="0.25">
      <c r="A819" s="29" t="s">
        <v>143</v>
      </c>
      <c r="B819" s="29">
        <v>2939</v>
      </c>
      <c r="C819" s="29" t="s">
        <v>142</v>
      </c>
      <c r="D819" s="29">
        <v>191746450</v>
      </c>
      <c r="E819" s="29">
        <v>0</v>
      </c>
      <c r="F819" s="29">
        <v>1060</v>
      </c>
      <c r="G819" s="29">
        <v>2687812</v>
      </c>
      <c r="H819" s="29">
        <v>1284670</v>
      </c>
      <c r="I819" s="29">
        <v>909</v>
      </c>
      <c r="J819" s="29">
        <v>1085647</v>
      </c>
      <c r="K819" s="29" t="s">
        <v>1996</v>
      </c>
      <c r="M819" s="29">
        <v>8200</v>
      </c>
      <c r="N819" s="29" t="s">
        <v>142</v>
      </c>
      <c r="O819" s="29">
        <v>820000</v>
      </c>
      <c r="R819" s="29" t="s">
        <v>1997</v>
      </c>
      <c r="S819" s="29">
        <v>115</v>
      </c>
      <c r="U819" s="29">
        <v>2939</v>
      </c>
      <c r="V819" s="29" t="s">
        <v>1998</v>
      </c>
      <c r="W819" s="29" t="s">
        <v>1999</v>
      </c>
      <c r="X819" s="29" t="s">
        <v>212</v>
      </c>
    </row>
    <row r="820" spans="1:24" x14ac:dyDescent="0.25">
      <c r="A820" s="29" t="s">
        <v>143</v>
      </c>
      <c r="B820" s="29">
        <v>2939</v>
      </c>
      <c r="C820" s="29" t="s">
        <v>142</v>
      </c>
      <c r="D820" s="29">
        <v>191746449</v>
      </c>
      <c r="E820" s="29">
        <v>0</v>
      </c>
      <c r="F820" s="29">
        <v>1060</v>
      </c>
      <c r="G820" s="29">
        <v>2687811.6129999999</v>
      </c>
      <c r="H820" s="29">
        <v>1284675.7420000001</v>
      </c>
      <c r="I820" s="29">
        <v>905</v>
      </c>
      <c r="J820" s="29">
        <v>1085647</v>
      </c>
      <c r="K820" s="29" t="s">
        <v>1996</v>
      </c>
      <c r="M820" s="29">
        <v>8200</v>
      </c>
      <c r="N820" s="29" t="s">
        <v>142</v>
      </c>
      <c r="O820" s="29">
        <v>820000</v>
      </c>
      <c r="S820" s="29">
        <v>115</v>
      </c>
      <c r="T820" s="29" t="s">
        <v>2000</v>
      </c>
      <c r="U820" s="29">
        <v>2939</v>
      </c>
      <c r="V820" s="29" t="s">
        <v>1998</v>
      </c>
      <c r="W820" s="29" t="s">
        <v>2001</v>
      </c>
      <c r="X820" s="29" t="s">
        <v>212</v>
      </c>
    </row>
    <row r="821" spans="1:24" x14ac:dyDescent="0.25">
      <c r="A821" s="29" t="s">
        <v>143</v>
      </c>
      <c r="B821" s="29">
        <v>2939</v>
      </c>
      <c r="C821" s="29" t="s">
        <v>142</v>
      </c>
      <c r="D821" s="29">
        <v>191984328</v>
      </c>
      <c r="E821" s="29">
        <v>0</v>
      </c>
      <c r="F821" s="29">
        <v>1060</v>
      </c>
      <c r="G821" s="29">
        <v>2688249.835</v>
      </c>
      <c r="H821" s="29">
        <v>1284568.7080000001</v>
      </c>
      <c r="I821" s="29">
        <v>905</v>
      </c>
      <c r="J821" s="29">
        <v>1085648</v>
      </c>
      <c r="K821" s="29" t="s">
        <v>2002</v>
      </c>
      <c r="L821" s="175" t="s">
        <v>3901</v>
      </c>
      <c r="M821" s="29">
        <v>8200</v>
      </c>
      <c r="N821" s="29" t="s">
        <v>142</v>
      </c>
      <c r="O821" s="29">
        <v>820000</v>
      </c>
      <c r="R821" s="29" t="s">
        <v>3902</v>
      </c>
      <c r="S821" s="29">
        <v>115</v>
      </c>
      <c r="T821" s="29" t="s">
        <v>3903</v>
      </c>
      <c r="U821" s="29">
        <v>2939</v>
      </c>
      <c r="V821" s="29" t="s">
        <v>3904</v>
      </c>
      <c r="W821" s="29" t="s">
        <v>1045</v>
      </c>
      <c r="X821" s="29" t="s">
        <v>212</v>
      </c>
    </row>
    <row r="822" spans="1:24" x14ac:dyDescent="0.25">
      <c r="A822" s="29" t="s">
        <v>143</v>
      </c>
      <c r="B822" s="29">
        <v>2939</v>
      </c>
      <c r="C822" s="29" t="s">
        <v>142</v>
      </c>
      <c r="D822" s="29">
        <v>502012336</v>
      </c>
      <c r="E822" s="29">
        <v>0</v>
      </c>
      <c r="F822" s="29">
        <v>1060</v>
      </c>
      <c r="G822" s="29">
        <v>2688277.0210000002</v>
      </c>
      <c r="H822" s="29">
        <v>1284571.4750000001</v>
      </c>
      <c r="I822" s="29">
        <v>901</v>
      </c>
      <c r="J822" s="29">
        <v>1085648</v>
      </c>
      <c r="K822" s="29" t="s">
        <v>2002</v>
      </c>
      <c r="L822" s="175" t="s">
        <v>3901</v>
      </c>
      <c r="M822" s="29">
        <v>8200</v>
      </c>
      <c r="N822" s="29" t="s">
        <v>142</v>
      </c>
      <c r="O822" s="29">
        <v>820000</v>
      </c>
      <c r="S822" s="29">
        <v>115</v>
      </c>
      <c r="T822" s="29" t="s">
        <v>3903</v>
      </c>
      <c r="U822" s="29">
        <v>2939</v>
      </c>
      <c r="V822" s="29" t="s">
        <v>3904</v>
      </c>
      <c r="W822" s="29" t="s">
        <v>1045</v>
      </c>
      <c r="X822" s="29" t="s">
        <v>212</v>
      </c>
    </row>
    <row r="823" spans="1:24" x14ac:dyDescent="0.25">
      <c r="A823" s="29" t="s">
        <v>143</v>
      </c>
      <c r="B823" s="29">
        <v>2939</v>
      </c>
      <c r="C823" s="29" t="s">
        <v>142</v>
      </c>
      <c r="D823" s="29">
        <v>191766135</v>
      </c>
      <c r="E823" s="29">
        <v>0</v>
      </c>
      <c r="F823" s="29">
        <v>1080</v>
      </c>
      <c r="G823" s="29">
        <v>2688356</v>
      </c>
      <c r="H823" s="29">
        <v>1284635</v>
      </c>
      <c r="I823" s="29">
        <v>909</v>
      </c>
      <c r="J823" s="29">
        <v>1085648</v>
      </c>
      <c r="K823" s="29" t="s">
        <v>2002</v>
      </c>
      <c r="M823" s="29">
        <v>8200</v>
      </c>
      <c r="N823" s="29" t="s">
        <v>142</v>
      </c>
      <c r="O823" s="29">
        <v>820000</v>
      </c>
      <c r="R823" s="29" t="s">
        <v>262</v>
      </c>
      <c r="S823" s="29">
        <v>101</v>
      </c>
      <c r="U823" s="29">
        <v>2939</v>
      </c>
      <c r="V823" s="29" t="s">
        <v>2003</v>
      </c>
      <c r="W823" s="29" t="s">
        <v>2004</v>
      </c>
      <c r="X823" s="29" t="s">
        <v>212</v>
      </c>
    </row>
    <row r="824" spans="1:24" x14ac:dyDescent="0.25">
      <c r="A824" s="29" t="s">
        <v>143</v>
      </c>
      <c r="B824" s="29">
        <v>2939</v>
      </c>
      <c r="C824" s="29" t="s">
        <v>142</v>
      </c>
      <c r="D824" s="29">
        <v>191773173</v>
      </c>
      <c r="E824" s="29">
        <v>0</v>
      </c>
      <c r="F824" s="29">
        <v>1060</v>
      </c>
      <c r="G824" s="29">
        <v>2688375</v>
      </c>
      <c r="H824" s="29">
        <v>1284693</v>
      </c>
      <c r="I824" s="29">
        <v>905</v>
      </c>
      <c r="J824" s="29">
        <v>1085648</v>
      </c>
      <c r="K824" s="29" t="s">
        <v>2002</v>
      </c>
      <c r="M824" s="29">
        <v>8200</v>
      </c>
      <c r="N824" s="29" t="s">
        <v>142</v>
      </c>
      <c r="O824" s="29">
        <v>820000</v>
      </c>
      <c r="S824" s="29">
        <v>115</v>
      </c>
      <c r="U824" s="29">
        <v>2939</v>
      </c>
      <c r="V824" s="29" t="s">
        <v>2005</v>
      </c>
      <c r="W824" s="29" t="s">
        <v>2006</v>
      </c>
      <c r="X824" s="29" t="s">
        <v>212</v>
      </c>
    </row>
    <row r="825" spans="1:24" x14ac:dyDescent="0.25">
      <c r="A825" s="29" t="s">
        <v>143</v>
      </c>
      <c r="B825" s="29">
        <v>2939</v>
      </c>
      <c r="C825" s="29" t="s">
        <v>142</v>
      </c>
      <c r="D825" s="29">
        <v>191764667</v>
      </c>
      <c r="E825" s="29">
        <v>0</v>
      </c>
      <c r="F825" s="29">
        <v>1060</v>
      </c>
      <c r="G825" s="29">
        <v>2688401</v>
      </c>
      <c r="H825" s="29">
        <v>1284526</v>
      </c>
      <c r="I825" s="29">
        <v>909</v>
      </c>
      <c r="J825" s="29">
        <v>1085649</v>
      </c>
      <c r="K825" s="29" t="s">
        <v>2007</v>
      </c>
      <c r="L825" s="175" t="s">
        <v>442</v>
      </c>
      <c r="M825" s="29">
        <v>8200</v>
      </c>
      <c r="N825" s="29" t="s">
        <v>142</v>
      </c>
      <c r="O825" s="29">
        <v>820000</v>
      </c>
      <c r="R825" s="29" t="s">
        <v>341</v>
      </c>
      <c r="S825" s="29">
        <v>115</v>
      </c>
      <c r="T825" s="29" t="s">
        <v>2008</v>
      </c>
      <c r="U825" s="29">
        <v>2939</v>
      </c>
      <c r="V825" s="29" t="s">
        <v>2009</v>
      </c>
      <c r="W825" s="29" t="s">
        <v>2011</v>
      </c>
      <c r="X825" s="29" t="s">
        <v>212</v>
      </c>
    </row>
    <row r="826" spans="1:24" x14ac:dyDescent="0.25">
      <c r="A826" s="29" t="s">
        <v>143</v>
      </c>
      <c r="B826" s="29">
        <v>2939</v>
      </c>
      <c r="C826" s="29" t="s">
        <v>142</v>
      </c>
      <c r="D826" s="29">
        <v>502012842</v>
      </c>
      <c r="E826" s="29">
        <v>0</v>
      </c>
      <c r="F826" s="29">
        <v>1060</v>
      </c>
      <c r="G826" s="29">
        <v>2688393.6710000001</v>
      </c>
      <c r="H826" s="29">
        <v>1284535.7080000001</v>
      </c>
      <c r="I826" s="29">
        <v>901</v>
      </c>
      <c r="J826" s="29">
        <v>1085649</v>
      </c>
      <c r="K826" s="29" t="s">
        <v>2007</v>
      </c>
      <c r="L826" s="175" t="s">
        <v>442</v>
      </c>
      <c r="M826" s="29">
        <v>8200</v>
      </c>
      <c r="N826" s="29" t="s">
        <v>142</v>
      </c>
      <c r="O826" s="29">
        <v>820000</v>
      </c>
      <c r="S826" s="29">
        <v>115</v>
      </c>
      <c r="T826" s="29" t="s">
        <v>2008</v>
      </c>
      <c r="U826" s="29">
        <v>2939</v>
      </c>
      <c r="V826" s="29" t="s">
        <v>2009</v>
      </c>
      <c r="W826" s="29" t="s">
        <v>2010</v>
      </c>
      <c r="X826" s="29" t="s">
        <v>212</v>
      </c>
    </row>
    <row r="827" spans="1:24" x14ac:dyDescent="0.25">
      <c r="A827" s="29" t="s">
        <v>143</v>
      </c>
      <c r="B827" s="29">
        <v>2939</v>
      </c>
      <c r="C827" s="29" t="s">
        <v>142</v>
      </c>
      <c r="D827" s="29">
        <v>191984462</v>
      </c>
      <c r="E827" s="29">
        <v>0</v>
      </c>
      <c r="F827" s="29">
        <v>1060</v>
      </c>
      <c r="G827" s="29">
        <v>2688227.2769999998</v>
      </c>
      <c r="H827" s="29">
        <v>1284635.628</v>
      </c>
      <c r="I827" s="29">
        <v>905</v>
      </c>
      <c r="J827" s="29">
        <v>1085650</v>
      </c>
      <c r="K827" s="29" t="s">
        <v>2012</v>
      </c>
      <c r="L827" s="175" t="s">
        <v>1781</v>
      </c>
      <c r="M827" s="29">
        <v>8200</v>
      </c>
      <c r="N827" s="29" t="s">
        <v>142</v>
      </c>
      <c r="O827" s="29">
        <v>820000</v>
      </c>
      <c r="R827" s="29" t="s">
        <v>249</v>
      </c>
      <c r="S827" s="29">
        <v>115</v>
      </c>
      <c r="T827" s="29" t="s">
        <v>3905</v>
      </c>
      <c r="U827" s="29">
        <v>2939</v>
      </c>
      <c r="V827" s="29" t="s">
        <v>3906</v>
      </c>
      <c r="W827" s="29" t="s">
        <v>984</v>
      </c>
      <c r="X827" s="29" t="s">
        <v>212</v>
      </c>
    </row>
    <row r="828" spans="1:24" x14ac:dyDescent="0.25">
      <c r="A828" s="29" t="s">
        <v>143</v>
      </c>
      <c r="B828" s="29">
        <v>2939</v>
      </c>
      <c r="C828" s="29" t="s">
        <v>142</v>
      </c>
      <c r="D828" s="29">
        <v>1611563</v>
      </c>
      <c r="E828" s="29">
        <v>0</v>
      </c>
      <c r="F828" s="29">
        <v>1021</v>
      </c>
      <c r="G828" s="29">
        <v>2688230.963</v>
      </c>
      <c r="H828" s="29">
        <v>1284625.406</v>
      </c>
      <c r="I828" s="29">
        <v>901</v>
      </c>
      <c r="J828" s="29">
        <v>1085650</v>
      </c>
      <c r="K828" s="29" t="s">
        <v>2012</v>
      </c>
      <c r="L828" s="175" t="s">
        <v>1781</v>
      </c>
      <c r="M828" s="29">
        <v>8200</v>
      </c>
      <c r="N828" s="29" t="s">
        <v>142</v>
      </c>
      <c r="O828" s="29">
        <v>820000</v>
      </c>
      <c r="P828" s="29">
        <v>2688228.986</v>
      </c>
      <c r="Q828" s="29">
        <v>1284632.9180000001</v>
      </c>
      <c r="S828" s="29">
        <v>115</v>
      </c>
      <c r="T828" s="29" t="s">
        <v>3905</v>
      </c>
      <c r="U828" s="29">
        <v>2939</v>
      </c>
      <c r="V828" s="29" t="s">
        <v>3906</v>
      </c>
      <c r="W828" s="29" t="s">
        <v>984</v>
      </c>
      <c r="X828" s="29" t="s">
        <v>252</v>
      </c>
    </row>
    <row r="829" spans="1:24" x14ac:dyDescent="0.25">
      <c r="A829" s="29" t="s">
        <v>143</v>
      </c>
      <c r="B829" s="29">
        <v>2939</v>
      </c>
      <c r="C829" s="29" t="s">
        <v>142</v>
      </c>
      <c r="D829" s="29">
        <v>191750272</v>
      </c>
      <c r="E829" s="29">
        <v>0</v>
      </c>
      <c r="F829" s="29">
        <v>1060</v>
      </c>
      <c r="G829" s="29">
        <v>2688212</v>
      </c>
      <c r="H829" s="29">
        <v>1284666</v>
      </c>
      <c r="I829" s="29">
        <v>909</v>
      </c>
      <c r="J829" s="29">
        <v>1085650</v>
      </c>
      <c r="K829" s="29" t="s">
        <v>2012</v>
      </c>
      <c r="M829" s="29">
        <v>8200</v>
      </c>
      <c r="N829" s="29" t="s">
        <v>142</v>
      </c>
      <c r="O829" s="29">
        <v>820000</v>
      </c>
      <c r="R829" s="29" t="s">
        <v>2015</v>
      </c>
      <c r="S829" s="29">
        <v>115</v>
      </c>
      <c r="T829" s="29" t="s">
        <v>2013</v>
      </c>
      <c r="U829" s="29">
        <v>2939</v>
      </c>
      <c r="V829" s="29" t="s">
        <v>2014</v>
      </c>
      <c r="W829" s="29" t="s">
        <v>2016</v>
      </c>
      <c r="X829" s="29" t="s">
        <v>212</v>
      </c>
    </row>
    <row r="830" spans="1:24" x14ac:dyDescent="0.25">
      <c r="A830" s="29" t="s">
        <v>143</v>
      </c>
      <c r="B830" s="29">
        <v>2939</v>
      </c>
      <c r="C830" s="29" t="s">
        <v>142</v>
      </c>
      <c r="D830" s="29">
        <v>190948390</v>
      </c>
      <c r="E830" s="29">
        <v>0</v>
      </c>
      <c r="F830" s="29">
        <v>1060</v>
      </c>
      <c r="G830" s="29">
        <v>2687926</v>
      </c>
      <c r="H830" s="29">
        <v>1284590</v>
      </c>
      <c r="I830" s="29">
        <v>909</v>
      </c>
      <c r="J830" s="29">
        <v>1085650</v>
      </c>
      <c r="K830" s="29" t="s">
        <v>2012</v>
      </c>
      <c r="M830" s="29">
        <v>8200</v>
      </c>
      <c r="N830" s="29" t="s">
        <v>142</v>
      </c>
      <c r="O830" s="29">
        <v>820000</v>
      </c>
      <c r="S830" s="29">
        <v>115</v>
      </c>
      <c r="U830" s="29">
        <v>2939</v>
      </c>
      <c r="V830" s="29" t="s">
        <v>2017</v>
      </c>
      <c r="W830" s="29" t="s">
        <v>2018</v>
      </c>
      <c r="X830" s="29" t="s">
        <v>212</v>
      </c>
    </row>
    <row r="831" spans="1:24" x14ac:dyDescent="0.25">
      <c r="A831" s="29" t="s">
        <v>143</v>
      </c>
      <c r="B831" s="29">
        <v>2939</v>
      </c>
      <c r="C831" s="29" t="s">
        <v>142</v>
      </c>
      <c r="D831" s="29">
        <v>191764997</v>
      </c>
      <c r="E831" s="29">
        <v>0</v>
      </c>
      <c r="F831" s="29">
        <v>1060</v>
      </c>
      <c r="G831" s="29">
        <v>2688175</v>
      </c>
      <c r="H831" s="29">
        <v>1284476</v>
      </c>
      <c r="I831" s="29">
        <v>909</v>
      </c>
      <c r="J831" s="29">
        <v>1085652</v>
      </c>
      <c r="K831" s="29" t="s">
        <v>2024</v>
      </c>
      <c r="L831" s="175" t="s">
        <v>1679</v>
      </c>
      <c r="M831" s="29">
        <v>8200</v>
      </c>
      <c r="N831" s="29" t="s">
        <v>142</v>
      </c>
      <c r="O831" s="29">
        <v>820000</v>
      </c>
      <c r="R831" s="29" t="s">
        <v>341</v>
      </c>
      <c r="S831" s="29">
        <v>115</v>
      </c>
      <c r="T831" s="29" t="s">
        <v>3602</v>
      </c>
      <c r="U831" s="29">
        <v>2939</v>
      </c>
      <c r="V831" s="29" t="s">
        <v>2026</v>
      </c>
      <c r="W831" s="29" t="s">
        <v>3603</v>
      </c>
      <c r="X831" s="29" t="s">
        <v>212</v>
      </c>
    </row>
    <row r="832" spans="1:24" x14ac:dyDescent="0.25">
      <c r="A832" s="29" t="s">
        <v>143</v>
      </c>
      <c r="B832" s="29">
        <v>2939</v>
      </c>
      <c r="C832" s="29" t="s">
        <v>142</v>
      </c>
      <c r="D832" s="29">
        <v>502012372</v>
      </c>
      <c r="E832" s="29">
        <v>0</v>
      </c>
      <c r="F832" s="29">
        <v>1060</v>
      </c>
      <c r="G832" s="29">
        <v>2688155.122</v>
      </c>
      <c r="H832" s="29">
        <v>1284475.548</v>
      </c>
      <c r="I832" s="29">
        <v>901</v>
      </c>
      <c r="J832" s="29">
        <v>1085652</v>
      </c>
      <c r="K832" s="29" t="s">
        <v>2024</v>
      </c>
      <c r="L832" s="175" t="s">
        <v>1679</v>
      </c>
      <c r="M832" s="29">
        <v>8200</v>
      </c>
      <c r="N832" s="29" t="s">
        <v>142</v>
      </c>
      <c r="O832" s="29">
        <v>820000</v>
      </c>
      <c r="S832" s="29">
        <v>115</v>
      </c>
      <c r="T832" s="29" t="s">
        <v>3602</v>
      </c>
      <c r="U832" s="29">
        <v>2939</v>
      </c>
      <c r="V832" s="29" t="s">
        <v>2026</v>
      </c>
      <c r="X832" s="29" t="s">
        <v>212</v>
      </c>
    </row>
    <row r="833" spans="1:24" x14ac:dyDescent="0.25">
      <c r="A833" s="29" t="s">
        <v>143</v>
      </c>
      <c r="B833" s="29">
        <v>2939</v>
      </c>
      <c r="C833" s="29" t="s">
        <v>142</v>
      </c>
      <c r="D833" s="29">
        <v>191747738</v>
      </c>
      <c r="E833" s="29">
        <v>0</v>
      </c>
      <c r="F833" s="29">
        <v>1080</v>
      </c>
      <c r="G833" s="29">
        <v>2686247.8560000001</v>
      </c>
      <c r="H833" s="29">
        <v>1287325.392</v>
      </c>
      <c r="I833" s="29">
        <v>905</v>
      </c>
      <c r="J833" s="29">
        <v>1085188</v>
      </c>
      <c r="K833" s="29" t="s">
        <v>2027</v>
      </c>
      <c r="L833" s="175" t="s">
        <v>562</v>
      </c>
      <c r="M833" s="29">
        <v>8231</v>
      </c>
      <c r="N833" s="29" t="s">
        <v>233</v>
      </c>
      <c r="O833" s="29">
        <v>823100</v>
      </c>
      <c r="R833" s="29" t="s">
        <v>283</v>
      </c>
      <c r="S833" s="29">
        <v>101</v>
      </c>
      <c r="T833" s="29" t="s">
        <v>2028</v>
      </c>
      <c r="U833" s="29">
        <v>2934</v>
      </c>
      <c r="V833" s="29" t="s">
        <v>1817</v>
      </c>
      <c r="W833" s="29" t="s">
        <v>2029</v>
      </c>
      <c r="X833" s="29" t="s">
        <v>212</v>
      </c>
    </row>
    <row r="834" spans="1:24" x14ac:dyDescent="0.25">
      <c r="A834" s="29" t="s">
        <v>143</v>
      </c>
      <c r="B834" s="29">
        <v>2939</v>
      </c>
      <c r="C834" s="29" t="s">
        <v>142</v>
      </c>
      <c r="D834" s="29">
        <v>502013131</v>
      </c>
      <c r="E834" s="29">
        <v>0</v>
      </c>
      <c r="F834" s="29">
        <v>1060</v>
      </c>
      <c r="G834" s="29">
        <v>2686239.469</v>
      </c>
      <c r="H834" s="29">
        <v>1287323.19</v>
      </c>
      <c r="I834" s="29">
        <v>901</v>
      </c>
      <c r="J834" s="29">
        <v>1085188</v>
      </c>
      <c r="K834" s="29" t="s">
        <v>2027</v>
      </c>
      <c r="L834" s="175" t="s">
        <v>562</v>
      </c>
      <c r="M834" s="29">
        <v>8231</v>
      </c>
      <c r="N834" s="29" t="s">
        <v>233</v>
      </c>
      <c r="O834" s="29">
        <v>823100</v>
      </c>
      <c r="S834" s="29">
        <v>115</v>
      </c>
      <c r="T834" s="29" t="s">
        <v>2028</v>
      </c>
      <c r="U834" s="29">
        <v>2934</v>
      </c>
      <c r="V834" s="29" t="s">
        <v>1817</v>
      </c>
      <c r="X834" s="29" t="s">
        <v>212</v>
      </c>
    </row>
    <row r="835" spans="1:24" x14ac:dyDescent="0.25">
      <c r="A835" s="29" t="s">
        <v>143</v>
      </c>
      <c r="B835" s="29">
        <v>2939</v>
      </c>
      <c r="C835" s="29" t="s">
        <v>142</v>
      </c>
      <c r="D835" s="29">
        <v>191969185</v>
      </c>
      <c r="E835" s="29">
        <v>0</v>
      </c>
      <c r="F835" s="29">
        <v>1060</v>
      </c>
      <c r="G835" s="29">
        <v>2686379</v>
      </c>
      <c r="H835" s="29">
        <v>1286957</v>
      </c>
      <c r="I835" s="29">
        <v>905</v>
      </c>
      <c r="J835" s="29">
        <v>1085188</v>
      </c>
      <c r="K835" s="29" t="s">
        <v>2027</v>
      </c>
      <c r="M835" s="29">
        <v>8231</v>
      </c>
      <c r="N835" s="29" t="s">
        <v>233</v>
      </c>
      <c r="O835" s="29">
        <v>823100</v>
      </c>
      <c r="R835" s="29" t="s">
        <v>1361</v>
      </c>
      <c r="S835" s="29">
        <v>115</v>
      </c>
      <c r="T835" s="29" t="s">
        <v>1362</v>
      </c>
      <c r="U835" s="29">
        <v>2934</v>
      </c>
      <c r="V835" s="29" t="s">
        <v>1363</v>
      </c>
      <c r="W835" s="29" t="s">
        <v>1364</v>
      </c>
      <c r="X835" s="29" t="s">
        <v>212</v>
      </c>
    </row>
    <row r="836" spans="1:24" x14ac:dyDescent="0.25">
      <c r="A836" s="29" t="s">
        <v>143</v>
      </c>
      <c r="B836" s="29">
        <v>2939</v>
      </c>
      <c r="C836" s="29" t="s">
        <v>142</v>
      </c>
      <c r="D836" s="29">
        <v>191960268</v>
      </c>
      <c r="E836" s="29">
        <v>0</v>
      </c>
      <c r="F836" s="29">
        <v>1060</v>
      </c>
      <c r="G836" s="29">
        <v>2686431</v>
      </c>
      <c r="H836" s="29">
        <v>1286915</v>
      </c>
      <c r="I836" s="29">
        <v>905</v>
      </c>
      <c r="J836" s="29">
        <v>1085188</v>
      </c>
      <c r="K836" s="29" t="s">
        <v>2027</v>
      </c>
      <c r="M836" s="29">
        <v>8231</v>
      </c>
      <c r="N836" s="29" t="s">
        <v>233</v>
      </c>
      <c r="O836" s="29">
        <v>823100</v>
      </c>
      <c r="R836" s="29" t="s">
        <v>335</v>
      </c>
      <c r="S836" s="29">
        <v>115</v>
      </c>
      <c r="T836" s="29" t="s">
        <v>3557</v>
      </c>
      <c r="U836" s="29">
        <v>2934</v>
      </c>
      <c r="V836" s="29" t="s">
        <v>494</v>
      </c>
      <c r="W836" s="29" t="s">
        <v>2206</v>
      </c>
      <c r="X836" s="29" t="s">
        <v>212</v>
      </c>
    </row>
    <row r="837" spans="1:24" x14ac:dyDescent="0.25">
      <c r="A837" s="29" t="s">
        <v>143</v>
      </c>
      <c r="B837" s="29">
        <v>2939</v>
      </c>
      <c r="C837" s="29" t="s">
        <v>142</v>
      </c>
      <c r="D837" s="29">
        <v>191764192</v>
      </c>
      <c r="E837" s="29">
        <v>0</v>
      </c>
      <c r="F837" s="29">
        <v>1060</v>
      </c>
      <c r="G837" s="29">
        <v>2691733</v>
      </c>
      <c r="H837" s="29">
        <v>1286767</v>
      </c>
      <c r="I837" s="29">
        <v>909</v>
      </c>
      <c r="J837" s="29">
        <v>1085653</v>
      </c>
      <c r="K837" s="29" t="s">
        <v>2030</v>
      </c>
      <c r="M837" s="29">
        <v>8207</v>
      </c>
      <c r="N837" s="29" t="s">
        <v>142</v>
      </c>
      <c r="O837" s="29">
        <v>820700</v>
      </c>
      <c r="R837" s="29" t="s">
        <v>899</v>
      </c>
      <c r="S837" s="29">
        <v>115</v>
      </c>
      <c r="U837" s="29">
        <v>2939</v>
      </c>
      <c r="V837" s="29" t="s">
        <v>2031</v>
      </c>
      <c r="W837" s="29" t="s">
        <v>2032</v>
      </c>
      <c r="X837" s="29" t="s">
        <v>212</v>
      </c>
    </row>
    <row r="838" spans="1:24" x14ac:dyDescent="0.25">
      <c r="A838" s="29" t="s">
        <v>143</v>
      </c>
      <c r="B838" s="29">
        <v>2939</v>
      </c>
      <c r="C838" s="29" t="s">
        <v>142</v>
      </c>
      <c r="D838" s="29">
        <v>191777441</v>
      </c>
      <c r="E838" s="29">
        <v>0</v>
      </c>
      <c r="F838" s="29">
        <v>1060</v>
      </c>
      <c r="G838" s="29">
        <v>2691667</v>
      </c>
      <c r="H838" s="29">
        <v>1286776</v>
      </c>
      <c r="I838" s="29">
        <v>905</v>
      </c>
      <c r="J838" s="29">
        <v>1085653</v>
      </c>
      <c r="K838" s="29" t="s">
        <v>2030</v>
      </c>
      <c r="M838" s="29">
        <v>8207</v>
      </c>
      <c r="N838" s="29" t="s">
        <v>142</v>
      </c>
      <c r="O838" s="29">
        <v>820700</v>
      </c>
      <c r="R838" s="29" t="s">
        <v>283</v>
      </c>
      <c r="S838" s="29">
        <v>115</v>
      </c>
      <c r="U838" s="29">
        <v>2939</v>
      </c>
      <c r="V838" s="29" t="s">
        <v>2033</v>
      </c>
      <c r="W838" s="29" t="s">
        <v>2034</v>
      </c>
      <c r="X838" s="29" t="s">
        <v>212</v>
      </c>
    </row>
    <row r="839" spans="1:24" x14ac:dyDescent="0.25">
      <c r="A839" s="29" t="s">
        <v>143</v>
      </c>
      <c r="B839" s="29">
        <v>2939</v>
      </c>
      <c r="C839" s="29" t="s">
        <v>142</v>
      </c>
      <c r="D839" s="29">
        <v>191952708</v>
      </c>
      <c r="E839" s="29">
        <v>0</v>
      </c>
      <c r="F839" s="29">
        <v>1060</v>
      </c>
      <c r="G839" s="29">
        <v>2691774.6749999998</v>
      </c>
      <c r="H839" s="29">
        <v>1286779.946</v>
      </c>
      <c r="I839" s="29">
        <v>905</v>
      </c>
      <c r="J839" s="29">
        <v>1085653</v>
      </c>
      <c r="K839" s="29" t="s">
        <v>2030</v>
      </c>
      <c r="M839" s="29">
        <v>8207</v>
      </c>
      <c r="N839" s="29" t="s">
        <v>142</v>
      </c>
      <c r="O839" s="29">
        <v>820700</v>
      </c>
      <c r="R839" s="29" t="s">
        <v>2035</v>
      </c>
      <c r="S839" s="29">
        <v>115</v>
      </c>
      <c r="U839" s="29">
        <v>2939</v>
      </c>
      <c r="V839" s="29" t="s">
        <v>2036</v>
      </c>
      <c r="W839" s="29" t="s">
        <v>2037</v>
      </c>
      <c r="X839" s="29" t="s">
        <v>212</v>
      </c>
    </row>
    <row r="840" spans="1:24" x14ac:dyDescent="0.25">
      <c r="A840" s="29" t="s">
        <v>143</v>
      </c>
      <c r="B840" s="29">
        <v>2939</v>
      </c>
      <c r="C840" s="29" t="s">
        <v>142</v>
      </c>
      <c r="D840" s="29">
        <v>191779859</v>
      </c>
      <c r="E840" s="29">
        <v>0</v>
      </c>
      <c r="F840" s="29">
        <v>1080</v>
      </c>
      <c r="G840" s="29">
        <v>2691699.7820000001</v>
      </c>
      <c r="H840" s="29">
        <v>1286807.659</v>
      </c>
      <c r="I840" s="29">
        <v>909</v>
      </c>
      <c r="J840" s="29">
        <v>1085653</v>
      </c>
      <c r="K840" s="29" t="s">
        <v>2030</v>
      </c>
      <c r="M840" s="29">
        <v>8207</v>
      </c>
      <c r="N840" s="29" t="s">
        <v>142</v>
      </c>
      <c r="O840" s="29">
        <v>820700</v>
      </c>
      <c r="R840" s="29" t="s">
        <v>430</v>
      </c>
      <c r="S840" s="29">
        <v>101</v>
      </c>
      <c r="U840" s="29">
        <v>2939</v>
      </c>
      <c r="V840" s="29" t="s">
        <v>2038</v>
      </c>
      <c r="W840" s="29" t="s">
        <v>1505</v>
      </c>
      <c r="X840" s="29" t="s">
        <v>212</v>
      </c>
    </row>
    <row r="841" spans="1:24" x14ac:dyDescent="0.25">
      <c r="A841" s="29" t="s">
        <v>143</v>
      </c>
      <c r="B841" s="29">
        <v>2939</v>
      </c>
      <c r="C841" s="29" t="s">
        <v>142</v>
      </c>
      <c r="D841" s="29">
        <v>191779777</v>
      </c>
      <c r="E841" s="29">
        <v>0</v>
      </c>
      <c r="F841" s="29">
        <v>1060</v>
      </c>
      <c r="G841" s="29">
        <v>2691643.568</v>
      </c>
      <c r="H841" s="29">
        <v>1286790.5330000001</v>
      </c>
      <c r="I841" s="29">
        <v>905</v>
      </c>
      <c r="J841" s="29">
        <v>1085653</v>
      </c>
      <c r="K841" s="29" t="s">
        <v>2030</v>
      </c>
      <c r="M841" s="29">
        <v>8207</v>
      </c>
      <c r="N841" s="29" t="s">
        <v>142</v>
      </c>
      <c r="O841" s="29">
        <v>820700</v>
      </c>
      <c r="S841" s="29">
        <v>115</v>
      </c>
      <c r="U841" s="29">
        <v>2939</v>
      </c>
      <c r="V841" s="29" t="s">
        <v>2044</v>
      </c>
      <c r="W841" s="29" t="s">
        <v>2045</v>
      </c>
      <c r="X841" s="29" t="s">
        <v>212</v>
      </c>
    </row>
    <row r="842" spans="1:24" x14ac:dyDescent="0.25">
      <c r="A842" s="29" t="s">
        <v>143</v>
      </c>
      <c r="B842" s="29">
        <v>2939</v>
      </c>
      <c r="C842" s="29" t="s">
        <v>142</v>
      </c>
      <c r="D842" s="29">
        <v>191777442</v>
      </c>
      <c r="E842" s="29">
        <v>0</v>
      </c>
      <c r="F842" s="29">
        <v>1060</v>
      </c>
      <c r="G842" s="29">
        <v>2691656</v>
      </c>
      <c r="H842" s="29">
        <v>1286750</v>
      </c>
      <c r="I842" s="29">
        <v>909</v>
      </c>
      <c r="J842" s="29">
        <v>1085653</v>
      </c>
      <c r="K842" s="29" t="s">
        <v>2030</v>
      </c>
      <c r="M842" s="29">
        <v>8207</v>
      </c>
      <c r="N842" s="29" t="s">
        <v>142</v>
      </c>
      <c r="O842" s="29">
        <v>820700</v>
      </c>
      <c r="S842" s="29">
        <v>115</v>
      </c>
      <c r="U842" s="29">
        <v>2939</v>
      </c>
      <c r="V842" s="29" t="s">
        <v>2033</v>
      </c>
      <c r="W842" s="29" t="s">
        <v>2043</v>
      </c>
      <c r="X842" s="29" t="s">
        <v>212</v>
      </c>
    </row>
    <row r="843" spans="1:24" x14ac:dyDescent="0.25">
      <c r="A843" s="29" t="s">
        <v>143</v>
      </c>
      <c r="B843" s="29">
        <v>2939</v>
      </c>
      <c r="C843" s="29" t="s">
        <v>142</v>
      </c>
      <c r="D843" s="29">
        <v>191777445</v>
      </c>
      <c r="E843" s="29">
        <v>0</v>
      </c>
      <c r="F843" s="29">
        <v>1060</v>
      </c>
      <c r="G843" s="29">
        <v>2691750.051</v>
      </c>
      <c r="H843" s="29">
        <v>1286764.3759999999</v>
      </c>
      <c r="I843" s="29">
        <v>905</v>
      </c>
      <c r="J843" s="29">
        <v>1085653</v>
      </c>
      <c r="K843" s="29" t="s">
        <v>2030</v>
      </c>
      <c r="M843" s="29">
        <v>8207</v>
      </c>
      <c r="N843" s="29" t="s">
        <v>142</v>
      </c>
      <c r="O843" s="29">
        <v>820700</v>
      </c>
      <c r="S843" s="29">
        <v>115</v>
      </c>
      <c r="U843" s="29">
        <v>2939</v>
      </c>
      <c r="V843" s="29" t="s">
        <v>2041</v>
      </c>
      <c r="W843" s="29" t="s">
        <v>2042</v>
      </c>
      <c r="X843" s="29" t="s">
        <v>212</v>
      </c>
    </row>
    <row r="844" spans="1:24" x14ac:dyDescent="0.25">
      <c r="A844" s="29" t="s">
        <v>143</v>
      </c>
      <c r="B844" s="29">
        <v>2939</v>
      </c>
      <c r="C844" s="29" t="s">
        <v>142</v>
      </c>
      <c r="D844" s="29">
        <v>191777443</v>
      </c>
      <c r="E844" s="29">
        <v>0</v>
      </c>
      <c r="F844" s="29">
        <v>1060</v>
      </c>
      <c r="G844" s="29">
        <v>2691704</v>
      </c>
      <c r="H844" s="29">
        <v>1286764</v>
      </c>
      <c r="I844" s="29">
        <v>909</v>
      </c>
      <c r="J844" s="29">
        <v>1085653</v>
      </c>
      <c r="K844" s="29" t="s">
        <v>2030</v>
      </c>
      <c r="M844" s="29">
        <v>8207</v>
      </c>
      <c r="N844" s="29" t="s">
        <v>142</v>
      </c>
      <c r="O844" s="29">
        <v>820700</v>
      </c>
      <c r="S844" s="29">
        <v>115</v>
      </c>
      <c r="U844" s="29">
        <v>2939</v>
      </c>
      <c r="V844" s="29" t="s">
        <v>2039</v>
      </c>
      <c r="W844" s="29" t="s">
        <v>2040</v>
      </c>
      <c r="X844" s="29" t="s">
        <v>212</v>
      </c>
    </row>
    <row r="845" spans="1:24" x14ac:dyDescent="0.25">
      <c r="A845" s="29" t="s">
        <v>143</v>
      </c>
      <c r="B845" s="29">
        <v>2939</v>
      </c>
      <c r="C845" s="29" t="s">
        <v>142</v>
      </c>
      <c r="D845" s="29">
        <v>191777444</v>
      </c>
      <c r="E845" s="29">
        <v>0</v>
      </c>
      <c r="F845" s="29">
        <v>1060</v>
      </c>
      <c r="G845" s="29">
        <v>2691718</v>
      </c>
      <c r="H845" s="29">
        <v>1286761</v>
      </c>
      <c r="I845" s="29">
        <v>909</v>
      </c>
      <c r="J845" s="29">
        <v>1085653</v>
      </c>
      <c r="K845" s="29" t="s">
        <v>2030</v>
      </c>
      <c r="M845" s="29">
        <v>8207</v>
      </c>
      <c r="N845" s="29" t="s">
        <v>142</v>
      </c>
      <c r="O845" s="29">
        <v>820700</v>
      </c>
      <c r="S845" s="29">
        <v>115</v>
      </c>
      <c r="U845" s="29">
        <v>2939</v>
      </c>
      <c r="V845" s="29" t="s">
        <v>2039</v>
      </c>
      <c r="W845" s="29" t="s">
        <v>2046</v>
      </c>
      <c r="X845" s="29" t="s">
        <v>212</v>
      </c>
    </row>
    <row r="846" spans="1:24" x14ac:dyDescent="0.25">
      <c r="A846" s="29" t="s">
        <v>143</v>
      </c>
      <c r="B846" s="29">
        <v>2939</v>
      </c>
      <c r="C846" s="29" t="s">
        <v>142</v>
      </c>
      <c r="D846" s="29">
        <v>191959915</v>
      </c>
      <c r="E846" s="29">
        <v>0</v>
      </c>
      <c r="F846" s="29">
        <v>1080</v>
      </c>
      <c r="G846" s="29">
        <v>2691063.1129999999</v>
      </c>
      <c r="H846" s="29">
        <v>1283221.3700000001</v>
      </c>
      <c r="I846" s="29">
        <v>905</v>
      </c>
      <c r="J846" s="29">
        <v>1085656</v>
      </c>
      <c r="K846" s="29" t="s">
        <v>2047</v>
      </c>
      <c r="L846" s="175" t="s">
        <v>2048</v>
      </c>
      <c r="M846" s="29">
        <v>8200</v>
      </c>
      <c r="N846" s="29" t="s">
        <v>142</v>
      </c>
      <c r="O846" s="29">
        <v>820000</v>
      </c>
      <c r="R846" s="29" t="s">
        <v>2049</v>
      </c>
      <c r="S846" s="29">
        <v>101</v>
      </c>
      <c r="T846" s="29" t="s">
        <v>2050</v>
      </c>
      <c r="U846" s="29">
        <v>2939</v>
      </c>
      <c r="V846" s="29" t="s">
        <v>2051</v>
      </c>
      <c r="W846" s="29" t="s">
        <v>2052</v>
      </c>
      <c r="X846" s="29" t="s">
        <v>212</v>
      </c>
    </row>
    <row r="847" spans="1:24" x14ac:dyDescent="0.25">
      <c r="A847" s="29" t="s">
        <v>143</v>
      </c>
      <c r="B847" s="29">
        <v>2939</v>
      </c>
      <c r="C847" s="29" t="s">
        <v>142</v>
      </c>
      <c r="D847" s="29">
        <v>190017390</v>
      </c>
      <c r="E847" s="29">
        <v>3</v>
      </c>
      <c r="F847" s="29">
        <v>1025</v>
      </c>
      <c r="G847" s="29">
        <v>2691048.477</v>
      </c>
      <c r="H847" s="29">
        <v>1283211.4790000001</v>
      </c>
      <c r="I847" s="29">
        <v>905</v>
      </c>
      <c r="J847" s="29">
        <v>1085656</v>
      </c>
      <c r="K847" s="29" t="s">
        <v>2047</v>
      </c>
      <c r="L847" s="175" t="s">
        <v>2048</v>
      </c>
      <c r="M847" s="29">
        <v>8200</v>
      </c>
      <c r="N847" s="29" t="s">
        <v>142</v>
      </c>
      <c r="O847" s="29">
        <v>820000</v>
      </c>
      <c r="P847" s="29">
        <v>2691059.5700000003</v>
      </c>
      <c r="Q847" s="29">
        <v>1283214.28</v>
      </c>
      <c r="S847" s="29">
        <v>150</v>
      </c>
      <c r="T847" s="29" t="s">
        <v>2050</v>
      </c>
      <c r="U847" s="29">
        <v>2939</v>
      </c>
      <c r="V847" s="29" t="s">
        <v>2051</v>
      </c>
      <c r="W847" s="29" t="s">
        <v>2052</v>
      </c>
      <c r="X847" s="29" t="s">
        <v>252</v>
      </c>
    </row>
    <row r="848" spans="1:24" x14ac:dyDescent="0.25">
      <c r="A848" s="29" t="s">
        <v>143</v>
      </c>
      <c r="B848" s="29">
        <v>2939</v>
      </c>
      <c r="C848" s="29" t="s">
        <v>142</v>
      </c>
      <c r="D848" s="29">
        <v>190815115</v>
      </c>
      <c r="E848" s="29">
        <v>0</v>
      </c>
      <c r="F848" s="29">
        <v>1080</v>
      </c>
      <c r="G848" s="29">
        <v>2691018</v>
      </c>
      <c r="H848" s="29">
        <v>1283225</v>
      </c>
      <c r="I848" s="29">
        <v>905</v>
      </c>
      <c r="J848" s="29">
        <v>1085656</v>
      </c>
      <c r="K848" s="29" t="s">
        <v>2047</v>
      </c>
      <c r="M848" s="29">
        <v>8200</v>
      </c>
      <c r="N848" s="29" t="s">
        <v>142</v>
      </c>
      <c r="O848" s="29">
        <v>820000</v>
      </c>
      <c r="R848" s="29" t="s">
        <v>2053</v>
      </c>
      <c r="S848" s="29">
        <v>101</v>
      </c>
      <c r="U848" s="29">
        <v>2939</v>
      </c>
      <c r="V848" s="29" t="s">
        <v>2054</v>
      </c>
      <c r="W848" s="29" t="s">
        <v>2055</v>
      </c>
      <c r="X848" s="29" t="s">
        <v>212</v>
      </c>
    </row>
    <row r="849" spans="1:24" x14ac:dyDescent="0.25">
      <c r="A849" s="29" t="s">
        <v>143</v>
      </c>
      <c r="B849" s="29">
        <v>2939</v>
      </c>
      <c r="C849" s="29" t="s">
        <v>142</v>
      </c>
      <c r="D849" s="29">
        <v>191739638</v>
      </c>
      <c r="E849" s="29">
        <v>0</v>
      </c>
      <c r="F849" s="29">
        <v>1080</v>
      </c>
      <c r="G849" s="29">
        <v>2691131</v>
      </c>
      <c r="H849" s="29">
        <v>1283250</v>
      </c>
      <c r="I849" s="29">
        <v>909</v>
      </c>
      <c r="J849" s="29">
        <v>1085656</v>
      </c>
      <c r="K849" s="29" t="s">
        <v>2047</v>
      </c>
      <c r="M849" s="29">
        <v>8200</v>
      </c>
      <c r="N849" s="29" t="s">
        <v>142</v>
      </c>
      <c r="O849" s="29">
        <v>820000</v>
      </c>
      <c r="R849" s="29" t="s">
        <v>525</v>
      </c>
      <c r="S849" s="29">
        <v>101</v>
      </c>
      <c r="T849" s="29" t="s">
        <v>2056</v>
      </c>
      <c r="U849" s="29">
        <v>2939</v>
      </c>
      <c r="V849" s="29" t="s">
        <v>2057</v>
      </c>
      <c r="W849" s="29" t="s">
        <v>2058</v>
      </c>
      <c r="X849" s="29" t="s">
        <v>212</v>
      </c>
    </row>
    <row r="850" spans="1:24" x14ac:dyDescent="0.25">
      <c r="A850" s="29" t="s">
        <v>143</v>
      </c>
      <c r="B850" s="29">
        <v>2939</v>
      </c>
      <c r="C850" s="29" t="s">
        <v>142</v>
      </c>
      <c r="D850" s="29">
        <v>191764852</v>
      </c>
      <c r="E850" s="29">
        <v>0</v>
      </c>
      <c r="F850" s="29">
        <v>1060</v>
      </c>
      <c r="G850" s="29">
        <v>2689291</v>
      </c>
      <c r="H850" s="29">
        <v>1284884</v>
      </c>
      <c r="I850" s="29">
        <v>909</v>
      </c>
      <c r="J850" s="29">
        <v>1085657</v>
      </c>
      <c r="K850" s="29" t="s">
        <v>2059</v>
      </c>
      <c r="L850" s="175" t="s">
        <v>562</v>
      </c>
      <c r="M850" s="29">
        <v>8200</v>
      </c>
      <c r="N850" s="29" t="s">
        <v>142</v>
      </c>
      <c r="O850" s="29">
        <v>820000</v>
      </c>
      <c r="R850" s="29" t="s">
        <v>311</v>
      </c>
      <c r="S850" s="29">
        <v>115</v>
      </c>
      <c r="T850" s="29" t="s">
        <v>2060</v>
      </c>
      <c r="U850" s="29">
        <v>2939</v>
      </c>
      <c r="V850" s="29" t="s">
        <v>2061</v>
      </c>
      <c r="W850" s="29" t="s">
        <v>2062</v>
      </c>
      <c r="X850" s="29" t="s">
        <v>212</v>
      </c>
    </row>
    <row r="851" spans="1:24" x14ac:dyDescent="0.25">
      <c r="A851" s="29" t="s">
        <v>143</v>
      </c>
      <c r="B851" s="29">
        <v>2939</v>
      </c>
      <c r="C851" s="29" t="s">
        <v>142</v>
      </c>
      <c r="D851" s="29">
        <v>502012803</v>
      </c>
      <c r="E851" s="29">
        <v>0</v>
      </c>
      <c r="F851" s="29">
        <v>1060</v>
      </c>
      <c r="G851" s="29">
        <v>2689292.3169999998</v>
      </c>
      <c r="H851" s="29">
        <v>1284867.953</v>
      </c>
      <c r="I851" s="29">
        <v>901</v>
      </c>
      <c r="J851" s="29">
        <v>1085657</v>
      </c>
      <c r="K851" s="29" t="s">
        <v>2059</v>
      </c>
      <c r="L851" s="175" t="s">
        <v>562</v>
      </c>
      <c r="M851" s="29">
        <v>8200</v>
      </c>
      <c r="N851" s="29" t="s">
        <v>142</v>
      </c>
      <c r="O851" s="29">
        <v>820000</v>
      </c>
      <c r="S851" s="29">
        <v>115</v>
      </c>
      <c r="T851" s="29" t="s">
        <v>2060</v>
      </c>
      <c r="U851" s="29">
        <v>2939</v>
      </c>
      <c r="V851" s="29" t="s">
        <v>2061</v>
      </c>
      <c r="X851" s="29" t="s">
        <v>212</v>
      </c>
    </row>
    <row r="852" spans="1:24" x14ac:dyDescent="0.25">
      <c r="A852" s="29" t="s">
        <v>143</v>
      </c>
      <c r="B852" s="29">
        <v>2939</v>
      </c>
      <c r="C852" s="29" t="s">
        <v>142</v>
      </c>
      <c r="D852" s="29">
        <v>191773168</v>
      </c>
      <c r="E852" s="29">
        <v>0</v>
      </c>
      <c r="F852" s="29">
        <v>1080</v>
      </c>
      <c r="G852" s="29">
        <v>2689317.8360000001</v>
      </c>
      <c r="H852" s="29">
        <v>1284764.0870000001</v>
      </c>
      <c r="I852" s="29">
        <v>905</v>
      </c>
      <c r="J852" s="29">
        <v>1085657</v>
      </c>
      <c r="K852" s="29" t="s">
        <v>2059</v>
      </c>
      <c r="M852" s="29">
        <v>8200</v>
      </c>
      <c r="N852" s="29" t="s">
        <v>142</v>
      </c>
      <c r="O852" s="29">
        <v>820000</v>
      </c>
      <c r="R852" s="29" t="s">
        <v>351</v>
      </c>
      <c r="S852" s="29">
        <v>101</v>
      </c>
      <c r="U852" s="29">
        <v>2939</v>
      </c>
      <c r="V852" s="29" t="s">
        <v>2063</v>
      </c>
      <c r="W852" s="29" t="s">
        <v>2064</v>
      </c>
      <c r="X852" s="29" t="s">
        <v>212</v>
      </c>
    </row>
    <row r="853" spans="1:24" x14ac:dyDescent="0.25">
      <c r="A853" s="29" t="s">
        <v>143</v>
      </c>
      <c r="B853" s="29">
        <v>2939</v>
      </c>
      <c r="C853" s="29" t="s">
        <v>142</v>
      </c>
      <c r="D853" s="29">
        <v>191765836</v>
      </c>
      <c r="E853" s="29">
        <v>0</v>
      </c>
      <c r="F853" s="29">
        <v>1060</v>
      </c>
      <c r="G853" s="29">
        <v>2689388</v>
      </c>
      <c r="H853" s="29">
        <v>1285326</v>
      </c>
      <c r="I853" s="29">
        <v>909</v>
      </c>
      <c r="J853" s="29">
        <v>1085657</v>
      </c>
      <c r="K853" s="29" t="s">
        <v>2059</v>
      </c>
      <c r="M853" s="29">
        <v>8200</v>
      </c>
      <c r="N853" s="29" t="s">
        <v>142</v>
      </c>
      <c r="O853" s="29">
        <v>820000</v>
      </c>
      <c r="S853" s="29">
        <v>115</v>
      </c>
      <c r="U853" s="29">
        <v>2939</v>
      </c>
      <c r="V853" s="29" t="s">
        <v>2065</v>
      </c>
      <c r="W853" s="29" t="s">
        <v>2066</v>
      </c>
      <c r="X853" s="29" t="s">
        <v>212</v>
      </c>
    </row>
    <row r="854" spans="1:24" x14ac:dyDescent="0.25">
      <c r="A854" s="29" t="s">
        <v>143</v>
      </c>
      <c r="B854" s="29">
        <v>2939</v>
      </c>
      <c r="C854" s="29" t="s">
        <v>142</v>
      </c>
      <c r="D854" s="29">
        <v>191758737</v>
      </c>
      <c r="E854" s="29">
        <v>0</v>
      </c>
      <c r="F854" s="29">
        <v>1060</v>
      </c>
      <c r="G854" s="29">
        <v>2689284</v>
      </c>
      <c r="H854" s="29">
        <v>1284743</v>
      </c>
      <c r="I854" s="29">
        <v>909</v>
      </c>
      <c r="J854" s="29">
        <v>1085657</v>
      </c>
      <c r="K854" s="29" t="s">
        <v>2059</v>
      </c>
      <c r="M854" s="29">
        <v>8200</v>
      </c>
      <c r="N854" s="29" t="s">
        <v>142</v>
      </c>
      <c r="O854" s="29">
        <v>820000</v>
      </c>
      <c r="S854" s="29">
        <v>115</v>
      </c>
      <c r="U854" s="29">
        <v>2939</v>
      </c>
      <c r="V854" s="29" t="s">
        <v>2067</v>
      </c>
      <c r="W854" s="29" t="s">
        <v>2068</v>
      </c>
      <c r="X854" s="29" t="s">
        <v>212</v>
      </c>
    </row>
    <row r="855" spans="1:24" x14ac:dyDescent="0.25">
      <c r="A855" s="29" t="s">
        <v>143</v>
      </c>
      <c r="B855" s="29">
        <v>2939</v>
      </c>
      <c r="C855" s="29" t="s">
        <v>142</v>
      </c>
      <c r="D855" s="29">
        <v>191765080</v>
      </c>
      <c r="E855" s="29">
        <v>0</v>
      </c>
      <c r="F855" s="29">
        <v>1060</v>
      </c>
      <c r="G855" s="29">
        <v>2688555</v>
      </c>
      <c r="H855" s="29">
        <v>1284876</v>
      </c>
      <c r="I855" s="29">
        <v>909</v>
      </c>
      <c r="J855" s="29">
        <v>1085660</v>
      </c>
      <c r="K855" s="29" t="s">
        <v>1991</v>
      </c>
      <c r="L855" s="175" t="s">
        <v>3597</v>
      </c>
      <c r="M855" s="29">
        <v>8200</v>
      </c>
      <c r="N855" s="29" t="s">
        <v>142</v>
      </c>
      <c r="O855" s="29">
        <v>820000</v>
      </c>
      <c r="R855" s="29" t="s">
        <v>341</v>
      </c>
      <c r="S855" s="29">
        <v>115</v>
      </c>
      <c r="T855" s="29" t="s">
        <v>3598</v>
      </c>
      <c r="U855" s="29">
        <v>2939</v>
      </c>
      <c r="V855" s="29" t="s">
        <v>1993</v>
      </c>
      <c r="W855" s="29" t="s">
        <v>3599</v>
      </c>
      <c r="X855" s="29" t="s">
        <v>212</v>
      </c>
    </row>
    <row r="856" spans="1:24" x14ac:dyDescent="0.25">
      <c r="A856" s="29" t="s">
        <v>143</v>
      </c>
      <c r="B856" s="29">
        <v>2939</v>
      </c>
      <c r="C856" s="29" t="s">
        <v>142</v>
      </c>
      <c r="D856" s="29">
        <v>502012862</v>
      </c>
      <c r="E856" s="29">
        <v>0</v>
      </c>
      <c r="F856" s="29">
        <v>1060</v>
      </c>
      <c r="G856" s="29">
        <v>2688540.3539999998</v>
      </c>
      <c r="H856" s="29">
        <v>1284893.628</v>
      </c>
      <c r="I856" s="29">
        <v>901</v>
      </c>
      <c r="J856" s="29">
        <v>1085660</v>
      </c>
      <c r="K856" s="29" t="s">
        <v>1991</v>
      </c>
      <c r="L856" s="175" t="s">
        <v>3597</v>
      </c>
      <c r="M856" s="29">
        <v>8200</v>
      </c>
      <c r="N856" s="29" t="s">
        <v>142</v>
      </c>
      <c r="O856" s="29">
        <v>820000</v>
      </c>
      <c r="S856" s="29">
        <v>115</v>
      </c>
      <c r="T856" s="29" t="s">
        <v>3600</v>
      </c>
      <c r="U856" s="29">
        <v>2939</v>
      </c>
      <c r="V856" s="29" t="s">
        <v>3601</v>
      </c>
      <c r="X856" s="29" t="s">
        <v>212</v>
      </c>
    </row>
    <row r="857" spans="1:24" x14ac:dyDescent="0.25">
      <c r="A857" s="29" t="s">
        <v>143</v>
      </c>
      <c r="B857" s="29">
        <v>2939</v>
      </c>
      <c r="C857" s="29" t="s">
        <v>142</v>
      </c>
      <c r="D857" s="29">
        <v>191765102</v>
      </c>
      <c r="E857" s="29">
        <v>0</v>
      </c>
      <c r="F857" s="29">
        <v>1080</v>
      </c>
      <c r="G857" s="29">
        <v>2688590</v>
      </c>
      <c r="H857" s="29">
        <v>1284867</v>
      </c>
      <c r="I857" s="29">
        <v>905</v>
      </c>
      <c r="J857" s="29">
        <v>1085660</v>
      </c>
      <c r="K857" s="29" t="s">
        <v>1991</v>
      </c>
      <c r="M857" s="29">
        <v>8200</v>
      </c>
      <c r="N857" s="29" t="s">
        <v>142</v>
      </c>
      <c r="O857" s="29">
        <v>820000</v>
      </c>
      <c r="R857" s="29" t="s">
        <v>262</v>
      </c>
      <c r="S857" s="29">
        <v>101</v>
      </c>
      <c r="U857" s="29">
        <v>2939</v>
      </c>
      <c r="V857" s="29" t="s">
        <v>1992</v>
      </c>
      <c r="W857" s="29" t="s">
        <v>1994</v>
      </c>
      <c r="X857" s="29" t="s">
        <v>212</v>
      </c>
    </row>
    <row r="858" spans="1:24" x14ac:dyDescent="0.25">
      <c r="A858" s="29" t="s">
        <v>143</v>
      </c>
      <c r="B858" s="29">
        <v>2939</v>
      </c>
      <c r="C858" s="29" t="s">
        <v>142</v>
      </c>
      <c r="D858" s="29">
        <v>191765504</v>
      </c>
      <c r="E858" s="29">
        <v>0</v>
      </c>
      <c r="F858" s="29">
        <v>1080</v>
      </c>
      <c r="G858" s="29">
        <v>2688560</v>
      </c>
      <c r="H858" s="29">
        <v>1284876</v>
      </c>
      <c r="I858" s="29">
        <v>909</v>
      </c>
      <c r="J858" s="29">
        <v>1085660</v>
      </c>
      <c r="K858" s="29" t="s">
        <v>1991</v>
      </c>
      <c r="M858" s="29">
        <v>8200</v>
      </c>
      <c r="N858" s="29" t="s">
        <v>142</v>
      </c>
      <c r="O858" s="29">
        <v>820000</v>
      </c>
      <c r="R858" s="29" t="s">
        <v>262</v>
      </c>
      <c r="S858" s="29">
        <v>101</v>
      </c>
      <c r="U858" s="29">
        <v>2939</v>
      </c>
      <c r="V858" s="29" t="s">
        <v>1993</v>
      </c>
      <c r="W858" s="29" t="s">
        <v>1995</v>
      </c>
      <c r="X858" s="29" t="s">
        <v>212</v>
      </c>
    </row>
    <row r="859" spans="1:24" x14ac:dyDescent="0.25">
      <c r="A859" s="29" t="s">
        <v>143</v>
      </c>
      <c r="B859" s="29">
        <v>2939</v>
      </c>
      <c r="C859" s="29" t="s">
        <v>142</v>
      </c>
      <c r="D859" s="29">
        <v>191998255</v>
      </c>
      <c r="E859" s="29">
        <v>0</v>
      </c>
      <c r="F859" s="29">
        <v>1080</v>
      </c>
      <c r="G859" s="29">
        <v>2689277</v>
      </c>
      <c r="H859" s="29">
        <v>1287008</v>
      </c>
      <c r="I859" s="29">
        <v>905</v>
      </c>
      <c r="J859" s="29">
        <v>1085661</v>
      </c>
      <c r="K859" s="29" t="s">
        <v>2020</v>
      </c>
      <c r="L859" s="175" t="s">
        <v>4153</v>
      </c>
      <c r="M859" s="29">
        <v>8200</v>
      </c>
      <c r="N859" s="29" t="s">
        <v>142</v>
      </c>
      <c r="O859" s="29">
        <v>820000</v>
      </c>
      <c r="R859" s="29" t="s">
        <v>4154</v>
      </c>
      <c r="S859" s="29">
        <v>101</v>
      </c>
      <c r="T859" s="29" t="s">
        <v>4156</v>
      </c>
      <c r="U859" s="29">
        <v>2939</v>
      </c>
      <c r="V859" s="29" t="s">
        <v>2021</v>
      </c>
      <c r="W859" s="29" t="s">
        <v>4155</v>
      </c>
      <c r="X859" s="29" t="s">
        <v>212</v>
      </c>
    </row>
    <row r="860" spans="1:24" x14ac:dyDescent="0.25">
      <c r="A860" s="29" t="s">
        <v>143</v>
      </c>
      <c r="B860" s="29">
        <v>2939</v>
      </c>
      <c r="C860" s="29" t="s">
        <v>142</v>
      </c>
      <c r="D860" s="29">
        <v>191966472</v>
      </c>
      <c r="E860" s="29">
        <v>0</v>
      </c>
      <c r="F860" s="29">
        <v>1040</v>
      </c>
      <c r="G860" s="29">
        <v>2689281.0189999999</v>
      </c>
      <c r="H860" s="29">
        <v>1287011.7320000001</v>
      </c>
      <c r="I860" s="29">
        <v>901</v>
      </c>
      <c r="J860" s="29">
        <v>1085661</v>
      </c>
      <c r="K860" s="29" t="s">
        <v>2020</v>
      </c>
      <c r="L860" s="175" t="s">
        <v>4153</v>
      </c>
      <c r="M860" s="29">
        <v>8200</v>
      </c>
      <c r="N860" s="29" t="s">
        <v>142</v>
      </c>
      <c r="O860" s="29">
        <v>820000</v>
      </c>
      <c r="P860" s="29">
        <v>2689278.7119999998</v>
      </c>
      <c r="Q860" s="29">
        <v>1287004.5930000001</v>
      </c>
      <c r="S860" s="29">
        <v>150</v>
      </c>
      <c r="T860" s="29" t="s">
        <v>4157</v>
      </c>
      <c r="U860" s="29">
        <v>2939</v>
      </c>
      <c r="V860" s="29" t="s">
        <v>4158</v>
      </c>
      <c r="W860" s="29" t="s">
        <v>4159</v>
      </c>
      <c r="X860" s="29" t="s">
        <v>252</v>
      </c>
    </row>
    <row r="861" spans="1:24" x14ac:dyDescent="0.25">
      <c r="A861" s="29" t="s">
        <v>143</v>
      </c>
      <c r="B861" s="29">
        <v>2939</v>
      </c>
      <c r="C861" s="29" t="s">
        <v>142</v>
      </c>
      <c r="D861" s="29">
        <v>191763385</v>
      </c>
      <c r="E861" s="29">
        <v>0</v>
      </c>
      <c r="F861" s="29">
        <v>1060</v>
      </c>
      <c r="G861" s="29">
        <v>2689274</v>
      </c>
      <c r="H861" s="29">
        <v>1287030</v>
      </c>
      <c r="I861" s="29">
        <v>909</v>
      </c>
      <c r="J861" s="29">
        <v>1085661</v>
      </c>
      <c r="K861" s="29" t="s">
        <v>2020</v>
      </c>
      <c r="M861" s="29">
        <v>8200</v>
      </c>
      <c r="N861" s="29" t="s">
        <v>142</v>
      </c>
      <c r="O861" s="29">
        <v>820000</v>
      </c>
      <c r="S861" s="29">
        <v>115</v>
      </c>
      <c r="T861" s="29" t="s">
        <v>4156</v>
      </c>
      <c r="U861" s="29">
        <v>2939</v>
      </c>
      <c r="V861" s="29" t="s">
        <v>2021</v>
      </c>
      <c r="W861" s="29" t="s">
        <v>2023</v>
      </c>
      <c r="X861" s="29" t="s">
        <v>212</v>
      </c>
    </row>
    <row r="862" spans="1:24" x14ac:dyDescent="0.25">
      <c r="A862" s="29" t="s">
        <v>143</v>
      </c>
      <c r="B862" s="29">
        <v>2939</v>
      </c>
      <c r="C862" s="29" t="s">
        <v>142</v>
      </c>
      <c r="D862" s="29">
        <v>191757304</v>
      </c>
      <c r="E862" s="29">
        <v>0</v>
      </c>
      <c r="F862" s="29">
        <v>1060</v>
      </c>
      <c r="G862" s="29">
        <v>2689264</v>
      </c>
      <c r="H862" s="29">
        <v>1287056</v>
      </c>
      <c r="I862" s="29">
        <v>909</v>
      </c>
      <c r="J862" s="29">
        <v>1085661</v>
      </c>
      <c r="K862" s="29" t="s">
        <v>2020</v>
      </c>
      <c r="M862" s="29">
        <v>8200</v>
      </c>
      <c r="N862" s="29" t="s">
        <v>142</v>
      </c>
      <c r="O862" s="29">
        <v>820000</v>
      </c>
      <c r="S862" s="29">
        <v>115</v>
      </c>
      <c r="U862" s="29">
        <v>2939</v>
      </c>
      <c r="V862" s="29" t="s">
        <v>2021</v>
      </c>
      <c r="W862" s="29" t="s">
        <v>2022</v>
      </c>
      <c r="X862" s="29" t="s">
        <v>212</v>
      </c>
    </row>
    <row r="863" spans="1:24" x14ac:dyDescent="0.25">
      <c r="A863" s="29" t="s">
        <v>143</v>
      </c>
      <c r="B863" s="29">
        <v>2939</v>
      </c>
      <c r="C863" s="29" t="s">
        <v>142</v>
      </c>
      <c r="D863" s="29">
        <v>191766138</v>
      </c>
      <c r="E863" s="29">
        <v>0</v>
      </c>
      <c r="F863" s="29">
        <v>1060</v>
      </c>
      <c r="G863" s="29">
        <v>2689482</v>
      </c>
      <c r="H863" s="29">
        <v>1284024</v>
      </c>
      <c r="I863" s="29">
        <v>909</v>
      </c>
      <c r="J863" s="29">
        <v>1085667</v>
      </c>
      <c r="K863" s="29" t="s">
        <v>2069</v>
      </c>
      <c r="L863" s="175" t="s">
        <v>312</v>
      </c>
      <c r="M863" s="29">
        <v>8200</v>
      </c>
      <c r="N863" s="29" t="s">
        <v>142</v>
      </c>
      <c r="O863" s="29">
        <v>820000</v>
      </c>
      <c r="R863" s="29" t="s">
        <v>249</v>
      </c>
      <c r="S863" s="29">
        <v>115</v>
      </c>
      <c r="T863" s="29" t="s">
        <v>4044</v>
      </c>
      <c r="U863" s="29">
        <v>2939</v>
      </c>
      <c r="V863" s="29" t="s">
        <v>2070</v>
      </c>
      <c r="W863" s="29" t="s">
        <v>4045</v>
      </c>
      <c r="X863" s="29" t="s">
        <v>212</v>
      </c>
    </row>
    <row r="864" spans="1:24" x14ac:dyDescent="0.25">
      <c r="A864" s="29" t="s">
        <v>143</v>
      </c>
      <c r="B864" s="29">
        <v>2939</v>
      </c>
      <c r="C864" s="29" t="s">
        <v>142</v>
      </c>
      <c r="D864" s="29">
        <v>502012506</v>
      </c>
      <c r="E864" s="29">
        <v>0</v>
      </c>
      <c r="F864" s="29">
        <v>1060</v>
      </c>
      <c r="G864" s="29">
        <v>2689480.622</v>
      </c>
      <c r="H864" s="29">
        <v>1284027.605</v>
      </c>
      <c r="I864" s="29">
        <v>901</v>
      </c>
      <c r="J864" s="29">
        <v>1085667</v>
      </c>
      <c r="K864" s="29" t="s">
        <v>2069</v>
      </c>
      <c r="L864" s="175" t="s">
        <v>312</v>
      </c>
      <c r="M864" s="29">
        <v>8200</v>
      </c>
      <c r="N864" s="29" t="s">
        <v>142</v>
      </c>
      <c r="O864" s="29">
        <v>820000</v>
      </c>
      <c r="S864" s="29">
        <v>115</v>
      </c>
      <c r="T864" s="29" t="s">
        <v>4044</v>
      </c>
      <c r="U864" s="29">
        <v>2939</v>
      </c>
      <c r="V864" s="29" t="s">
        <v>2070</v>
      </c>
      <c r="X864" s="29" t="s">
        <v>212</v>
      </c>
    </row>
    <row r="865" spans="1:24" x14ac:dyDescent="0.25">
      <c r="A865" s="29" t="s">
        <v>143</v>
      </c>
      <c r="B865" s="29">
        <v>2939</v>
      </c>
      <c r="C865" s="29" t="s">
        <v>142</v>
      </c>
      <c r="D865" s="29">
        <v>191740696</v>
      </c>
      <c r="E865" s="29">
        <v>0</v>
      </c>
      <c r="F865" s="29">
        <v>1060</v>
      </c>
      <c r="G865" s="29">
        <v>2685551.2779999999</v>
      </c>
      <c r="H865" s="29">
        <v>1287898.5560000001</v>
      </c>
      <c r="I865" s="29">
        <v>905</v>
      </c>
      <c r="J865" s="29">
        <v>1085190</v>
      </c>
      <c r="K865" s="29" t="s">
        <v>2071</v>
      </c>
      <c r="M865" s="29">
        <v>8231</v>
      </c>
      <c r="N865" s="29" t="s">
        <v>233</v>
      </c>
      <c r="O865" s="29">
        <v>823100</v>
      </c>
      <c r="R865" s="29" t="s">
        <v>525</v>
      </c>
      <c r="S865" s="29">
        <v>115</v>
      </c>
      <c r="U865" s="29">
        <v>2934</v>
      </c>
      <c r="V865" s="29" t="s">
        <v>2072</v>
      </c>
      <c r="W865" s="29" t="s">
        <v>2073</v>
      </c>
      <c r="X865" s="29" t="s">
        <v>212</v>
      </c>
    </row>
    <row r="866" spans="1:24" x14ac:dyDescent="0.25">
      <c r="A866" s="29" t="s">
        <v>143</v>
      </c>
      <c r="B866" s="29">
        <v>2939</v>
      </c>
      <c r="C866" s="29" t="s">
        <v>142</v>
      </c>
      <c r="D866" s="29">
        <v>191736673</v>
      </c>
      <c r="E866" s="29">
        <v>0</v>
      </c>
      <c r="F866" s="29">
        <v>1060</v>
      </c>
      <c r="G866" s="29">
        <v>2685642.4909999999</v>
      </c>
      <c r="H866" s="29">
        <v>1287813.477</v>
      </c>
      <c r="I866" s="29">
        <v>905</v>
      </c>
      <c r="J866" s="29">
        <v>1085190</v>
      </c>
      <c r="K866" s="29" t="s">
        <v>2071</v>
      </c>
      <c r="M866" s="29">
        <v>8231</v>
      </c>
      <c r="N866" s="29" t="s">
        <v>233</v>
      </c>
      <c r="O866" s="29">
        <v>823100</v>
      </c>
      <c r="R866" s="29" t="s">
        <v>249</v>
      </c>
      <c r="S866" s="29">
        <v>115</v>
      </c>
      <c r="T866" s="29" t="s">
        <v>2074</v>
      </c>
      <c r="U866" s="29">
        <v>2934</v>
      </c>
      <c r="V866" s="29" t="s">
        <v>2075</v>
      </c>
      <c r="W866" s="29" t="s">
        <v>2076</v>
      </c>
      <c r="X866" s="29" t="s">
        <v>212</v>
      </c>
    </row>
    <row r="867" spans="1:24" x14ac:dyDescent="0.25">
      <c r="A867" s="29" t="s">
        <v>143</v>
      </c>
      <c r="B867" s="29">
        <v>2939</v>
      </c>
      <c r="C867" s="29" t="s">
        <v>142</v>
      </c>
      <c r="D867" s="29">
        <v>190754829</v>
      </c>
      <c r="E867" s="29">
        <v>0</v>
      </c>
      <c r="F867" s="29">
        <v>1060</v>
      </c>
      <c r="G867" s="29">
        <v>2690288</v>
      </c>
      <c r="H867" s="29">
        <v>1283818</v>
      </c>
      <c r="I867" s="29">
        <v>909</v>
      </c>
      <c r="J867" s="29">
        <v>1085673</v>
      </c>
      <c r="K867" s="29" t="s">
        <v>2180</v>
      </c>
      <c r="M867" s="29">
        <v>8200</v>
      </c>
      <c r="N867" s="29" t="s">
        <v>142</v>
      </c>
      <c r="O867" s="29">
        <v>820000</v>
      </c>
      <c r="R867" s="29" t="s">
        <v>2181</v>
      </c>
      <c r="S867" s="29">
        <v>115</v>
      </c>
      <c r="U867" s="29">
        <v>2939</v>
      </c>
      <c r="V867" s="29" t="s">
        <v>2182</v>
      </c>
      <c r="W867" s="29" t="s">
        <v>2075</v>
      </c>
      <c r="X867" s="29" t="s">
        <v>212</v>
      </c>
    </row>
    <row r="868" spans="1:24" x14ac:dyDescent="0.25">
      <c r="A868" s="29" t="s">
        <v>143</v>
      </c>
      <c r="B868" s="29">
        <v>2939</v>
      </c>
      <c r="C868" s="29" t="s">
        <v>142</v>
      </c>
      <c r="D868" s="29">
        <v>191763380</v>
      </c>
      <c r="E868" s="29">
        <v>0</v>
      </c>
      <c r="F868" s="29">
        <v>1060</v>
      </c>
      <c r="G868" s="29">
        <v>2690237</v>
      </c>
      <c r="H868" s="29">
        <v>1283687</v>
      </c>
      <c r="I868" s="29">
        <v>909</v>
      </c>
      <c r="J868" s="29">
        <v>1085673</v>
      </c>
      <c r="K868" s="29" t="s">
        <v>2180</v>
      </c>
      <c r="M868" s="29">
        <v>8200</v>
      </c>
      <c r="N868" s="29" t="s">
        <v>142</v>
      </c>
      <c r="O868" s="29">
        <v>820000</v>
      </c>
      <c r="S868" s="29">
        <v>115</v>
      </c>
      <c r="U868" s="29">
        <v>2939</v>
      </c>
      <c r="V868" s="29" t="s">
        <v>2183</v>
      </c>
      <c r="W868" s="29" t="s">
        <v>2184</v>
      </c>
      <c r="X868" s="29" t="s">
        <v>252</v>
      </c>
    </row>
    <row r="869" spans="1:24" x14ac:dyDescent="0.25">
      <c r="A869" s="29" t="s">
        <v>143</v>
      </c>
      <c r="B869" s="29">
        <v>2939</v>
      </c>
      <c r="C869" s="29" t="s">
        <v>142</v>
      </c>
      <c r="D869" s="29">
        <v>191750453</v>
      </c>
      <c r="E869" s="29">
        <v>0</v>
      </c>
      <c r="F869" s="29">
        <v>1080</v>
      </c>
      <c r="G869" s="29">
        <v>2691242.182</v>
      </c>
      <c r="H869" s="29">
        <v>1285931.389</v>
      </c>
      <c r="I869" s="29">
        <v>905</v>
      </c>
      <c r="J869" s="29">
        <v>1085674</v>
      </c>
      <c r="K869" s="29" t="s">
        <v>2185</v>
      </c>
      <c r="M869" s="29">
        <v>8207</v>
      </c>
      <c r="N869" s="29" t="s">
        <v>142</v>
      </c>
      <c r="O869" s="29">
        <v>820700</v>
      </c>
      <c r="R869" s="29" t="s">
        <v>2186</v>
      </c>
      <c r="S869" s="29">
        <v>101</v>
      </c>
      <c r="U869" s="29">
        <v>2939</v>
      </c>
      <c r="V869" s="29" t="s">
        <v>2187</v>
      </c>
      <c r="W869" s="29" t="s">
        <v>2188</v>
      </c>
      <c r="X869" s="29" t="s">
        <v>212</v>
      </c>
    </row>
    <row r="870" spans="1:24" x14ac:dyDescent="0.25">
      <c r="A870" s="29" t="s">
        <v>143</v>
      </c>
      <c r="B870" s="29">
        <v>2939</v>
      </c>
      <c r="C870" s="29" t="s">
        <v>142</v>
      </c>
      <c r="D870" s="29">
        <v>191779791</v>
      </c>
      <c r="E870" s="29">
        <v>0</v>
      </c>
      <c r="F870" s="29">
        <v>1080</v>
      </c>
      <c r="G870" s="29">
        <v>2691309.747</v>
      </c>
      <c r="H870" s="29">
        <v>1286036.209</v>
      </c>
      <c r="I870" s="29">
        <v>909</v>
      </c>
      <c r="J870" s="29">
        <v>1085674</v>
      </c>
      <c r="K870" s="29" t="s">
        <v>2185</v>
      </c>
      <c r="M870" s="29">
        <v>8207</v>
      </c>
      <c r="N870" s="29" t="s">
        <v>142</v>
      </c>
      <c r="O870" s="29">
        <v>820700</v>
      </c>
      <c r="R870" s="29" t="s">
        <v>413</v>
      </c>
      <c r="S870" s="29">
        <v>101</v>
      </c>
      <c r="U870" s="29">
        <v>2939</v>
      </c>
      <c r="V870" s="29" t="s">
        <v>2189</v>
      </c>
      <c r="W870" s="29" t="s">
        <v>2190</v>
      </c>
      <c r="X870" s="29" t="s">
        <v>212</v>
      </c>
    </row>
    <row r="871" spans="1:24" x14ac:dyDescent="0.25">
      <c r="A871" s="29" t="s">
        <v>143</v>
      </c>
      <c r="B871" s="29">
        <v>2939</v>
      </c>
      <c r="C871" s="29" t="s">
        <v>142</v>
      </c>
      <c r="D871" s="29">
        <v>191749152</v>
      </c>
      <c r="E871" s="29">
        <v>0</v>
      </c>
      <c r="F871" s="29">
        <v>1060</v>
      </c>
      <c r="G871" s="29">
        <v>2689466</v>
      </c>
      <c r="H871" s="29">
        <v>1283208</v>
      </c>
      <c r="I871" s="29">
        <v>909</v>
      </c>
      <c r="J871" s="29">
        <v>1085676</v>
      </c>
      <c r="K871" s="29" t="s">
        <v>2077</v>
      </c>
      <c r="L871" s="175" t="s">
        <v>2078</v>
      </c>
      <c r="M871" s="29">
        <v>8200</v>
      </c>
      <c r="N871" s="29" t="s">
        <v>142</v>
      </c>
      <c r="O871" s="29">
        <v>820000</v>
      </c>
      <c r="R871" s="29" t="s">
        <v>2079</v>
      </c>
      <c r="S871" s="29">
        <v>115</v>
      </c>
      <c r="T871" s="29" t="s">
        <v>2080</v>
      </c>
      <c r="U871" s="29">
        <v>2939</v>
      </c>
      <c r="V871" s="29" t="s">
        <v>2081</v>
      </c>
      <c r="W871" s="29" t="s">
        <v>2082</v>
      </c>
      <c r="X871" s="29" t="s">
        <v>212</v>
      </c>
    </row>
    <row r="872" spans="1:24" x14ac:dyDescent="0.25">
      <c r="A872" s="29" t="s">
        <v>143</v>
      </c>
      <c r="B872" s="29">
        <v>2939</v>
      </c>
      <c r="C872" s="29" t="s">
        <v>142</v>
      </c>
      <c r="D872" s="29">
        <v>191756116</v>
      </c>
      <c r="E872" s="29">
        <v>0</v>
      </c>
      <c r="F872" s="29">
        <v>1060</v>
      </c>
      <c r="G872" s="29">
        <v>2689508</v>
      </c>
      <c r="H872" s="29">
        <v>1283220</v>
      </c>
      <c r="I872" s="29">
        <v>909</v>
      </c>
      <c r="J872" s="29">
        <v>1085676</v>
      </c>
      <c r="K872" s="29" t="s">
        <v>2077</v>
      </c>
      <c r="L872" s="175" t="s">
        <v>2078</v>
      </c>
      <c r="M872" s="29">
        <v>8200</v>
      </c>
      <c r="N872" s="29" t="s">
        <v>142</v>
      </c>
      <c r="O872" s="29">
        <v>820000</v>
      </c>
      <c r="S872" s="29">
        <v>115</v>
      </c>
      <c r="T872" s="29" t="s">
        <v>2083</v>
      </c>
      <c r="U872" s="29">
        <v>2939</v>
      </c>
      <c r="V872" s="29" t="s">
        <v>2084</v>
      </c>
      <c r="W872" s="29" t="s">
        <v>2085</v>
      </c>
      <c r="X872" s="29" t="s">
        <v>212</v>
      </c>
    </row>
    <row r="873" spans="1:24" x14ac:dyDescent="0.25">
      <c r="A873" s="29" t="s">
        <v>143</v>
      </c>
      <c r="B873" s="29">
        <v>2939</v>
      </c>
      <c r="C873" s="29" t="s">
        <v>142</v>
      </c>
      <c r="D873" s="29">
        <v>191751973</v>
      </c>
      <c r="E873" s="29">
        <v>0</v>
      </c>
      <c r="F873" s="29">
        <v>1080</v>
      </c>
      <c r="G873" s="29">
        <v>2689460.2069999999</v>
      </c>
      <c r="H873" s="29">
        <v>1285458.531</v>
      </c>
      <c r="I873" s="29">
        <v>905</v>
      </c>
      <c r="J873" s="29">
        <v>1085676</v>
      </c>
      <c r="K873" s="29" t="s">
        <v>2077</v>
      </c>
      <c r="M873" s="29">
        <v>8200</v>
      </c>
      <c r="N873" s="29" t="s">
        <v>142</v>
      </c>
      <c r="O873" s="29">
        <v>820000</v>
      </c>
      <c r="R873" s="29" t="s">
        <v>2086</v>
      </c>
      <c r="S873" s="29">
        <v>101</v>
      </c>
      <c r="U873" s="29">
        <v>2939</v>
      </c>
      <c r="V873" s="29" t="s">
        <v>2087</v>
      </c>
      <c r="W873" s="29" t="s">
        <v>2088</v>
      </c>
      <c r="X873" s="29" t="s">
        <v>212</v>
      </c>
    </row>
    <row r="874" spans="1:24" x14ac:dyDescent="0.25">
      <c r="A874" s="29" t="s">
        <v>143</v>
      </c>
      <c r="B874" s="29">
        <v>2939</v>
      </c>
      <c r="C874" s="29" t="s">
        <v>142</v>
      </c>
      <c r="D874" s="29">
        <v>191739680</v>
      </c>
      <c r="E874" s="29">
        <v>0</v>
      </c>
      <c r="F874" s="29">
        <v>1060</v>
      </c>
      <c r="G874" s="29">
        <v>2688646</v>
      </c>
      <c r="H874" s="29">
        <v>1285219</v>
      </c>
      <c r="I874" s="29">
        <v>909</v>
      </c>
      <c r="J874" s="29">
        <v>1085676</v>
      </c>
      <c r="K874" s="29" t="s">
        <v>2077</v>
      </c>
      <c r="M874" s="29">
        <v>8200</v>
      </c>
      <c r="N874" s="29" t="s">
        <v>142</v>
      </c>
      <c r="O874" s="29">
        <v>820000</v>
      </c>
      <c r="R874" s="29" t="s">
        <v>2089</v>
      </c>
      <c r="S874" s="29">
        <v>115</v>
      </c>
      <c r="U874" s="29">
        <v>2939</v>
      </c>
      <c r="V874" s="29" t="s">
        <v>1139</v>
      </c>
      <c r="W874" s="29" t="s">
        <v>2090</v>
      </c>
      <c r="X874" s="29" t="s">
        <v>212</v>
      </c>
    </row>
    <row r="875" spans="1:24" x14ac:dyDescent="0.25">
      <c r="A875" s="29" t="s">
        <v>143</v>
      </c>
      <c r="B875" s="29">
        <v>2939</v>
      </c>
      <c r="C875" s="29" t="s">
        <v>142</v>
      </c>
      <c r="D875" s="29">
        <v>191763378</v>
      </c>
      <c r="E875" s="29">
        <v>0</v>
      </c>
      <c r="F875" s="29">
        <v>1060</v>
      </c>
      <c r="G875" s="29">
        <v>2689027</v>
      </c>
      <c r="H875" s="29">
        <v>1283062</v>
      </c>
      <c r="I875" s="29">
        <v>904</v>
      </c>
      <c r="J875" s="29">
        <v>1085676</v>
      </c>
      <c r="K875" s="29" t="s">
        <v>2077</v>
      </c>
      <c r="M875" s="29">
        <v>8200</v>
      </c>
      <c r="N875" s="29" t="s">
        <v>142</v>
      </c>
      <c r="O875" s="29">
        <v>820000</v>
      </c>
      <c r="S875" s="29">
        <v>115</v>
      </c>
      <c r="U875" s="29">
        <v>2939</v>
      </c>
      <c r="V875" s="29" t="s">
        <v>2091</v>
      </c>
      <c r="W875" s="29" t="s">
        <v>2092</v>
      </c>
      <c r="X875" s="29" t="s">
        <v>212</v>
      </c>
    </row>
    <row r="876" spans="1:24" x14ac:dyDescent="0.25">
      <c r="A876" s="29" t="s">
        <v>143</v>
      </c>
      <c r="B876" s="29">
        <v>2939</v>
      </c>
      <c r="C876" s="29" t="s">
        <v>142</v>
      </c>
      <c r="D876" s="29">
        <v>191764968</v>
      </c>
      <c r="E876" s="29">
        <v>0</v>
      </c>
      <c r="F876" s="29">
        <v>1060</v>
      </c>
      <c r="G876" s="29">
        <v>2689496.37</v>
      </c>
      <c r="H876" s="29">
        <v>1286742.8400000001</v>
      </c>
      <c r="I876" s="29">
        <v>905</v>
      </c>
      <c r="J876" s="29">
        <v>1085677</v>
      </c>
      <c r="K876" s="29" t="s">
        <v>2099</v>
      </c>
      <c r="L876" s="175" t="s">
        <v>3604</v>
      </c>
      <c r="M876" s="29">
        <v>8200</v>
      </c>
      <c r="N876" s="29" t="s">
        <v>142</v>
      </c>
      <c r="O876" s="29">
        <v>820000</v>
      </c>
      <c r="R876" s="29" t="s">
        <v>262</v>
      </c>
      <c r="S876" s="29">
        <v>115</v>
      </c>
      <c r="T876" s="29" t="s">
        <v>3605</v>
      </c>
      <c r="U876" s="29">
        <v>2939</v>
      </c>
      <c r="V876" s="29" t="s">
        <v>2175</v>
      </c>
      <c r="W876" s="29" t="s">
        <v>3606</v>
      </c>
      <c r="X876" s="29" t="s">
        <v>212</v>
      </c>
    </row>
    <row r="877" spans="1:24" x14ac:dyDescent="0.25">
      <c r="A877" s="29" t="s">
        <v>143</v>
      </c>
      <c r="B877" s="29">
        <v>2939</v>
      </c>
      <c r="C877" s="29" t="s">
        <v>142</v>
      </c>
      <c r="D877" s="29">
        <v>502012951</v>
      </c>
      <c r="E877" s="29">
        <v>0</v>
      </c>
      <c r="F877" s="29">
        <v>1060</v>
      </c>
      <c r="G877" s="29">
        <v>2689385.4730000002</v>
      </c>
      <c r="H877" s="29">
        <v>1286765.743</v>
      </c>
      <c r="I877" s="29">
        <v>901</v>
      </c>
      <c r="J877" s="29">
        <v>1085677</v>
      </c>
      <c r="K877" s="29" t="s">
        <v>2099</v>
      </c>
      <c r="L877" s="175" t="s">
        <v>3604</v>
      </c>
      <c r="M877" s="29">
        <v>8200</v>
      </c>
      <c r="N877" s="29" t="s">
        <v>142</v>
      </c>
      <c r="O877" s="29">
        <v>820000</v>
      </c>
      <c r="S877" s="29">
        <v>115</v>
      </c>
      <c r="T877" s="29" t="s">
        <v>2148</v>
      </c>
      <c r="U877" s="29">
        <v>2939</v>
      </c>
      <c r="V877" s="29" t="s">
        <v>2110</v>
      </c>
      <c r="W877" s="29" t="s">
        <v>3607</v>
      </c>
      <c r="X877" s="29" t="s">
        <v>212</v>
      </c>
    </row>
    <row r="878" spans="1:24" x14ac:dyDescent="0.25">
      <c r="A878" s="29" t="s">
        <v>143</v>
      </c>
      <c r="B878" s="29">
        <v>2939</v>
      </c>
      <c r="C878" s="29" t="s">
        <v>142</v>
      </c>
      <c r="D878" s="29">
        <v>191763307</v>
      </c>
      <c r="E878" s="29">
        <v>0</v>
      </c>
      <c r="F878" s="29">
        <v>1060</v>
      </c>
      <c r="G878" s="29">
        <v>2688963</v>
      </c>
      <c r="H878" s="29">
        <v>1287251</v>
      </c>
      <c r="I878" s="29">
        <v>909</v>
      </c>
      <c r="J878" s="29">
        <v>1085677</v>
      </c>
      <c r="K878" s="29" t="s">
        <v>2099</v>
      </c>
      <c r="L878" s="175" t="s">
        <v>2100</v>
      </c>
      <c r="M878" s="29">
        <v>8200</v>
      </c>
      <c r="N878" s="29" t="s">
        <v>142</v>
      </c>
      <c r="O878" s="29">
        <v>820000</v>
      </c>
      <c r="R878" s="29" t="s">
        <v>2101</v>
      </c>
      <c r="S878" s="29">
        <v>115</v>
      </c>
      <c r="T878" s="29" t="s">
        <v>2102</v>
      </c>
      <c r="U878" s="29">
        <v>2939</v>
      </c>
      <c r="V878" s="29" t="s">
        <v>2103</v>
      </c>
      <c r="W878" s="29" t="s">
        <v>2104</v>
      </c>
      <c r="X878" s="29" t="s">
        <v>212</v>
      </c>
    </row>
    <row r="879" spans="1:24" x14ac:dyDescent="0.25">
      <c r="A879" s="29" t="s">
        <v>143</v>
      </c>
      <c r="B879" s="29">
        <v>2939</v>
      </c>
      <c r="C879" s="29" t="s">
        <v>142</v>
      </c>
      <c r="D879" s="29">
        <v>502012591</v>
      </c>
      <c r="E879" s="29">
        <v>0</v>
      </c>
      <c r="F879" s="29">
        <v>1060</v>
      </c>
      <c r="G879" s="29">
        <v>2689002.111</v>
      </c>
      <c r="H879" s="29">
        <v>1287297.648</v>
      </c>
      <c r="I879" s="29">
        <v>901</v>
      </c>
      <c r="J879" s="29">
        <v>1085677</v>
      </c>
      <c r="K879" s="29" t="s">
        <v>2099</v>
      </c>
      <c r="L879" s="175" t="s">
        <v>2100</v>
      </c>
      <c r="M879" s="29">
        <v>8200</v>
      </c>
      <c r="N879" s="29" t="s">
        <v>142</v>
      </c>
      <c r="O879" s="29">
        <v>820000</v>
      </c>
      <c r="S879" s="29">
        <v>115</v>
      </c>
      <c r="T879" s="29" t="s">
        <v>2102</v>
      </c>
      <c r="U879" s="29">
        <v>2939</v>
      </c>
      <c r="V879" s="29" t="s">
        <v>2103</v>
      </c>
      <c r="X879" s="29" t="s">
        <v>212</v>
      </c>
    </row>
    <row r="880" spans="1:24" x14ac:dyDescent="0.25">
      <c r="A880" s="29" t="s">
        <v>143</v>
      </c>
      <c r="B880" s="29">
        <v>2939</v>
      </c>
      <c r="C880" s="29" t="s">
        <v>142</v>
      </c>
      <c r="D880" s="29">
        <v>9045008</v>
      </c>
      <c r="E880" s="29">
        <v>0</v>
      </c>
      <c r="F880" s="29">
        <v>1060</v>
      </c>
      <c r="G880" s="29">
        <v>2689416.0120000001</v>
      </c>
      <c r="H880" s="29">
        <v>1284375.449</v>
      </c>
      <c r="I880" s="29">
        <v>901</v>
      </c>
      <c r="J880" s="29">
        <v>1085677</v>
      </c>
      <c r="K880" s="29" t="s">
        <v>2099</v>
      </c>
      <c r="M880" s="29">
        <v>8200</v>
      </c>
      <c r="N880" s="29" t="s">
        <v>142</v>
      </c>
      <c r="O880" s="29">
        <v>820000</v>
      </c>
      <c r="P880" s="29">
        <v>2689398.503</v>
      </c>
      <c r="Q880" s="29">
        <v>1284376.675</v>
      </c>
      <c r="R880" s="29" t="s">
        <v>2105</v>
      </c>
      <c r="S880" s="29">
        <v>115</v>
      </c>
      <c r="T880" s="29" t="s">
        <v>2106</v>
      </c>
      <c r="U880" s="29">
        <v>2939</v>
      </c>
      <c r="V880" s="29" t="s">
        <v>2107</v>
      </c>
      <c r="W880" s="29" t="s">
        <v>2108</v>
      </c>
      <c r="X880" s="29" t="s">
        <v>252</v>
      </c>
    </row>
    <row r="881" spans="1:24" x14ac:dyDescent="0.25">
      <c r="A881" s="29" t="s">
        <v>143</v>
      </c>
      <c r="B881" s="29">
        <v>2939</v>
      </c>
      <c r="C881" s="29" t="s">
        <v>142</v>
      </c>
      <c r="D881" s="29">
        <v>191223070</v>
      </c>
      <c r="E881" s="29">
        <v>0</v>
      </c>
      <c r="F881" s="29">
        <v>1060</v>
      </c>
      <c r="G881" s="29">
        <v>2689397</v>
      </c>
      <c r="H881" s="29">
        <v>1286638</v>
      </c>
      <c r="I881" s="29">
        <v>909</v>
      </c>
      <c r="J881" s="29">
        <v>1085677</v>
      </c>
      <c r="K881" s="29" t="s">
        <v>2099</v>
      </c>
      <c r="M881" s="29">
        <v>8200</v>
      </c>
      <c r="N881" s="29" t="s">
        <v>142</v>
      </c>
      <c r="O881" s="29">
        <v>820000</v>
      </c>
      <c r="R881" s="29" t="s">
        <v>2109</v>
      </c>
      <c r="S881" s="29">
        <v>115</v>
      </c>
      <c r="U881" s="29">
        <v>2939</v>
      </c>
      <c r="V881" s="29" t="s">
        <v>2110</v>
      </c>
      <c r="W881" s="29" t="s">
        <v>2111</v>
      </c>
      <c r="X881" s="29" t="s">
        <v>212</v>
      </c>
    </row>
    <row r="882" spans="1:24" x14ac:dyDescent="0.25">
      <c r="A882" s="29" t="s">
        <v>143</v>
      </c>
      <c r="B882" s="29">
        <v>2939</v>
      </c>
      <c r="C882" s="29" t="s">
        <v>142</v>
      </c>
      <c r="D882" s="29">
        <v>191752000</v>
      </c>
      <c r="E882" s="29">
        <v>0</v>
      </c>
      <c r="F882" s="29">
        <v>1060</v>
      </c>
      <c r="G882" s="29">
        <v>2689507</v>
      </c>
      <c r="H882" s="29">
        <v>1285185</v>
      </c>
      <c r="I882" s="29">
        <v>909</v>
      </c>
      <c r="J882" s="29">
        <v>1085677</v>
      </c>
      <c r="K882" s="29" t="s">
        <v>2099</v>
      </c>
      <c r="M882" s="29">
        <v>8200</v>
      </c>
      <c r="N882" s="29" t="s">
        <v>142</v>
      </c>
      <c r="O882" s="29">
        <v>820000</v>
      </c>
      <c r="R882" s="29" t="s">
        <v>2112</v>
      </c>
      <c r="S882" s="29">
        <v>115</v>
      </c>
      <c r="T882" s="29" t="s">
        <v>2113</v>
      </c>
      <c r="U882" s="29">
        <v>2939</v>
      </c>
      <c r="V882" s="29" t="s">
        <v>2114</v>
      </c>
      <c r="W882" s="29" t="s">
        <v>2115</v>
      </c>
      <c r="X882" s="29" t="s">
        <v>212</v>
      </c>
    </row>
    <row r="883" spans="1:24" x14ac:dyDescent="0.25">
      <c r="A883" s="29" t="s">
        <v>143</v>
      </c>
      <c r="B883" s="29">
        <v>2939</v>
      </c>
      <c r="C883" s="29" t="s">
        <v>142</v>
      </c>
      <c r="D883" s="29">
        <v>191751531</v>
      </c>
      <c r="E883" s="29">
        <v>0</v>
      </c>
      <c r="F883" s="29">
        <v>1060</v>
      </c>
      <c r="G883" s="29">
        <v>2689489</v>
      </c>
      <c r="H883" s="29">
        <v>1284784</v>
      </c>
      <c r="I883" s="29">
        <v>905</v>
      </c>
      <c r="J883" s="29">
        <v>1085677</v>
      </c>
      <c r="K883" s="29" t="s">
        <v>2099</v>
      </c>
      <c r="M883" s="29">
        <v>8200</v>
      </c>
      <c r="N883" s="29" t="s">
        <v>142</v>
      </c>
      <c r="O883" s="29">
        <v>820000</v>
      </c>
      <c r="R883" s="29" t="s">
        <v>2119</v>
      </c>
      <c r="S883" s="29">
        <v>115</v>
      </c>
      <c r="U883" s="29">
        <v>2939</v>
      </c>
      <c r="V883" s="29" t="s">
        <v>2117</v>
      </c>
      <c r="W883" s="29" t="s">
        <v>2120</v>
      </c>
      <c r="X883" s="29" t="s">
        <v>212</v>
      </c>
    </row>
    <row r="884" spans="1:24" x14ac:dyDescent="0.25">
      <c r="A884" s="29" t="s">
        <v>143</v>
      </c>
      <c r="B884" s="29">
        <v>2939</v>
      </c>
      <c r="C884" s="29" t="s">
        <v>142</v>
      </c>
      <c r="D884" s="29">
        <v>191663953</v>
      </c>
      <c r="E884" s="29">
        <v>0</v>
      </c>
      <c r="F884" s="29">
        <v>1060</v>
      </c>
      <c r="G884" s="29">
        <v>2689506</v>
      </c>
      <c r="H884" s="29">
        <v>1284864</v>
      </c>
      <c r="I884" s="29">
        <v>909</v>
      </c>
      <c r="J884" s="29">
        <v>1085677</v>
      </c>
      <c r="K884" s="29" t="s">
        <v>2099</v>
      </c>
      <c r="M884" s="29">
        <v>8200</v>
      </c>
      <c r="N884" s="29" t="s">
        <v>142</v>
      </c>
      <c r="O884" s="29">
        <v>820000</v>
      </c>
      <c r="R884" s="29" t="s">
        <v>2116</v>
      </c>
      <c r="S884" s="29">
        <v>115</v>
      </c>
      <c r="U884" s="29">
        <v>2939</v>
      </c>
      <c r="V884" s="29" t="s">
        <v>2117</v>
      </c>
      <c r="W884" s="29" t="s">
        <v>2118</v>
      </c>
      <c r="X884" s="29" t="s">
        <v>212</v>
      </c>
    </row>
    <row r="885" spans="1:24" x14ac:dyDescent="0.25">
      <c r="A885" s="29" t="s">
        <v>143</v>
      </c>
      <c r="B885" s="29">
        <v>2939</v>
      </c>
      <c r="C885" s="29" t="s">
        <v>142</v>
      </c>
      <c r="D885" s="29">
        <v>191053590</v>
      </c>
      <c r="E885" s="29">
        <v>0</v>
      </c>
      <c r="F885" s="29">
        <v>1060</v>
      </c>
      <c r="G885" s="29">
        <v>2689434</v>
      </c>
      <c r="H885" s="29">
        <v>1284797</v>
      </c>
      <c r="I885" s="29">
        <v>909</v>
      </c>
      <c r="J885" s="29">
        <v>1085677</v>
      </c>
      <c r="K885" s="29" t="s">
        <v>2099</v>
      </c>
      <c r="M885" s="29">
        <v>8200</v>
      </c>
      <c r="N885" s="29" t="s">
        <v>142</v>
      </c>
      <c r="O885" s="29">
        <v>820000</v>
      </c>
      <c r="R885" s="29" t="s">
        <v>2121</v>
      </c>
      <c r="S885" s="29">
        <v>115</v>
      </c>
      <c r="U885" s="29">
        <v>2939</v>
      </c>
      <c r="V885" s="29" t="s">
        <v>2117</v>
      </c>
      <c r="W885" s="29" t="s">
        <v>2122</v>
      </c>
      <c r="X885" s="29" t="s">
        <v>212</v>
      </c>
    </row>
    <row r="886" spans="1:24" x14ac:dyDescent="0.25">
      <c r="A886" s="29" t="s">
        <v>143</v>
      </c>
      <c r="B886" s="29">
        <v>2939</v>
      </c>
      <c r="C886" s="29" t="s">
        <v>142</v>
      </c>
      <c r="D886" s="29">
        <v>191764839</v>
      </c>
      <c r="E886" s="29">
        <v>0</v>
      </c>
      <c r="F886" s="29">
        <v>1060</v>
      </c>
      <c r="G886" s="29">
        <v>2688899</v>
      </c>
      <c r="H886" s="29">
        <v>1287280</v>
      </c>
      <c r="I886" s="29">
        <v>909</v>
      </c>
      <c r="J886" s="29">
        <v>1085677</v>
      </c>
      <c r="K886" s="29" t="s">
        <v>2099</v>
      </c>
      <c r="M886" s="29">
        <v>8200</v>
      </c>
      <c r="N886" s="29" t="s">
        <v>142</v>
      </c>
      <c r="O886" s="29">
        <v>820000</v>
      </c>
      <c r="R886" s="29" t="s">
        <v>899</v>
      </c>
      <c r="S886" s="29">
        <v>115</v>
      </c>
      <c r="U886" s="29">
        <v>2939</v>
      </c>
      <c r="V886" s="29" t="s">
        <v>2123</v>
      </c>
      <c r="W886" s="29" t="s">
        <v>2124</v>
      </c>
      <c r="X886" s="29" t="s">
        <v>212</v>
      </c>
    </row>
    <row r="887" spans="1:24" x14ac:dyDescent="0.25">
      <c r="A887" s="29" t="s">
        <v>143</v>
      </c>
      <c r="B887" s="29">
        <v>2939</v>
      </c>
      <c r="C887" s="29" t="s">
        <v>142</v>
      </c>
      <c r="D887" s="29">
        <v>191755353</v>
      </c>
      <c r="E887" s="29">
        <v>0</v>
      </c>
      <c r="F887" s="29">
        <v>1060</v>
      </c>
      <c r="G887" s="29">
        <v>2689497</v>
      </c>
      <c r="H887" s="29">
        <v>1285034</v>
      </c>
      <c r="I887" s="29">
        <v>909</v>
      </c>
      <c r="J887" s="29">
        <v>1085677</v>
      </c>
      <c r="K887" s="29" t="s">
        <v>2099</v>
      </c>
      <c r="M887" s="29">
        <v>8200</v>
      </c>
      <c r="N887" s="29" t="s">
        <v>142</v>
      </c>
      <c r="O887" s="29">
        <v>820000</v>
      </c>
      <c r="R887" s="29" t="s">
        <v>2125</v>
      </c>
      <c r="S887" s="29">
        <v>115</v>
      </c>
      <c r="U887" s="29">
        <v>2939</v>
      </c>
      <c r="V887" s="29" t="s">
        <v>2126</v>
      </c>
      <c r="W887" s="29" t="s">
        <v>2127</v>
      </c>
      <c r="X887" s="29" t="s">
        <v>212</v>
      </c>
    </row>
    <row r="888" spans="1:24" x14ac:dyDescent="0.25">
      <c r="A888" s="29" t="s">
        <v>143</v>
      </c>
      <c r="B888" s="29">
        <v>2939</v>
      </c>
      <c r="C888" s="29" t="s">
        <v>142</v>
      </c>
      <c r="D888" s="29">
        <v>191771075</v>
      </c>
      <c r="E888" s="29">
        <v>0</v>
      </c>
      <c r="F888" s="29">
        <v>1060</v>
      </c>
      <c r="G888" s="29">
        <v>2689523</v>
      </c>
      <c r="H888" s="29">
        <v>1284612</v>
      </c>
      <c r="I888" s="29">
        <v>909</v>
      </c>
      <c r="J888" s="29">
        <v>1085677</v>
      </c>
      <c r="K888" s="29" t="s">
        <v>2099</v>
      </c>
      <c r="M888" s="29">
        <v>8200</v>
      </c>
      <c r="N888" s="29" t="s">
        <v>142</v>
      </c>
      <c r="O888" s="29">
        <v>820000</v>
      </c>
      <c r="R888" s="29" t="s">
        <v>525</v>
      </c>
      <c r="S888" s="29">
        <v>115</v>
      </c>
      <c r="U888" s="29">
        <v>2939</v>
      </c>
      <c r="V888" s="29" t="s">
        <v>2131</v>
      </c>
      <c r="W888" s="29" t="s">
        <v>2132</v>
      </c>
      <c r="X888" s="29" t="s">
        <v>212</v>
      </c>
    </row>
    <row r="889" spans="1:24" x14ac:dyDescent="0.25">
      <c r="A889" s="29" t="s">
        <v>143</v>
      </c>
      <c r="B889" s="29">
        <v>2939</v>
      </c>
      <c r="C889" s="29" t="s">
        <v>142</v>
      </c>
      <c r="D889" s="29">
        <v>191771411</v>
      </c>
      <c r="E889" s="29">
        <v>0</v>
      </c>
      <c r="F889" s="29">
        <v>1060</v>
      </c>
      <c r="G889" s="29">
        <v>2689573.1549999998</v>
      </c>
      <c r="H889" s="29">
        <v>1285628.906</v>
      </c>
      <c r="I889" s="29">
        <v>905</v>
      </c>
      <c r="J889" s="29">
        <v>1085677</v>
      </c>
      <c r="K889" s="29" t="s">
        <v>2099</v>
      </c>
      <c r="M889" s="29">
        <v>8200</v>
      </c>
      <c r="N889" s="29" t="s">
        <v>142</v>
      </c>
      <c r="O889" s="29">
        <v>820000</v>
      </c>
      <c r="R889" s="29" t="s">
        <v>1377</v>
      </c>
      <c r="S889" s="29">
        <v>115</v>
      </c>
      <c r="U889" s="29">
        <v>2939</v>
      </c>
      <c r="V889" s="29" t="s">
        <v>2133</v>
      </c>
      <c r="W889" s="29" t="s">
        <v>2134</v>
      </c>
      <c r="X889" s="29" t="s">
        <v>212</v>
      </c>
    </row>
    <row r="890" spans="1:24" x14ac:dyDescent="0.25">
      <c r="A890" s="29" t="s">
        <v>143</v>
      </c>
      <c r="B890" s="29">
        <v>2939</v>
      </c>
      <c r="C890" s="29" t="s">
        <v>142</v>
      </c>
      <c r="D890" s="29">
        <v>191755333</v>
      </c>
      <c r="E890" s="29">
        <v>0</v>
      </c>
      <c r="F890" s="29">
        <v>1060</v>
      </c>
      <c r="G890" s="29">
        <v>2689432</v>
      </c>
      <c r="H890" s="29">
        <v>1284853</v>
      </c>
      <c r="I890" s="29">
        <v>909</v>
      </c>
      <c r="J890" s="29">
        <v>1085677</v>
      </c>
      <c r="K890" s="29" t="s">
        <v>2099</v>
      </c>
      <c r="M890" s="29">
        <v>8200</v>
      </c>
      <c r="N890" s="29" t="s">
        <v>142</v>
      </c>
      <c r="O890" s="29">
        <v>820000</v>
      </c>
      <c r="R890" s="29" t="s">
        <v>2128</v>
      </c>
      <c r="S890" s="29">
        <v>115</v>
      </c>
      <c r="T890" s="29" t="s">
        <v>2129</v>
      </c>
      <c r="U890" s="29">
        <v>2939</v>
      </c>
      <c r="V890" s="29" t="s">
        <v>2126</v>
      </c>
      <c r="W890" s="29" t="s">
        <v>2130</v>
      </c>
      <c r="X890" s="29" t="s">
        <v>212</v>
      </c>
    </row>
    <row r="891" spans="1:24" x14ac:dyDescent="0.25">
      <c r="A891" s="29" t="s">
        <v>143</v>
      </c>
      <c r="B891" s="29">
        <v>2939</v>
      </c>
      <c r="C891" s="29" t="s">
        <v>142</v>
      </c>
      <c r="D891" s="29">
        <v>191223250</v>
      </c>
      <c r="E891" s="29">
        <v>0</v>
      </c>
      <c r="F891" s="29">
        <v>1060</v>
      </c>
      <c r="G891" s="29">
        <v>2689456</v>
      </c>
      <c r="H891" s="29">
        <v>1286386</v>
      </c>
      <c r="I891" s="29">
        <v>909</v>
      </c>
      <c r="J891" s="29">
        <v>1085677</v>
      </c>
      <c r="K891" s="29" t="s">
        <v>2099</v>
      </c>
      <c r="M891" s="29">
        <v>8200</v>
      </c>
      <c r="N891" s="29" t="s">
        <v>142</v>
      </c>
      <c r="O891" s="29">
        <v>820000</v>
      </c>
      <c r="R891" s="29" t="s">
        <v>2135</v>
      </c>
      <c r="S891" s="29">
        <v>115</v>
      </c>
      <c r="U891" s="29">
        <v>2939</v>
      </c>
      <c r="V891" s="29" t="s">
        <v>2110</v>
      </c>
      <c r="W891" s="29" t="s">
        <v>2136</v>
      </c>
      <c r="X891" s="29" t="s">
        <v>212</v>
      </c>
    </row>
    <row r="892" spans="1:24" x14ac:dyDescent="0.25">
      <c r="A892" s="29" t="s">
        <v>143</v>
      </c>
      <c r="B892" s="29">
        <v>2939</v>
      </c>
      <c r="C892" s="29" t="s">
        <v>142</v>
      </c>
      <c r="D892" s="29">
        <v>191755339</v>
      </c>
      <c r="E892" s="29">
        <v>0</v>
      </c>
      <c r="F892" s="29">
        <v>1060</v>
      </c>
      <c r="G892" s="29">
        <v>2689355</v>
      </c>
      <c r="H892" s="29">
        <v>1286810</v>
      </c>
      <c r="I892" s="29">
        <v>909</v>
      </c>
      <c r="J892" s="29">
        <v>1085677</v>
      </c>
      <c r="K892" s="29" t="s">
        <v>2099</v>
      </c>
      <c r="M892" s="29">
        <v>8200</v>
      </c>
      <c r="N892" s="29" t="s">
        <v>142</v>
      </c>
      <c r="O892" s="29">
        <v>820000</v>
      </c>
      <c r="R892" s="29" t="s">
        <v>2137</v>
      </c>
      <c r="S892" s="29">
        <v>115</v>
      </c>
      <c r="U892" s="29">
        <v>2939</v>
      </c>
      <c r="V892" s="29" t="s">
        <v>2110</v>
      </c>
      <c r="W892" s="29" t="s">
        <v>2138</v>
      </c>
      <c r="X892" s="29" t="s">
        <v>212</v>
      </c>
    </row>
    <row r="893" spans="1:24" x14ac:dyDescent="0.25">
      <c r="A893" s="29" t="s">
        <v>143</v>
      </c>
      <c r="B893" s="29">
        <v>2939</v>
      </c>
      <c r="C893" s="29" t="s">
        <v>142</v>
      </c>
      <c r="D893" s="29">
        <v>191223190</v>
      </c>
      <c r="E893" s="29">
        <v>0</v>
      </c>
      <c r="F893" s="29">
        <v>1060</v>
      </c>
      <c r="G893" s="29">
        <v>2689444</v>
      </c>
      <c r="H893" s="29">
        <v>1286421</v>
      </c>
      <c r="I893" s="29">
        <v>909</v>
      </c>
      <c r="J893" s="29">
        <v>1085677</v>
      </c>
      <c r="K893" s="29" t="s">
        <v>2099</v>
      </c>
      <c r="M893" s="29">
        <v>8200</v>
      </c>
      <c r="N893" s="29" t="s">
        <v>142</v>
      </c>
      <c r="O893" s="29">
        <v>820000</v>
      </c>
      <c r="R893" s="29" t="s">
        <v>797</v>
      </c>
      <c r="S893" s="29">
        <v>115</v>
      </c>
      <c r="U893" s="29">
        <v>2939</v>
      </c>
      <c r="V893" s="29" t="s">
        <v>2110</v>
      </c>
      <c r="W893" s="29" t="s">
        <v>2139</v>
      </c>
      <c r="X893" s="29" t="s">
        <v>212</v>
      </c>
    </row>
    <row r="894" spans="1:24" x14ac:dyDescent="0.25">
      <c r="A894" s="29" t="s">
        <v>143</v>
      </c>
      <c r="B894" s="29">
        <v>2939</v>
      </c>
      <c r="C894" s="29" t="s">
        <v>142</v>
      </c>
      <c r="D894" s="29">
        <v>191223091</v>
      </c>
      <c r="E894" s="29">
        <v>0</v>
      </c>
      <c r="F894" s="29">
        <v>1060</v>
      </c>
      <c r="G894" s="29">
        <v>2689394</v>
      </c>
      <c r="H894" s="29">
        <v>1286705</v>
      </c>
      <c r="I894" s="29">
        <v>909</v>
      </c>
      <c r="J894" s="29">
        <v>1085677</v>
      </c>
      <c r="K894" s="29" t="s">
        <v>2099</v>
      </c>
      <c r="M894" s="29">
        <v>8200</v>
      </c>
      <c r="N894" s="29" t="s">
        <v>142</v>
      </c>
      <c r="O894" s="29">
        <v>820000</v>
      </c>
      <c r="R894" s="29" t="s">
        <v>2140</v>
      </c>
      <c r="S894" s="29">
        <v>115</v>
      </c>
      <c r="U894" s="29">
        <v>2939</v>
      </c>
      <c r="V894" s="29" t="s">
        <v>2110</v>
      </c>
      <c r="W894" s="29" t="s">
        <v>2141</v>
      </c>
      <c r="X894" s="29" t="s">
        <v>212</v>
      </c>
    </row>
    <row r="895" spans="1:24" x14ac:dyDescent="0.25">
      <c r="A895" s="29" t="s">
        <v>143</v>
      </c>
      <c r="B895" s="29">
        <v>2939</v>
      </c>
      <c r="C895" s="29" t="s">
        <v>142</v>
      </c>
      <c r="D895" s="29">
        <v>192016587</v>
      </c>
      <c r="E895" s="29">
        <v>0</v>
      </c>
      <c r="F895" s="29">
        <v>1080</v>
      </c>
      <c r="G895" s="29">
        <v>2689435</v>
      </c>
      <c r="H895" s="29">
        <v>1284345</v>
      </c>
      <c r="I895" s="29">
        <v>905</v>
      </c>
      <c r="J895" s="29">
        <v>1085677</v>
      </c>
      <c r="K895" s="29" t="s">
        <v>2099</v>
      </c>
      <c r="M895" s="29">
        <v>8200</v>
      </c>
      <c r="N895" s="29" t="s">
        <v>142</v>
      </c>
      <c r="O895" s="29">
        <v>820000</v>
      </c>
      <c r="R895" s="29" t="s">
        <v>4310</v>
      </c>
      <c r="S895" s="29">
        <v>101</v>
      </c>
      <c r="T895" s="29" t="s">
        <v>2106</v>
      </c>
      <c r="U895" s="29">
        <v>2939</v>
      </c>
      <c r="V895" s="29" t="s">
        <v>2107</v>
      </c>
      <c r="W895" s="29" t="s">
        <v>2108</v>
      </c>
      <c r="X895" s="29" t="s">
        <v>212</v>
      </c>
    </row>
    <row r="896" spans="1:24" x14ac:dyDescent="0.25">
      <c r="A896" s="29" t="s">
        <v>143</v>
      </c>
      <c r="B896" s="29">
        <v>2939</v>
      </c>
      <c r="C896" s="29" t="s">
        <v>142</v>
      </c>
      <c r="D896" s="29">
        <v>191771422</v>
      </c>
      <c r="E896" s="29">
        <v>0</v>
      </c>
      <c r="F896" s="29">
        <v>1060</v>
      </c>
      <c r="G896" s="29">
        <v>2689578</v>
      </c>
      <c r="H896" s="29">
        <v>1285156</v>
      </c>
      <c r="I896" s="29">
        <v>909</v>
      </c>
      <c r="J896" s="29">
        <v>1085677</v>
      </c>
      <c r="K896" s="29" t="s">
        <v>2099</v>
      </c>
      <c r="M896" s="29">
        <v>8200</v>
      </c>
      <c r="N896" s="29" t="s">
        <v>142</v>
      </c>
      <c r="O896" s="29">
        <v>820000</v>
      </c>
      <c r="R896" s="29" t="s">
        <v>311</v>
      </c>
      <c r="S896" s="29">
        <v>115</v>
      </c>
      <c r="U896" s="29">
        <v>2939</v>
      </c>
      <c r="V896" s="29" t="s">
        <v>2142</v>
      </c>
      <c r="W896" s="29" t="s">
        <v>2143</v>
      </c>
      <c r="X896" s="29" t="s">
        <v>212</v>
      </c>
    </row>
    <row r="897" spans="1:24" x14ac:dyDescent="0.25">
      <c r="A897" s="29" t="s">
        <v>143</v>
      </c>
      <c r="B897" s="29">
        <v>2939</v>
      </c>
      <c r="C897" s="29" t="s">
        <v>142</v>
      </c>
      <c r="D897" s="29">
        <v>191223131</v>
      </c>
      <c r="E897" s="29">
        <v>0</v>
      </c>
      <c r="F897" s="29">
        <v>1060</v>
      </c>
      <c r="G897" s="29">
        <v>2689395</v>
      </c>
      <c r="H897" s="29">
        <v>1286492</v>
      </c>
      <c r="I897" s="29">
        <v>909</v>
      </c>
      <c r="J897" s="29">
        <v>1085677</v>
      </c>
      <c r="K897" s="29" t="s">
        <v>2099</v>
      </c>
      <c r="M897" s="29">
        <v>8200</v>
      </c>
      <c r="N897" s="29" t="s">
        <v>142</v>
      </c>
      <c r="O897" s="29">
        <v>820000</v>
      </c>
      <c r="R897" s="29" t="s">
        <v>341</v>
      </c>
      <c r="S897" s="29">
        <v>115</v>
      </c>
      <c r="U897" s="29">
        <v>2939</v>
      </c>
      <c r="V897" s="29" t="s">
        <v>2110</v>
      </c>
      <c r="W897" s="29" t="s">
        <v>2144</v>
      </c>
      <c r="X897" s="29" t="s">
        <v>212</v>
      </c>
    </row>
    <row r="898" spans="1:24" x14ac:dyDescent="0.25">
      <c r="A898" s="29" t="s">
        <v>143</v>
      </c>
      <c r="B898" s="29">
        <v>2939</v>
      </c>
      <c r="C898" s="29" t="s">
        <v>142</v>
      </c>
      <c r="D898" s="29">
        <v>191223111</v>
      </c>
      <c r="E898" s="29">
        <v>0</v>
      </c>
      <c r="F898" s="29">
        <v>1060</v>
      </c>
      <c r="G898" s="29">
        <v>2689396</v>
      </c>
      <c r="H898" s="29">
        <v>1286667</v>
      </c>
      <c r="I898" s="29">
        <v>909</v>
      </c>
      <c r="J898" s="29">
        <v>1085677</v>
      </c>
      <c r="K898" s="29" t="s">
        <v>2099</v>
      </c>
      <c r="M898" s="29">
        <v>8200</v>
      </c>
      <c r="N898" s="29" t="s">
        <v>142</v>
      </c>
      <c r="O898" s="29">
        <v>820000</v>
      </c>
      <c r="R898" s="29" t="s">
        <v>2145</v>
      </c>
      <c r="S898" s="29">
        <v>115</v>
      </c>
      <c r="U898" s="29">
        <v>2939</v>
      </c>
      <c r="V898" s="29" t="s">
        <v>2110</v>
      </c>
      <c r="W898" s="29" t="s">
        <v>2146</v>
      </c>
      <c r="X898" s="29" t="s">
        <v>212</v>
      </c>
    </row>
    <row r="899" spans="1:24" x14ac:dyDescent="0.25">
      <c r="A899" s="29" t="s">
        <v>143</v>
      </c>
      <c r="B899" s="29">
        <v>2939</v>
      </c>
      <c r="C899" s="29" t="s">
        <v>142</v>
      </c>
      <c r="D899" s="29">
        <v>191593854</v>
      </c>
      <c r="E899" s="29">
        <v>0</v>
      </c>
      <c r="F899" s="29">
        <v>1060</v>
      </c>
      <c r="G899" s="29">
        <v>2689039</v>
      </c>
      <c r="H899" s="29">
        <v>1287076</v>
      </c>
      <c r="I899" s="29">
        <v>904</v>
      </c>
      <c r="J899" s="29">
        <v>1085677</v>
      </c>
      <c r="K899" s="29" t="s">
        <v>2099</v>
      </c>
      <c r="M899" s="29">
        <v>8200</v>
      </c>
      <c r="N899" s="29" t="s">
        <v>142</v>
      </c>
      <c r="O899" s="29">
        <v>820000</v>
      </c>
      <c r="R899" s="29" t="s">
        <v>2147</v>
      </c>
      <c r="S899" s="29">
        <v>115</v>
      </c>
      <c r="T899" s="29" t="s">
        <v>2148</v>
      </c>
      <c r="U899" s="29">
        <v>2939</v>
      </c>
      <c r="V899" s="29" t="s">
        <v>2110</v>
      </c>
      <c r="W899" s="29" t="s">
        <v>2149</v>
      </c>
      <c r="X899" s="29" t="s">
        <v>212</v>
      </c>
    </row>
    <row r="900" spans="1:24" x14ac:dyDescent="0.25">
      <c r="A900" s="29" t="s">
        <v>143</v>
      </c>
      <c r="B900" s="29">
        <v>2939</v>
      </c>
      <c r="C900" s="29" t="s">
        <v>142</v>
      </c>
      <c r="D900" s="29">
        <v>190754909</v>
      </c>
      <c r="E900" s="29">
        <v>0</v>
      </c>
      <c r="F900" s="29">
        <v>1060</v>
      </c>
      <c r="G900" s="29">
        <v>2689279.16</v>
      </c>
      <c r="H900" s="29">
        <v>1286843.67</v>
      </c>
      <c r="I900" s="29">
        <v>905</v>
      </c>
      <c r="J900" s="29">
        <v>1085677</v>
      </c>
      <c r="K900" s="29" t="s">
        <v>2099</v>
      </c>
      <c r="M900" s="29">
        <v>8200</v>
      </c>
      <c r="N900" s="29" t="s">
        <v>142</v>
      </c>
      <c r="O900" s="29">
        <v>820000</v>
      </c>
      <c r="P900" s="29">
        <v>2689289.1009999998</v>
      </c>
      <c r="Q900" s="29">
        <v>1286839.615</v>
      </c>
      <c r="R900" s="29" t="s">
        <v>2150</v>
      </c>
      <c r="S900" s="29">
        <v>115</v>
      </c>
      <c r="U900" s="29">
        <v>2939</v>
      </c>
      <c r="V900" s="29" t="s">
        <v>2110</v>
      </c>
      <c r="W900" s="29" t="s">
        <v>2151</v>
      </c>
      <c r="X900" s="29" t="s">
        <v>212</v>
      </c>
    </row>
    <row r="901" spans="1:24" x14ac:dyDescent="0.25">
      <c r="A901" s="29" t="s">
        <v>143</v>
      </c>
      <c r="B901" s="29">
        <v>2939</v>
      </c>
      <c r="C901" s="29" t="s">
        <v>142</v>
      </c>
      <c r="D901" s="29">
        <v>191053592</v>
      </c>
      <c r="E901" s="29">
        <v>0</v>
      </c>
      <c r="F901" s="29">
        <v>1060</v>
      </c>
      <c r="G901" s="29">
        <v>2688936</v>
      </c>
      <c r="H901" s="29">
        <v>1287233</v>
      </c>
      <c r="I901" s="29">
        <v>909</v>
      </c>
      <c r="J901" s="29">
        <v>1085677</v>
      </c>
      <c r="K901" s="29" t="s">
        <v>2099</v>
      </c>
      <c r="M901" s="29">
        <v>8200</v>
      </c>
      <c r="N901" s="29" t="s">
        <v>142</v>
      </c>
      <c r="O901" s="29">
        <v>820000</v>
      </c>
      <c r="R901" s="29" t="s">
        <v>2152</v>
      </c>
      <c r="S901" s="29">
        <v>115</v>
      </c>
      <c r="U901" s="29">
        <v>2939</v>
      </c>
      <c r="V901" s="29" t="s">
        <v>2153</v>
      </c>
      <c r="W901" s="29" t="s">
        <v>2154</v>
      </c>
      <c r="X901" s="29" t="s">
        <v>212</v>
      </c>
    </row>
    <row r="902" spans="1:24" x14ac:dyDescent="0.25">
      <c r="A902" s="29" t="s">
        <v>143</v>
      </c>
      <c r="B902" s="29">
        <v>2939</v>
      </c>
      <c r="C902" s="29" t="s">
        <v>142</v>
      </c>
      <c r="D902" s="29">
        <v>191763371</v>
      </c>
      <c r="E902" s="29">
        <v>0</v>
      </c>
      <c r="F902" s="29">
        <v>1080</v>
      </c>
      <c r="G902" s="29">
        <v>2689451</v>
      </c>
      <c r="H902" s="29">
        <v>1284002</v>
      </c>
      <c r="I902" s="29">
        <v>909</v>
      </c>
      <c r="J902" s="29">
        <v>1085677</v>
      </c>
      <c r="K902" s="29" t="s">
        <v>2099</v>
      </c>
      <c r="M902" s="29">
        <v>8200</v>
      </c>
      <c r="N902" s="29" t="s">
        <v>142</v>
      </c>
      <c r="O902" s="29">
        <v>820000</v>
      </c>
      <c r="R902" s="29" t="s">
        <v>351</v>
      </c>
      <c r="S902" s="29">
        <v>101</v>
      </c>
      <c r="U902" s="29">
        <v>2939</v>
      </c>
      <c r="V902" s="29" t="s">
        <v>2155</v>
      </c>
      <c r="W902" s="29" t="s">
        <v>2156</v>
      </c>
      <c r="X902" s="29" t="s">
        <v>212</v>
      </c>
    </row>
    <row r="903" spans="1:24" x14ac:dyDescent="0.25">
      <c r="A903" s="29" t="s">
        <v>143</v>
      </c>
      <c r="B903" s="29">
        <v>2939</v>
      </c>
      <c r="C903" s="29" t="s">
        <v>142</v>
      </c>
      <c r="D903" s="29">
        <v>191750271</v>
      </c>
      <c r="E903" s="29">
        <v>0</v>
      </c>
      <c r="F903" s="29">
        <v>1060</v>
      </c>
      <c r="G903" s="29">
        <v>2688938</v>
      </c>
      <c r="H903" s="29">
        <v>1287319</v>
      </c>
      <c r="I903" s="29">
        <v>909</v>
      </c>
      <c r="J903" s="29">
        <v>1085677</v>
      </c>
      <c r="K903" s="29" t="s">
        <v>2099</v>
      </c>
      <c r="M903" s="29">
        <v>8200</v>
      </c>
      <c r="N903" s="29" t="s">
        <v>142</v>
      </c>
      <c r="O903" s="29">
        <v>820000</v>
      </c>
      <c r="R903" s="29" t="s">
        <v>2157</v>
      </c>
      <c r="S903" s="29">
        <v>115</v>
      </c>
      <c r="U903" s="29">
        <v>2939</v>
      </c>
      <c r="V903" s="29" t="s">
        <v>2158</v>
      </c>
      <c r="W903" s="29" t="s">
        <v>2159</v>
      </c>
      <c r="X903" s="29" t="s">
        <v>212</v>
      </c>
    </row>
    <row r="904" spans="1:24" x14ac:dyDescent="0.25">
      <c r="A904" s="29" t="s">
        <v>143</v>
      </c>
      <c r="B904" s="29">
        <v>2939</v>
      </c>
      <c r="C904" s="29" t="s">
        <v>142</v>
      </c>
      <c r="D904" s="29">
        <v>191223210</v>
      </c>
      <c r="E904" s="29">
        <v>0</v>
      </c>
      <c r="F904" s="29">
        <v>1060</v>
      </c>
      <c r="G904" s="29">
        <v>2689408</v>
      </c>
      <c r="H904" s="29">
        <v>1286557</v>
      </c>
      <c r="I904" s="29">
        <v>909</v>
      </c>
      <c r="J904" s="29">
        <v>1085677</v>
      </c>
      <c r="K904" s="29" t="s">
        <v>2099</v>
      </c>
      <c r="M904" s="29">
        <v>8200</v>
      </c>
      <c r="N904" s="29" t="s">
        <v>142</v>
      </c>
      <c r="O904" s="29">
        <v>820000</v>
      </c>
      <c r="R904" s="29" t="s">
        <v>2160</v>
      </c>
      <c r="S904" s="29">
        <v>115</v>
      </c>
      <c r="U904" s="29">
        <v>2939</v>
      </c>
      <c r="V904" s="29" t="s">
        <v>2110</v>
      </c>
      <c r="W904" s="29" t="s">
        <v>2161</v>
      </c>
      <c r="X904" s="29" t="s">
        <v>252</v>
      </c>
    </row>
    <row r="905" spans="1:24" x14ac:dyDescent="0.25">
      <c r="A905" s="29" t="s">
        <v>143</v>
      </c>
      <c r="B905" s="29">
        <v>2939</v>
      </c>
      <c r="C905" s="29" t="s">
        <v>142</v>
      </c>
      <c r="D905" s="29">
        <v>191750367</v>
      </c>
      <c r="E905" s="29">
        <v>0</v>
      </c>
      <c r="F905" s="29">
        <v>1060</v>
      </c>
      <c r="G905" s="29">
        <v>2689512</v>
      </c>
      <c r="H905" s="29">
        <v>1285392</v>
      </c>
      <c r="I905" s="29">
        <v>909</v>
      </c>
      <c r="J905" s="29">
        <v>1085677</v>
      </c>
      <c r="K905" s="29" t="s">
        <v>2099</v>
      </c>
      <c r="M905" s="29">
        <v>8200</v>
      </c>
      <c r="N905" s="29" t="s">
        <v>142</v>
      </c>
      <c r="O905" s="29">
        <v>820000</v>
      </c>
      <c r="R905" s="29" t="s">
        <v>2162</v>
      </c>
      <c r="S905" s="29">
        <v>115</v>
      </c>
      <c r="U905" s="29">
        <v>2939</v>
      </c>
      <c r="V905" s="29" t="s">
        <v>2163</v>
      </c>
      <c r="W905" s="29" t="s">
        <v>1558</v>
      </c>
      <c r="X905" s="29" t="s">
        <v>212</v>
      </c>
    </row>
    <row r="906" spans="1:24" x14ac:dyDescent="0.25">
      <c r="A906" s="29" t="s">
        <v>143</v>
      </c>
      <c r="B906" s="29">
        <v>2939</v>
      </c>
      <c r="C906" s="29" t="s">
        <v>142</v>
      </c>
      <c r="D906" s="29">
        <v>191771076</v>
      </c>
      <c r="E906" s="29">
        <v>0</v>
      </c>
      <c r="F906" s="29">
        <v>1080</v>
      </c>
      <c r="G906" s="29">
        <v>2689384</v>
      </c>
      <c r="H906" s="29">
        <v>1284197</v>
      </c>
      <c r="I906" s="29">
        <v>909</v>
      </c>
      <c r="J906" s="29">
        <v>1085677</v>
      </c>
      <c r="K906" s="29" t="s">
        <v>2099</v>
      </c>
      <c r="M906" s="29">
        <v>8200</v>
      </c>
      <c r="N906" s="29" t="s">
        <v>142</v>
      </c>
      <c r="O906" s="29">
        <v>820000</v>
      </c>
      <c r="R906" s="29" t="s">
        <v>413</v>
      </c>
      <c r="S906" s="29">
        <v>101</v>
      </c>
      <c r="U906" s="29">
        <v>2939</v>
      </c>
      <c r="V906" s="29" t="s">
        <v>2167</v>
      </c>
      <c r="W906" s="29" t="s">
        <v>2063</v>
      </c>
      <c r="X906" s="29" t="s">
        <v>212</v>
      </c>
    </row>
    <row r="907" spans="1:24" x14ac:dyDescent="0.25">
      <c r="A907" s="29" t="s">
        <v>143</v>
      </c>
      <c r="B907" s="29">
        <v>2939</v>
      </c>
      <c r="C907" s="29" t="s">
        <v>142</v>
      </c>
      <c r="D907" s="29">
        <v>191636193</v>
      </c>
      <c r="E907" s="29">
        <v>0</v>
      </c>
      <c r="F907" s="29">
        <v>1080</v>
      </c>
      <c r="G907" s="29">
        <v>2689331</v>
      </c>
      <c r="H907" s="29">
        <v>1284284</v>
      </c>
      <c r="I907" s="29">
        <v>909</v>
      </c>
      <c r="J907" s="29">
        <v>1085677</v>
      </c>
      <c r="K907" s="29" t="s">
        <v>2099</v>
      </c>
      <c r="M907" s="29">
        <v>8200</v>
      </c>
      <c r="N907" s="29" t="s">
        <v>142</v>
      </c>
      <c r="O907" s="29">
        <v>820000</v>
      </c>
      <c r="R907" s="29" t="s">
        <v>430</v>
      </c>
      <c r="S907" s="29">
        <v>101</v>
      </c>
      <c r="U907" s="29">
        <v>2939</v>
      </c>
      <c r="V907" s="29" t="s">
        <v>2164</v>
      </c>
      <c r="W907" s="29" t="s">
        <v>2165</v>
      </c>
      <c r="X907" s="29" t="s">
        <v>212</v>
      </c>
    </row>
    <row r="908" spans="1:24" x14ac:dyDescent="0.25">
      <c r="A908" s="29" t="s">
        <v>143</v>
      </c>
      <c r="B908" s="29">
        <v>2939</v>
      </c>
      <c r="C908" s="29" t="s">
        <v>142</v>
      </c>
      <c r="D908" s="29">
        <v>191636195</v>
      </c>
      <c r="E908" s="29">
        <v>0</v>
      </c>
      <c r="F908" s="29">
        <v>1080</v>
      </c>
      <c r="G908" s="29">
        <v>2689354.8509999998</v>
      </c>
      <c r="H908" s="29">
        <v>1284302.746</v>
      </c>
      <c r="I908" s="29">
        <v>905</v>
      </c>
      <c r="J908" s="29">
        <v>1085677</v>
      </c>
      <c r="K908" s="29" t="s">
        <v>2099</v>
      </c>
      <c r="M908" s="29">
        <v>8200</v>
      </c>
      <c r="N908" s="29" t="s">
        <v>142</v>
      </c>
      <c r="O908" s="29">
        <v>820000</v>
      </c>
      <c r="R908" s="29" t="s">
        <v>430</v>
      </c>
      <c r="S908" s="29">
        <v>101</v>
      </c>
      <c r="U908" s="29">
        <v>2939</v>
      </c>
      <c r="V908" s="29" t="s">
        <v>2164</v>
      </c>
      <c r="W908" s="29" t="s">
        <v>2166</v>
      </c>
      <c r="X908" s="29" t="s">
        <v>212</v>
      </c>
    </row>
    <row r="909" spans="1:24" x14ac:dyDescent="0.25">
      <c r="A909" s="29" t="s">
        <v>143</v>
      </c>
      <c r="B909" s="29">
        <v>2939</v>
      </c>
      <c r="C909" s="29" t="s">
        <v>142</v>
      </c>
      <c r="D909" s="29">
        <v>191223170</v>
      </c>
      <c r="E909" s="29">
        <v>0</v>
      </c>
      <c r="F909" s="29">
        <v>1060</v>
      </c>
      <c r="G909" s="29">
        <v>2689427</v>
      </c>
      <c r="H909" s="29">
        <v>1286468</v>
      </c>
      <c r="I909" s="29">
        <v>909</v>
      </c>
      <c r="J909" s="29">
        <v>1085677</v>
      </c>
      <c r="K909" s="29" t="s">
        <v>2099</v>
      </c>
      <c r="M909" s="29">
        <v>8200</v>
      </c>
      <c r="N909" s="29" t="s">
        <v>142</v>
      </c>
      <c r="O909" s="29">
        <v>820000</v>
      </c>
      <c r="S909" s="29">
        <v>115</v>
      </c>
      <c r="U909" s="29">
        <v>2939</v>
      </c>
      <c r="V909" s="29" t="s">
        <v>2110</v>
      </c>
      <c r="W909" s="29" t="s">
        <v>2178</v>
      </c>
      <c r="X909" s="29" t="s">
        <v>212</v>
      </c>
    </row>
    <row r="910" spans="1:24" x14ac:dyDescent="0.25">
      <c r="A910" s="29" t="s">
        <v>143</v>
      </c>
      <c r="B910" s="29">
        <v>2939</v>
      </c>
      <c r="C910" s="29" t="s">
        <v>142</v>
      </c>
      <c r="D910" s="29">
        <v>191771078</v>
      </c>
      <c r="E910" s="29">
        <v>0</v>
      </c>
      <c r="F910" s="29">
        <v>1060</v>
      </c>
      <c r="G910" s="29">
        <v>2689390</v>
      </c>
      <c r="H910" s="29">
        <v>1284711</v>
      </c>
      <c r="I910" s="29">
        <v>909</v>
      </c>
      <c r="J910" s="29">
        <v>1085677</v>
      </c>
      <c r="K910" s="29" t="s">
        <v>2099</v>
      </c>
      <c r="M910" s="29">
        <v>8200</v>
      </c>
      <c r="N910" s="29" t="s">
        <v>142</v>
      </c>
      <c r="O910" s="29">
        <v>820000</v>
      </c>
      <c r="S910" s="29">
        <v>115</v>
      </c>
      <c r="U910" s="29">
        <v>2939</v>
      </c>
      <c r="V910" s="29" t="s">
        <v>2168</v>
      </c>
      <c r="W910" s="29" t="s">
        <v>2179</v>
      </c>
      <c r="X910" s="29" t="s">
        <v>212</v>
      </c>
    </row>
    <row r="911" spans="1:24" x14ac:dyDescent="0.25">
      <c r="A911" s="29" t="s">
        <v>143</v>
      </c>
      <c r="B911" s="29">
        <v>2939</v>
      </c>
      <c r="C911" s="29" t="s">
        <v>142</v>
      </c>
      <c r="D911" s="29">
        <v>191771077</v>
      </c>
      <c r="E911" s="29">
        <v>0</v>
      </c>
      <c r="F911" s="29">
        <v>1060</v>
      </c>
      <c r="G911" s="29">
        <v>2689420</v>
      </c>
      <c r="H911" s="29">
        <v>1284855</v>
      </c>
      <c r="I911" s="29">
        <v>909</v>
      </c>
      <c r="J911" s="29">
        <v>1085677</v>
      </c>
      <c r="K911" s="29" t="s">
        <v>2099</v>
      </c>
      <c r="M911" s="29">
        <v>8200</v>
      </c>
      <c r="N911" s="29" t="s">
        <v>142</v>
      </c>
      <c r="O911" s="29">
        <v>820000</v>
      </c>
      <c r="S911" s="29">
        <v>115</v>
      </c>
      <c r="T911" s="29" t="s">
        <v>2129</v>
      </c>
      <c r="U911" s="29">
        <v>2939</v>
      </c>
      <c r="V911" s="29" t="s">
        <v>2126</v>
      </c>
      <c r="W911" s="29" t="s">
        <v>2176</v>
      </c>
      <c r="X911" s="29" t="s">
        <v>212</v>
      </c>
    </row>
    <row r="912" spans="1:24" x14ac:dyDescent="0.25">
      <c r="A912" s="29" t="s">
        <v>143</v>
      </c>
      <c r="B912" s="29">
        <v>2939</v>
      </c>
      <c r="C912" s="29" t="s">
        <v>142</v>
      </c>
      <c r="D912" s="29">
        <v>191773176</v>
      </c>
      <c r="E912" s="29">
        <v>0</v>
      </c>
      <c r="F912" s="29">
        <v>1060</v>
      </c>
      <c r="G912" s="29">
        <v>2689447.5580000002</v>
      </c>
      <c r="H912" s="29">
        <v>1284607.9280000001</v>
      </c>
      <c r="I912" s="29">
        <v>905</v>
      </c>
      <c r="J912" s="29">
        <v>1085677</v>
      </c>
      <c r="K912" s="29" t="s">
        <v>2099</v>
      </c>
      <c r="M912" s="29">
        <v>8200</v>
      </c>
      <c r="N912" s="29" t="s">
        <v>142</v>
      </c>
      <c r="O912" s="29">
        <v>820000</v>
      </c>
      <c r="S912" s="29">
        <v>115</v>
      </c>
      <c r="T912" s="29" t="s">
        <v>2170</v>
      </c>
      <c r="U912" s="29">
        <v>2939</v>
      </c>
      <c r="V912" s="29" t="s">
        <v>2171</v>
      </c>
      <c r="W912" s="29" t="s">
        <v>2172</v>
      </c>
      <c r="X912" s="29" t="s">
        <v>212</v>
      </c>
    </row>
    <row r="913" spans="1:24" x14ac:dyDescent="0.25">
      <c r="A913" s="29" t="s">
        <v>143</v>
      </c>
      <c r="B913" s="29">
        <v>2939</v>
      </c>
      <c r="C913" s="29" t="s">
        <v>142</v>
      </c>
      <c r="D913" s="29">
        <v>191771079</v>
      </c>
      <c r="E913" s="29">
        <v>0</v>
      </c>
      <c r="F913" s="29">
        <v>1060</v>
      </c>
      <c r="G913" s="29">
        <v>2689395</v>
      </c>
      <c r="H913" s="29">
        <v>1284697</v>
      </c>
      <c r="I913" s="29">
        <v>909</v>
      </c>
      <c r="J913" s="29">
        <v>1085677</v>
      </c>
      <c r="K913" s="29" t="s">
        <v>2099</v>
      </c>
      <c r="M913" s="29">
        <v>8200</v>
      </c>
      <c r="N913" s="29" t="s">
        <v>142</v>
      </c>
      <c r="O913" s="29">
        <v>820000</v>
      </c>
      <c r="S913" s="29">
        <v>115</v>
      </c>
      <c r="U913" s="29">
        <v>2939</v>
      </c>
      <c r="V913" s="29" t="s">
        <v>2168</v>
      </c>
      <c r="W913" s="29" t="s">
        <v>2169</v>
      </c>
      <c r="X913" s="29" t="s">
        <v>212</v>
      </c>
    </row>
    <row r="914" spans="1:24" x14ac:dyDescent="0.25">
      <c r="A914" s="29" t="s">
        <v>143</v>
      </c>
      <c r="B914" s="29">
        <v>2939</v>
      </c>
      <c r="C914" s="29" t="s">
        <v>142</v>
      </c>
      <c r="D914" s="29">
        <v>191746470</v>
      </c>
      <c r="E914" s="29">
        <v>0</v>
      </c>
      <c r="F914" s="29">
        <v>1060</v>
      </c>
      <c r="G914" s="29">
        <v>2689622.1469999999</v>
      </c>
      <c r="H914" s="29">
        <v>1283899.672</v>
      </c>
      <c r="I914" s="29">
        <v>904</v>
      </c>
      <c r="J914" s="29">
        <v>1085677</v>
      </c>
      <c r="K914" s="29" t="s">
        <v>2099</v>
      </c>
      <c r="M914" s="29">
        <v>8200</v>
      </c>
      <c r="N914" s="29" t="s">
        <v>142</v>
      </c>
      <c r="O914" s="29">
        <v>820000</v>
      </c>
      <c r="S914" s="29">
        <v>115</v>
      </c>
      <c r="U914" s="29">
        <v>2939</v>
      </c>
      <c r="V914" s="29" t="s">
        <v>2173</v>
      </c>
      <c r="W914" s="29" t="s">
        <v>2174</v>
      </c>
      <c r="X914" s="29" t="s">
        <v>212</v>
      </c>
    </row>
    <row r="915" spans="1:24" x14ac:dyDescent="0.25">
      <c r="A915" s="29" t="s">
        <v>143</v>
      </c>
      <c r="B915" s="29">
        <v>2939</v>
      </c>
      <c r="C915" s="29" t="s">
        <v>142</v>
      </c>
      <c r="D915" s="29">
        <v>191764517</v>
      </c>
      <c r="E915" s="29">
        <v>0</v>
      </c>
      <c r="F915" s="29">
        <v>1060</v>
      </c>
      <c r="G915" s="29">
        <v>2688885</v>
      </c>
      <c r="H915" s="29">
        <v>1287319</v>
      </c>
      <c r="I915" s="29">
        <v>909</v>
      </c>
      <c r="J915" s="29">
        <v>1085677</v>
      </c>
      <c r="K915" s="29" t="s">
        <v>2099</v>
      </c>
      <c r="M915" s="29">
        <v>8200</v>
      </c>
      <c r="N915" s="29" t="s">
        <v>142</v>
      </c>
      <c r="O915" s="29">
        <v>820000</v>
      </c>
      <c r="S915" s="29">
        <v>115</v>
      </c>
      <c r="U915" s="29">
        <v>2939</v>
      </c>
      <c r="V915" s="29" t="s">
        <v>2123</v>
      </c>
      <c r="W915" s="29" t="s">
        <v>2177</v>
      </c>
      <c r="X915" s="29" t="s">
        <v>212</v>
      </c>
    </row>
    <row r="916" spans="1:24" x14ac:dyDescent="0.25">
      <c r="A916" s="29" t="s">
        <v>143</v>
      </c>
      <c r="B916" s="29">
        <v>2939</v>
      </c>
      <c r="C916" s="29" t="s">
        <v>142</v>
      </c>
      <c r="D916" s="29">
        <v>191756137</v>
      </c>
      <c r="E916" s="29">
        <v>1</v>
      </c>
      <c r="F916" s="29">
        <v>1060</v>
      </c>
      <c r="G916" s="29">
        <v>2689331</v>
      </c>
      <c r="H916" s="29">
        <v>1284224</v>
      </c>
      <c r="I916" s="29">
        <v>904</v>
      </c>
      <c r="J916" s="29">
        <v>1085678</v>
      </c>
      <c r="K916" s="29" t="s">
        <v>2093</v>
      </c>
      <c r="L916" s="175" t="s">
        <v>272</v>
      </c>
      <c r="M916" s="29">
        <v>8200</v>
      </c>
      <c r="N916" s="29" t="s">
        <v>142</v>
      </c>
      <c r="O916" s="29">
        <v>820000</v>
      </c>
      <c r="R916" s="29" t="s">
        <v>525</v>
      </c>
      <c r="S916" s="29">
        <v>115</v>
      </c>
      <c r="T916" s="29" t="s">
        <v>2094</v>
      </c>
      <c r="U916" s="29">
        <v>2939</v>
      </c>
      <c r="V916" s="29" t="s">
        <v>2095</v>
      </c>
      <c r="W916" s="29" t="s">
        <v>2096</v>
      </c>
      <c r="X916" s="29" t="s">
        <v>212</v>
      </c>
    </row>
    <row r="917" spans="1:24" x14ac:dyDescent="0.25">
      <c r="A917" s="29" t="s">
        <v>143</v>
      </c>
      <c r="B917" s="29">
        <v>2939</v>
      </c>
      <c r="C917" s="29" t="s">
        <v>142</v>
      </c>
      <c r="D917" s="29">
        <v>502012738</v>
      </c>
      <c r="E917" s="29">
        <v>0</v>
      </c>
      <c r="F917" s="29">
        <v>1060</v>
      </c>
      <c r="G917" s="29">
        <v>2689324.0049999999</v>
      </c>
      <c r="H917" s="29">
        <v>1284231.125</v>
      </c>
      <c r="I917" s="29">
        <v>901</v>
      </c>
      <c r="J917" s="29">
        <v>1085678</v>
      </c>
      <c r="K917" s="29" t="s">
        <v>2093</v>
      </c>
      <c r="L917" s="175" t="s">
        <v>272</v>
      </c>
      <c r="M917" s="29">
        <v>8200</v>
      </c>
      <c r="N917" s="29" t="s">
        <v>142</v>
      </c>
      <c r="O917" s="29">
        <v>820000</v>
      </c>
      <c r="S917" s="29">
        <v>115</v>
      </c>
      <c r="T917" s="29" t="s">
        <v>2097</v>
      </c>
      <c r="U917" s="29">
        <v>2939</v>
      </c>
      <c r="V917" s="29" t="s">
        <v>2098</v>
      </c>
      <c r="X917" s="29" t="s">
        <v>212</v>
      </c>
    </row>
    <row r="918" spans="1:24" x14ac:dyDescent="0.25">
      <c r="A918" s="29" t="s">
        <v>143</v>
      </c>
      <c r="B918" s="29">
        <v>2939</v>
      </c>
      <c r="C918" s="29" t="s">
        <v>142</v>
      </c>
      <c r="D918" s="29">
        <v>191764995</v>
      </c>
      <c r="E918" s="29">
        <v>0</v>
      </c>
      <c r="F918" s="29">
        <v>1060</v>
      </c>
      <c r="G918" s="29">
        <v>2688350</v>
      </c>
      <c r="H918" s="29">
        <v>1283962</v>
      </c>
      <c r="I918" s="29">
        <v>909</v>
      </c>
      <c r="J918" s="29">
        <v>1085681</v>
      </c>
      <c r="K918" s="29" t="s">
        <v>2201</v>
      </c>
      <c r="L918" s="175" t="s">
        <v>942</v>
      </c>
      <c r="M918" s="29">
        <v>8200</v>
      </c>
      <c r="N918" s="29" t="s">
        <v>142</v>
      </c>
      <c r="O918" s="29">
        <v>820000</v>
      </c>
      <c r="R918" s="29" t="s">
        <v>262</v>
      </c>
      <c r="S918" s="29">
        <v>115</v>
      </c>
      <c r="T918" s="29" t="s">
        <v>3608</v>
      </c>
      <c r="U918" s="29">
        <v>2939</v>
      </c>
      <c r="V918" s="29" t="s">
        <v>2202</v>
      </c>
      <c r="W918" s="29" t="s">
        <v>3609</v>
      </c>
      <c r="X918" s="29" t="s">
        <v>212</v>
      </c>
    </row>
    <row r="919" spans="1:24" x14ac:dyDescent="0.25">
      <c r="A919" s="29" t="s">
        <v>143</v>
      </c>
      <c r="B919" s="29">
        <v>2939</v>
      </c>
      <c r="C919" s="29" t="s">
        <v>142</v>
      </c>
      <c r="D919" s="29">
        <v>502012215</v>
      </c>
      <c r="E919" s="29">
        <v>0</v>
      </c>
      <c r="F919" s="29">
        <v>1060</v>
      </c>
      <c r="G919" s="29">
        <v>2688341.2889999999</v>
      </c>
      <c r="H919" s="29">
        <v>1283957.3060000001</v>
      </c>
      <c r="I919" s="29">
        <v>901</v>
      </c>
      <c r="J919" s="29">
        <v>1085681</v>
      </c>
      <c r="K919" s="29" t="s">
        <v>2201</v>
      </c>
      <c r="L919" s="175" t="s">
        <v>942</v>
      </c>
      <c r="M919" s="29">
        <v>8200</v>
      </c>
      <c r="N919" s="29" t="s">
        <v>142</v>
      </c>
      <c r="O919" s="29">
        <v>820000</v>
      </c>
      <c r="S919" s="29">
        <v>115</v>
      </c>
      <c r="T919" s="29" t="s">
        <v>3608</v>
      </c>
      <c r="U919" s="29">
        <v>2939</v>
      </c>
      <c r="V919" s="29" t="s">
        <v>2202</v>
      </c>
      <c r="X919" s="29" t="s">
        <v>212</v>
      </c>
    </row>
    <row r="920" spans="1:24" x14ac:dyDescent="0.25">
      <c r="A920" s="29" t="s">
        <v>143</v>
      </c>
      <c r="B920" s="29">
        <v>2939</v>
      </c>
      <c r="C920" s="29" t="s">
        <v>142</v>
      </c>
      <c r="D920" s="29">
        <v>1610306</v>
      </c>
      <c r="E920" s="29">
        <v>1</v>
      </c>
      <c r="F920" s="29">
        <v>1025</v>
      </c>
      <c r="G920" s="29">
        <v>2689586.9750000001</v>
      </c>
      <c r="H920" s="29">
        <v>1283492.8900000001</v>
      </c>
      <c r="I920" s="29">
        <v>901</v>
      </c>
      <c r="J920" s="29">
        <v>1085683</v>
      </c>
      <c r="K920" s="29" t="s">
        <v>2203</v>
      </c>
      <c r="L920" s="175" t="s">
        <v>2204</v>
      </c>
      <c r="M920" s="29">
        <v>8200</v>
      </c>
      <c r="N920" s="29" t="s">
        <v>142</v>
      </c>
      <c r="O920" s="29">
        <v>820000</v>
      </c>
      <c r="P920" s="29">
        <v>2689595.0269999998</v>
      </c>
      <c r="Q920" s="29">
        <v>1283492.264</v>
      </c>
      <c r="R920" s="29" t="s">
        <v>1031</v>
      </c>
      <c r="S920" s="29">
        <v>150</v>
      </c>
      <c r="T920" s="29" t="s">
        <v>2205</v>
      </c>
      <c r="U920" s="29">
        <v>2939</v>
      </c>
      <c r="V920" s="29" t="s">
        <v>2206</v>
      </c>
      <c r="W920" s="29" t="s">
        <v>2207</v>
      </c>
      <c r="X920" s="29" t="s">
        <v>212</v>
      </c>
    </row>
    <row r="921" spans="1:24" x14ac:dyDescent="0.25">
      <c r="A921" s="29" t="s">
        <v>143</v>
      </c>
      <c r="B921" s="29">
        <v>2939</v>
      </c>
      <c r="C921" s="29" t="s">
        <v>142</v>
      </c>
      <c r="D921" s="29">
        <v>1610307</v>
      </c>
      <c r="E921" s="29">
        <v>2</v>
      </c>
      <c r="F921" s="29">
        <v>1025</v>
      </c>
      <c r="G921" s="29">
        <v>2689585.2450000001</v>
      </c>
      <c r="H921" s="29">
        <v>1283499.645</v>
      </c>
      <c r="I921" s="29">
        <v>905</v>
      </c>
      <c r="J921" s="29">
        <v>1085683</v>
      </c>
      <c r="K921" s="29" t="s">
        <v>2203</v>
      </c>
      <c r="L921" s="175" t="s">
        <v>2204</v>
      </c>
      <c r="M921" s="29">
        <v>8200</v>
      </c>
      <c r="N921" s="29" t="s">
        <v>142</v>
      </c>
      <c r="O921" s="29">
        <v>820000</v>
      </c>
      <c r="S921" s="29">
        <v>150</v>
      </c>
      <c r="T921" s="29" t="s">
        <v>2208</v>
      </c>
      <c r="U921" s="29">
        <v>2939</v>
      </c>
      <c r="V921" s="29" t="s">
        <v>2209</v>
      </c>
      <c r="W921" s="29" t="s">
        <v>2210</v>
      </c>
      <c r="X921" s="29" t="s">
        <v>212</v>
      </c>
    </row>
    <row r="922" spans="1:24" x14ac:dyDescent="0.25">
      <c r="A922" s="29" t="s">
        <v>143</v>
      </c>
      <c r="B922" s="29">
        <v>2939</v>
      </c>
      <c r="C922" s="29" t="s">
        <v>142</v>
      </c>
      <c r="D922" s="29">
        <v>191689298</v>
      </c>
      <c r="E922" s="29">
        <v>0</v>
      </c>
      <c r="F922" s="29">
        <v>1060</v>
      </c>
      <c r="G922" s="29">
        <v>2692373</v>
      </c>
      <c r="H922" s="29">
        <v>1286404</v>
      </c>
      <c r="I922" s="29">
        <v>909</v>
      </c>
      <c r="J922" s="29">
        <v>1085684</v>
      </c>
      <c r="K922" s="29" t="s">
        <v>2211</v>
      </c>
      <c r="L922" s="175" t="s">
        <v>4046</v>
      </c>
      <c r="M922" s="29">
        <v>8207</v>
      </c>
      <c r="N922" s="29" t="s">
        <v>142</v>
      </c>
      <c r="O922" s="29">
        <v>820700</v>
      </c>
      <c r="R922" s="29" t="s">
        <v>2212</v>
      </c>
      <c r="S922" s="29">
        <v>115</v>
      </c>
      <c r="T922" s="29" t="s">
        <v>4047</v>
      </c>
      <c r="U922" s="29">
        <v>2939</v>
      </c>
      <c r="V922" s="29" t="s">
        <v>2213</v>
      </c>
      <c r="W922" s="29" t="s">
        <v>4048</v>
      </c>
      <c r="X922" s="29" t="s">
        <v>212</v>
      </c>
    </row>
    <row r="923" spans="1:24" x14ac:dyDescent="0.25">
      <c r="A923" s="29" t="s">
        <v>143</v>
      </c>
      <c r="B923" s="29">
        <v>2939</v>
      </c>
      <c r="C923" s="29" t="s">
        <v>142</v>
      </c>
      <c r="D923" s="29">
        <v>502012558</v>
      </c>
      <c r="E923" s="29">
        <v>0</v>
      </c>
      <c r="F923" s="29">
        <v>1060</v>
      </c>
      <c r="G923" s="29">
        <v>2692377.2119999998</v>
      </c>
      <c r="H923" s="29">
        <v>1286414.912</v>
      </c>
      <c r="I923" s="29">
        <v>901</v>
      </c>
      <c r="J923" s="29">
        <v>1085684</v>
      </c>
      <c r="K923" s="29" t="s">
        <v>2211</v>
      </c>
      <c r="L923" s="175" t="s">
        <v>4046</v>
      </c>
      <c r="M923" s="29">
        <v>8207</v>
      </c>
      <c r="N923" s="29" t="s">
        <v>142</v>
      </c>
      <c r="O923" s="29">
        <v>820700</v>
      </c>
      <c r="S923" s="29">
        <v>115</v>
      </c>
      <c r="T923" s="29" t="s">
        <v>4049</v>
      </c>
      <c r="U923" s="29">
        <v>2939</v>
      </c>
      <c r="V923" s="29" t="s">
        <v>4050</v>
      </c>
      <c r="X923" s="29" t="s">
        <v>212</v>
      </c>
    </row>
    <row r="924" spans="1:24" x14ac:dyDescent="0.25">
      <c r="A924" s="29" t="s">
        <v>143</v>
      </c>
      <c r="B924" s="29">
        <v>2939</v>
      </c>
      <c r="C924" s="29" t="s">
        <v>142</v>
      </c>
      <c r="D924" s="29">
        <v>191771494</v>
      </c>
      <c r="E924" s="29">
        <v>0</v>
      </c>
      <c r="F924" s="29">
        <v>1080</v>
      </c>
      <c r="G924" s="29">
        <v>2692077.6549999998</v>
      </c>
      <c r="H924" s="29">
        <v>1286511.169</v>
      </c>
      <c r="I924" s="29">
        <v>905</v>
      </c>
      <c r="J924" s="29">
        <v>1085684</v>
      </c>
      <c r="K924" s="29" t="s">
        <v>2211</v>
      </c>
      <c r="M924" s="29">
        <v>8207</v>
      </c>
      <c r="N924" s="29" t="s">
        <v>142</v>
      </c>
      <c r="O924" s="29">
        <v>820700</v>
      </c>
      <c r="R924" s="29" t="s">
        <v>675</v>
      </c>
      <c r="S924" s="29">
        <v>101</v>
      </c>
      <c r="U924" s="29">
        <v>2939</v>
      </c>
      <c r="V924" s="29" t="s">
        <v>2214</v>
      </c>
      <c r="W924" s="29" t="s">
        <v>2215</v>
      </c>
      <c r="X924" s="29" t="s">
        <v>212</v>
      </c>
    </row>
    <row r="925" spans="1:24" x14ac:dyDescent="0.25">
      <c r="A925" s="29" t="s">
        <v>143</v>
      </c>
      <c r="B925" s="29">
        <v>2939</v>
      </c>
      <c r="C925" s="29" t="s">
        <v>142</v>
      </c>
      <c r="D925" s="29">
        <v>191757973</v>
      </c>
      <c r="E925" s="29">
        <v>0</v>
      </c>
      <c r="F925" s="29">
        <v>1060</v>
      </c>
      <c r="G925" s="29">
        <v>2692054</v>
      </c>
      <c r="H925" s="29">
        <v>1286552</v>
      </c>
      <c r="I925" s="29">
        <v>905</v>
      </c>
      <c r="J925" s="29">
        <v>1085684</v>
      </c>
      <c r="K925" s="29" t="s">
        <v>2211</v>
      </c>
      <c r="M925" s="29">
        <v>8207</v>
      </c>
      <c r="N925" s="29" t="s">
        <v>142</v>
      </c>
      <c r="O925" s="29">
        <v>820700</v>
      </c>
      <c r="S925" s="29">
        <v>115</v>
      </c>
      <c r="U925" s="29">
        <v>2939</v>
      </c>
      <c r="V925" s="29" t="s">
        <v>2216</v>
      </c>
      <c r="W925" s="29" t="s">
        <v>2217</v>
      </c>
      <c r="X925" s="29" t="s">
        <v>212</v>
      </c>
    </row>
    <row r="926" spans="1:24" x14ac:dyDescent="0.25">
      <c r="A926" s="29" t="s">
        <v>143</v>
      </c>
      <c r="B926" s="29">
        <v>2939</v>
      </c>
      <c r="C926" s="29" t="s">
        <v>142</v>
      </c>
      <c r="D926" s="29">
        <v>191777458</v>
      </c>
      <c r="E926" s="29">
        <v>0</v>
      </c>
      <c r="F926" s="29">
        <v>1060</v>
      </c>
      <c r="G926" s="29">
        <v>2691990</v>
      </c>
      <c r="H926" s="29">
        <v>1286493</v>
      </c>
      <c r="I926" s="29">
        <v>909</v>
      </c>
      <c r="J926" s="29">
        <v>1085684</v>
      </c>
      <c r="K926" s="29" t="s">
        <v>2211</v>
      </c>
      <c r="M926" s="29">
        <v>8207</v>
      </c>
      <c r="N926" s="29" t="s">
        <v>142</v>
      </c>
      <c r="O926" s="29">
        <v>820700</v>
      </c>
      <c r="S926" s="29">
        <v>115</v>
      </c>
      <c r="U926" s="29">
        <v>2939</v>
      </c>
      <c r="V926" s="29" t="s">
        <v>2218</v>
      </c>
      <c r="W926" s="29" t="s">
        <v>2219</v>
      </c>
      <c r="X926" s="29" t="s">
        <v>212</v>
      </c>
    </row>
    <row r="927" spans="1:24" x14ac:dyDescent="0.25">
      <c r="A927" s="29" t="s">
        <v>143</v>
      </c>
      <c r="B927" s="29">
        <v>2939</v>
      </c>
      <c r="C927" s="29" t="s">
        <v>142</v>
      </c>
      <c r="D927" s="29">
        <v>191777462</v>
      </c>
      <c r="E927" s="29">
        <v>0</v>
      </c>
      <c r="F927" s="29">
        <v>1060</v>
      </c>
      <c r="G927" s="29">
        <v>2692030</v>
      </c>
      <c r="H927" s="29">
        <v>1286544</v>
      </c>
      <c r="I927" s="29">
        <v>909</v>
      </c>
      <c r="J927" s="29">
        <v>1085684</v>
      </c>
      <c r="K927" s="29" t="s">
        <v>2211</v>
      </c>
      <c r="M927" s="29">
        <v>8207</v>
      </c>
      <c r="N927" s="29" t="s">
        <v>142</v>
      </c>
      <c r="O927" s="29">
        <v>820700</v>
      </c>
      <c r="S927" s="29">
        <v>115</v>
      </c>
      <c r="U927" s="29">
        <v>2939</v>
      </c>
      <c r="V927" s="29" t="s">
        <v>2216</v>
      </c>
      <c r="W927" s="29" t="s">
        <v>2220</v>
      </c>
      <c r="X927" s="29" t="s">
        <v>212</v>
      </c>
    </row>
    <row r="928" spans="1:24" x14ac:dyDescent="0.25">
      <c r="A928" s="29" t="s">
        <v>143</v>
      </c>
      <c r="B928" s="29">
        <v>2939</v>
      </c>
      <c r="C928" s="29" t="s">
        <v>142</v>
      </c>
      <c r="D928" s="29">
        <v>191751998</v>
      </c>
      <c r="E928" s="29">
        <v>0</v>
      </c>
      <c r="F928" s="29">
        <v>1060</v>
      </c>
      <c r="G928" s="29">
        <v>2691490</v>
      </c>
      <c r="H928" s="29">
        <v>1286662</v>
      </c>
      <c r="I928" s="29">
        <v>909</v>
      </c>
      <c r="J928" s="29">
        <v>1085685</v>
      </c>
      <c r="K928" s="29" t="s">
        <v>2221</v>
      </c>
      <c r="M928" s="29">
        <v>8207</v>
      </c>
      <c r="N928" s="29" t="s">
        <v>142</v>
      </c>
      <c r="O928" s="29">
        <v>820700</v>
      </c>
      <c r="R928" s="29" t="s">
        <v>327</v>
      </c>
      <c r="S928" s="29">
        <v>115</v>
      </c>
      <c r="U928" s="29">
        <v>2939</v>
      </c>
      <c r="V928" s="29" t="s">
        <v>2225</v>
      </c>
      <c r="W928" s="29" t="s">
        <v>2226</v>
      </c>
      <c r="X928" s="29" t="s">
        <v>212</v>
      </c>
    </row>
    <row r="929" spans="1:24" x14ac:dyDescent="0.25">
      <c r="A929" s="29" t="s">
        <v>143</v>
      </c>
      <c r="B929" s="29">
        <v>2939</v>
      </c>
      <c r="C929" s="29" t="s">
        <v>142</v>
      </c>
      <c r="D929" s="29">
        <v>191777467</v>
      </c>
      <c r="E929" s="29">
        <v>0</v>
      </c>
      <c r="F929" s="29">
        <v>1060</v>
      </c>
      <c r="G929" s="29">
        <v>2691259</v>
      </c>
      <c r="H929" s="29">
        <v>1286369</v>
      </c>
      <c r="I929" s="29">
        <v>909</v>
      </c>
      <c r="J929" s="29">
        <v>1085685</v>
      </c>
      <c r="K929" s="29" t="s">
        <v>2221</v>
      </c>
      <c r="M929" s="29">
        <v>8207</v>
      </c>
      <c r="N929" s="29" t="s">
        <v>142</v>
      </c>
      <c r="O929" s="29">
        <v>820700</v>
      </c>
      <c r="R929" s="29" t="s">
        <v>525</v>
      </c>
      <c r="S929" s="29">
        <v>115</v>
      </c>
      <c r="U929" s="29">
        <v>2939</v>
      </c>
      <c r="V929" s="29" t="s">
        <v>2227</v>
      </c>
      <c r="W929" s="29" t="s">
        <v>2228</v>
      </c>
      <c r="X929" s="29" t="s">
        <v>212</v>
      </c>
    </row>
    <row r="930" spans="1:24" x14ac:dyDescent="0.25">
      <c r="A930" s="29" t="s">
        <v>143</v>
      </c>
      <c r="B930" s="29">
        <v>2939</v>
      </c>
      <c r="C930" s="29" t="s">
        <v>142</v>
      </c>
      <c r="D930" s="29">
        <v>191777463</v>
      </c>
      <c r="E930" s="29">
        <v>0</v>
      </c>
      <c r="F930" s="29">
        <v>1080</v>
      </c>
      <c r="G930" s="29">
        <v>2691336</v>
      </c>
      <c r="H930" s="29">
        <v>1286363</v>
      </c>
      <c r="I930" s="29">
        <v>905</v>
      </c>
      <c r="J930" s="29">
        <v>1085685</v>
      </c>
      <c r="K930" s="29" t="s">
        <v>2221</v>
      </c>
      <c r="M930" s="29">
        <v>8207</v>
      </c>
      <c r="N930" s="29" t="s">
        <v>142</v>
      </c>
      <c r="O930" s="29">
        <v>820700</v>
      </c>
      <c r="R930" s="29" t="s">
        <v>786</v>
      </c>
      <c r="S930" s="29">
        <v>101</v>
      </c>
      <c r="U930" s="29">
        <v>2939</v>
      </c>
      <c r="V930" s="29" t="s">
        <v>2229</v>
      </c>
      <c r="W930" s="29" t="s">
        <v>2230</v>
      </c>
      <c r="X930" s="29" t="s">
        <v>212</v>
      </c>
    </row>
    <row r="931" spans="1:24" x14ac:dyDescent="0.25">
      <c r="A931" s="29" t="s">
        <v>143</v>
      </c>
      <c r="B931" s="29">
        <v>2939</v>
      </c>
      <c r="C931" s="29" t="s">
        <v>142</v>
      </c>
      <c r="D931" s="29">
        <v>191751995</v>
      </c>
      <c r="E931" s="29">
        <v>0</v>
      </c>
      <c r="F931" s="29">
        <v>1060</v>
      </c>
      <c r="G931" s="29">
        <v>2691016.7379999999</v>
      </c>
      <c r="H931" s="29">
        <v>1286072.371</v>
      </c>
      <c r="I931" s="29">
        <v>905</v>
      </c>
      <c r="J931" s="29">
        <v>1085685</v>
      </c>
      <c r="K931" s="29" t="s">
        <v>2221</v>
      </c>
      <c r="M931" s="29">
        <v>8207</v>
      </c>
      <c r="N931" s="29" t="s">
        <v>142</v>
      </c>
      <c r="O931" s="29">
        <v>820700</v>
      </c>
      <c r="R931" s="29" t="s">
        <v>2222</v>
      </c>
      <c r="S931" s="29">
        <v>115</v>
      </c>
      <c r="U931" s="29">
        <v>2939</v>
      </c>
      <c r="V931" s="29" t="s">
        <v>2223</v>
      </c>
      <c r="W931" s="29" t="s">
        <v>2224</v>
      </c>
      <c r="X931" s="29" t="s">
        <v>212</v>
      </c>
    </row>
    <row r="932" spans="1:24" x14ac:dyDescent="0.25">
      <c r="A932" s="29" t="s">
        <v>143</v>
      </c>
      <c r="B932" s="29">
        <v>2939</v>
      </c>
      <c r="C932" s="29" t="s">
        <v>142</v>
      </c>
      <c r="D932" s="29">
        <v>191779835</v>
      </c>
      <c r="E932" s="29">
        <v>0</v>
      </c>
      <c r="F932" s="29">
        <v>1080</v>
      </c>
      <c r="G932" s="29">
        <v>2691299</v>
      </c>
      <c r="H932" s="29">
        <v>1286423</v>
      </c>
      <c r="I932" s="29">
        <v>909</v>
      </c>
      <c r="J932" s="29">
        <v>1085685</v>
      </c>
      <c r="K932" s="29" t="s">
        <v>2221</v>
      </c>
      <c r="M932" s="29">
        <v>8207</v>
      </c>
      <c r="N932" s="29" t="s">
        <v>142</v>
      </c>
      <c r="O932" s="29">
        <v>820700</v>
      </c>
      <c r="R932" s="29" t="s">
        <v>430</v>
      </c>
      <c r="S932" s="29">
        <v>101</v>
      </c>
      <c r="U932" s="29">
        <v>2939</v>
      </c>
      <c r="V932" s="29" t="s">
        <v>2231</v>
      </c>
      <c r="W932" s="29" t="s">
        <v>2232</v>
      </c>
      <c r="X932" s="29" t="s">
        <v>212</v>
      </c>
    </row>
    <row r="933" spans="1:24" x14ac:dyDescent="0.25">
      <c r="A933" s="29" t="s">
        <v>143</v>
      </c>
      <c r="B933" s="29">
        <v>2939</v>
      </c>
      <c r="C933" s="29" t="s">
        <v>142</v>
      </c>
      <c r="D933" s="29">
        <v>191779779</v>
      </c>
      <c r="E933" s="29">
        <v>0</v>
      </c>
      <c r="F933" s="29">
        <v>1060</v>
      </c>
      <c r="G933" s="29">
        <v>2691127</v>
      </c>
      <c r="H933" s="29">
        <v>1286221</v>
      </c>
      <c r="I933" s="29">
        <v>909</v>
      </c>
      <c r="J933" s="29">
        <v>1085685</v>
      </c>
      <c r="K933" s="29" t="s">
        <v>2221</v>
      </c>
      <c r="M933" s="29">
        <v>8207</v>
      </c>
      <c r="N933" s="29" t="s">
        <v>142</v>
      </c>
      <c r="O933" s="29">
        <v>820700</v>
      </c>
      <c r="S933" s="29">
        <v>115</v>
      </c>
      <c r="U933" s="29">
        <v>2939</v>
      </c>
      <c r="V933" s="29" t="s">
        <v>2233</v>
      </c>
      <c r="W933" s="29" t="s">
        <v>2234</v>
      </c>
      <c r="X933" s="29" t="s">
        <v>212</v>
      </c>
    </row>
    <row r="934" spans="1:24" x14ac:dyDescent="0.25">
      <c r="A934" s="29" t="s">
        <v>143</v>
      </c>
      <c r="B934" s="29">
        <v>2939</v>
      </c>
      <c r="C934" s="29" t="s">
        <v>142</v>
      </c>
      <c r="D934" s="29">
        <v>191779866</v>
      </c>
      <c r="E934" s="29">
        <v>0</v>
      </c>
      <c r="F934" s="29">
        <v>1060</v>
      </c>
      <c r="G934" s="29">
        <v>2691287.18</v>
      </c>
      <c r="H934" s="29">
        <v>1286431.291</v>
      </c>
      <c r="I934" s="29">
        <v>905</v>
      </c>
      <c r="J934" s="29">
        <v>1085685</v>
      </c>
      <c r="K934" s="29" t="s">
        <v>2221</v>
      </c>
      <c r="M934" s="29">
        <v>8207</v>
      </c>
      <c r="N934" s="29" t="s">
        <v>142</v>
      </c>
      <c r="O934" s="29">
        <v>820700</v>
      </c>
      <c r="S934" s="29">
        <v>115</v>
      </c>
      <c r="U934" s="29">
        <v>2939</v>
      </c>
      <c r="V934" s="29" t="s">
        <v>2231</v>
      </c>
      <c r="W934" s="29" t="s">
        <v>2241</v>
      </c>
      <c r="X934" s="29" t="s">
        <v>212</v>
      </c>
    </row>
    <row r="935" spans="1:24" x14ac:dyDescent="0.25">
      <c r="A935" s="29" t="s">
        <v>143</v>
      </c>
      <c r="B935" s="29">
        <v>2939</v>
      </c>
      <c r="C935" s="29" t="s">
        <v>142</v>
      </c>
      <c r="D935" s="29">
        <v>191779789</v>
      </c>
      <c r="E935" s="29">
        <v>0</v>
      </c>
      <c r="F935" s="29">
        <v>1060</v>
      </c>
      <c r="G935" s="29">
        <v>2691299</v>
      </c>
      <c r="H935" s="29">
        <v>1286345</v>
      </c>
      <c r="I935" s="29">
        <v>905</v>
      </c>
      <c r="J935" s="29">
        <v>1085685</v>
      </c>
      <c r="K935" s="29" t="s">
        <v>2221</v>
      </c>
      <c r="M935" s="29">
        <v>8207</v>
      </c>
      <c r="N935" s="29" t="s">
        <v>142</v>
      </c>
      <c r="O935" s="29">
        <v>820700</v>
      </c>
      <c r="S935" s="29">
        <v>115</v>
      </c>
      <c r="U935" s="29">
        <v>2939</v>
      </c>
      <c r="V935" s="29" t="s">
        <v>2235</v>
      </c>
      <c r="W935" s="29" t="s">
        <v>2236</v>
      </c>
      <c r="X935" s="29" t="s">
        <v>212</v>
      </c>
    </row>
    <row r="936" spans="1:24" x14ac:dyDescent="0.25">
      <c r="A936" s="29" t="s">
        <v>143</v>
      </c>
      <c r="B936" s="29">
        <v>2939</v>
      </c>
      <c r="C936" s="29" t="s">
        <v>142</v>
      </c>
      <c r="D936" s="29">
        <v>191779778</v>
      </c>
      <c r="E936" s="29">
        <v>0</v>
      </c>
      <c r="F936" s="29">
        <v>1060</v>
      </c>
      <c r="G936" s="29">
        <v>2691340.8590000002</v>
      </c>
      <c r="H936" s="29">
        <v>1286351.686</v>
      </c>
      <c r="I936" s="29">
        <v>905</v>
      </c>
      <c r="J936" s="29">
        <v>1085685</v>
      </c>
      <c r="K936" s="29" t="s">
        <v>2221</v>
      </c>
      <c r="M936" s="29">
        <v>8207</v>
      </c>
      <c r="N936" s="29" t="s">
        <v>142</v>
      </c>
      <c r="O936" s="29">
        <v>820700</v>
      </c>
      <c r="S936" s="29">
        <v>115</v>
      </c>
      <c r="T936" s="29" t="s">
        <v>2238</v>
      </c>
      <c r="U936" s="29">
        <v>2939</v>
      </c>
      <c r="V936" s="29" t="s">
        <v>2239</v>
      </c>
      <c r="W936" s="29" t="s">
        <v>2240</v>
      </c>
      <c r="X936" s="29" t="s">
        <v>212</v>
      </c>
    </row>
    <row r="937" spans="1:24" x14ac:dyDescent="0.25">
      <c r="A937" s="29" t="s">
        <v>143</v>
      </c>
      <c r="B937" s="29">
        <v>2939</v>
      </c>
      <c r="C937" s="29" t="s">
        <v>142</v>
      </c>
      <c r="D937" s="29">
        <v>191777465</v>
      </c>
      <c r="E937" s="29">
        <v>0</v>
      </c>
      <c r="F937" s="29">
        <v>1060</v>
      </c>
      <c r="G937" s="29">
        <v>2691330.9509999999</v>
      </c>
      <c r="H937" s="29">
        <v>1286371.3829999999</v>
      </c>
      <c r="I937" s="29">
        <v>905</v>
      </c>
      <c r="J937" s="29">
        <v>1085685</v>
      </c>
      <c r="K937" s="29" t="s">
        <v>2221</v>
      </c>
      <c r="M937" s="29">
        <v>8207</v>
      </c>
      <c r="N937" s="29" t="s">
        <v>142</v>
      </c>
      <c r="O937" s="29">
        <v>820700</v>
      </c>
      <c r="S937" s="29">
        <v>115</v>
      </c>
      <c r="U937" s="29">
        <v>2939</v>
      </c>
      <c r="V937" s="29" t="s">
        <v>2229</v>
      </c>
      <c r="W937" s="29" t="s">
        <v>2237</v>
      </c>
      <c r="X937" s="29" t="s">
        <v>212</v>
      </c>
    </row>
    <row r="938" spans="1:24" x14ac:dyDescent="0.25">
      <c r="A938" s="29" t="s">
        <v>143</v>
      </c>
      <c r="B938" s="29">
        <v>2939</v>
      </c>
      <c r="C938" s="29" t="s">
        <v>142</v>
      </c>
      <c r="D938" s="29">
        <v>191749166</v>
      </c>
      <c r="E938" s="29">
        <v>0</v>
      </c>
      <c r="F938" s="29">
        <v>1060</v>
      </c>
      <c r="G938" s="29">
        <v>2689299</v>
      </c>
      <c r="H938" s="29">
        <v>1283875</v>
      </c>
      <c r="I938" s="29">
        <v>909</v>
      </c>
      <c r="J938" s="29">
        <v>1085687</v>
      </c>
      <c r="K938" s="29" t="s">
        <v>2242</v>
      </c>
      <c r="L938" s="175" t="s">
        <v>1952</v>
      </c>
      <c r="M938" s="29">
        <v>8200</v>
      </c>
      <c r="N938" s="29" t="s">
        <v>142</v>
      </c>
      <c r="O938" s="29">
        <v>820000</v>
      </c>
      <c r="R938" s="29" t="s">
        <v>2243</v>
      </c>
      <c r="S938" s="29">
        <v>115</v>
      </c>
      <c r="T938" s="29" t="s">
        <v>2244</v>
      </c>
      <c r="U938" s="29">
        <v>2939</v>
      </c>
      <c r="V938" s="29" t="s">
        <v>2245</v>
      </c>
      <c r="W938" s="29" t="s">
        <v>2246</v>
      </c>
      <c r="X938" s="29" t="s">
        <v>212</v>
      </c>
    </row>
    <row r="939" spans="1:24" x14ac:dyDescent="0.25">
      <c r="A939" s="29" t="s">
        <v>143</v>
      </c>
      <c r="B939" s="29">
        <v>2939</v>
      </c>
      <c r="C939" s="29" t="s">
        <v>142</v>
      </c>
      <c r="D939" s="29">
        <v>502012800</v>
      </c>
      <c r="E939" s="29">
        <v>0</v>
      </c>
      <c r="F939" s="29">
        <v>1060</v>
      </c>
      <c r="G939" s="29">
        <v>2689266.04</v>
      </c>
      <c r="H939" s="29">
        <v>1283913.8259999999</v>
      </c>
      <c r="I939" s="29">
        <v>901</v>
      </c>
      <c r="J939" s="29">
        <v>1085687</v>
      </c>
      <c r="K939" s="29" t="s">
        <v>2242</v>
      </c>
      <c r="L939" s="175" t="s">
        <v>1952</v>
      </c>
      <c r="M939" s="29">
        <v>8200</v>
      </c>
      <c r="N939" s="29" t="s">
        <v>142</v>
      </c>
      <c r="O939" s="29">
        <v>820000</v>
      </c>
      <c r="S939" s="29">
        <v>115</v>
      </c>
      <c r="T939" s="29" t="s">
        <v>2247</v>
      </c>
      <c r="U939" s="29">
        <v>2939</v>
      </c>
      <c r="V939" s="29" t="s">
        <v>2248</v>
      </c>
      <c r="X939" s="29" t="s">
        <v>212</v>
      </c>
    </row>
    <row r="940" spans="1:24" x14ac:dyDescent="0.25">
      <c r="A940" s="29" t="s">
        <v>143</v>
      </c>
      <c r="B940" s="29">
        <v>2939</v>
      </c>
      <c r="C940" s="29" t="s">
        <v>142</v>
      </c>
      <c r="D940" s="29">
        <v>191773175</v>
      </c>
      <c r="E940" s="29">
        <v>0</v>
      </c>
      <c r="F940" s="29">
        <v>1080</v>
      </c>
      <c r="G940" s="29">
        <v>2689219.41</v>
      </c>
      <c r="H940" s="29">
        <v>1284679.3959999999</v>
      </c>
      <c r="I940" s="29">
        <v>905</v>
      </c>
      <c r="J940" s="29">
        <v>1085687</v>
      </c>
      <c r="K940" s="29" t="s">
        <v>2242</v>
      </c>
      <c r="M940" s="29">
        <v>8200</v>
      </c>
      <c r="N940" s="29" t="s">
        <v>142</v>
      </c>
      <c r="O940" s="29">
        <v>820000</v>
      </c>
      <c r="R940" s="29" t="s">
        <v>675</v>
      </c>
      <c r="S940" s="29">
        <v>101</v>
      </c>
      <c r="U940" s="29">
        <v>2939</v>
      </c>
      <c r="V940" s="29" t="s">
        <v>2249</v>
      </c>
      <c r="W940" s="29" t="s">
        <v>2250</v>
      </c>
      <c r="X940" s="29" t="s">
        <v>212</v>
      </c>
    </row>
    <row r="941" spans="1:24" x14ac:dyDescent="0.25">
      <c r="A941" s="29" t="s">
        <v>143</v>
      </c>
      <c r="B941" s="29">
        <v>2939</v>
      </c>
      <c r="C941" s="29" t="s">
        <v>142</v>
      </c>
      <c r="D941" s="29">
        <v>191758053</v>
      </c>
      <c r="E941" s="29">
        <v>0</v>
      </c>
      <c r="F941" s="29">
        <v>1060</v>
      </c>
      <c r="G941" s="29">
        <v>2689119.5240000002</v>
      </c>
      <c r="H941" s="29">
        <v>1284802.5390000001</v>
      </c>
      <c r="I941" s="29">
        <v>905</v>
      </c>
      <c r="J941" s="29">
        <v>1085687</v>
      </c>
      <c r="K941" s="29" t="s">
        <v>2242</v>
      </c>
      <c r="M941" s="29">
        <v>8200</v>
      </c>
      <c r="N941" s="29" t="s">
        <v>142</v>
      </c>
      <c r="O941" s="29">
        <v>820000</v>
      </c>
      <c r="R941" s="29" t="s">
        <v>2251</v>
      </c>
      <c r="S941" s="29">
        <v>115</v>
      </c>
      <c r="U941" s="29">
        <v>2939</v>
      </c>
      <c r="V941" s="29" t="s">
        <v>637</v>
      </c>
      <c r="W941" s="29" t="s">
        <v>2252</v>
      </c>
      <c r="X941" s="29" t="s">
        <v>212</v>
      </c>
    </row>
    <row r="942" spans="1:24" x14ac:dyDescent="0.25">
      <c r="A942" s="29" t="s">
        <v>143</v>
      </c>
      <c r="B942" s="29">
        <v>2939</v>
      </c>
      <c r="C942" s="29" t="s">
        <v>142</v>
      </c>
      <c r="D942" s="29">
        <v>191762739</v>
      </c>
      <c r="E942" s="29">
        <v>0</v>
      </c>
      <c r="F942" s="29">
        <v>1080</v>
      </c>
      <c r="G942" s="29">
        <v>2689216.1869999999</v>
      </c>
      <c r="H942" s="29">
        <v>1284528.361</v>
      </c>
      <c r="I942" s="29">
        <v>905</v>
      </c>
      <c r="J942" s="29">
        <v>1085687</v>
      </c>
      <c r="K942" s="29" t="s">
        <v>2242</v>
      </c>
      <c r="M942" s="29">
        <v>8200</v>
      </c>
      <c r="N942" s="29" t="s">
        <v>142</v>
      </c>
      <c r="O942" s="29">
        <v>820000</v>
      </c>
      <c r="R942" s="29" t="s">
        <v>413</v>
      </c>
      <c r="S942" s="29">
        <v>101</v>
      </c>
      <c r="U942" s="29">
        <v>2939</v>
      </c>
      <c r="V942" s="29" t="s">
        <v>637</v>
      </c>
      <c r="W942" s="29" t="s">
        <v>2256</v>
      </c>
      <c r="X942" s="29" t="s">
        <v>212</v>
      </c>
    </row>
    <row r="943" spans="1:24" x14ac:dyDescent="0.25">
      <c r="A943" s="29" t="s">
        <v>143</v>
      </c>
      <c r="B943" s="29">
        <v>2939</v>
      </c>
      <c r="C943" s="29" t="s">
        <v>142</v>
      </c>
      <c r="D943" s="29">
        <v>191773167</v>
      </c>
      <c r="E943" s="29">
        <v>0</v>
      </c>
      <c r="F943" s="29">
        <v>1080</v>
      </c>
      <c r="G943" s="29">
        <v>2689219.2570000002</v>
      </c>
      <c r="H943" s="29">
        <v>1284397.8589999999</v>
      </c>
      <c r="I943" s="29">
        <v>905</v>
      </c>
      <c r="J943" s="29">
        <v>1085687</v>
      </c>
      <c r="K943" s="29" t="s">
        <v>2242</v>
      </c>
      <c r="M943" s="29">
        <v>8200</v>
      </c>
      <c r="N943" s="29" t="s">
        <v>142</v>
      </c>
      <c r="O943" s="29">
        <v>820000</v>
      </c>
      <c r="R943" s="29" t="s">
        <v>413</v>
      </c>
      <c r="S943" s="29">
        <v>101</v>
      </c>
      <c r="U943" s="29">
        <v>2939</v>
      </c>
      <c r="V943" s="29" t="s">
        <v>617</v>
      </c>
      <c r="W943" s="29" t="s">
        <v>2257</v>
      </c>
      <c r="X943" s="29" t="s">
        <v>212</v>
      </c>
    </row>
    <row r="944" spans="1:24" x14ac:dyDescent="0.25">
      <c r="A944" s="29" t="s">
        <v>143</v>
      </c>
      <c r="B944" s="29">
        <v>2939</v>
      </c>
      <c r="C944" s="29" t="s">
        <v>142</v>
      </c>
      <c r="D944" s="29">
        <v>190105258</v>
      </c>
      <c r="E944" s="29">
        <v>0</v>
      </c>
      <c r="F944" s="29">
        <v>1060</v>
      </c>
      <c r="G944" s="29">
        <v>2688941.6430000002</v>
      </c>
      <c r="H944" s="29">
        <v>1284591.3330000001</v>
      </c>
      <c r="I944" s="29">
        <v>901</v>
      </c>
      <c r="J944" s="29">
        <v>1085687</v>
      </c>
      <c r="K944" s="29" t="s">
        <v>2242</v>
      </c>
      <c r="M944" s="29">
        <v>8200</v>
      </c>
      <c r="N944" s="29" t="s">
        <v>142</v>
      </c>
      <c r="O944" s="29">
        <v>820000</v>
      </c>
      <c r="P944" s="29">
        <v>2688962.6170000001</v>
      </c>
      <c r="Q944" s="29">
        <v>1284594.334</v>
      </c>
      <c r="R944" s="29" t="s">
        <v>2253</v>
      </c>
      <c r="S944" s="29">
        <v>115</v>
      </c>
      <c r="U944" s="29">
        <v>2939</v>
      </c>
      <c r="V944" s="29" t="s">
        <v>637</v>
      </c>
      <c r="W944" s="29" t="s">
        <v>2254</v>
      </c>
      <c r="X944" s="29" t="s">
        <v>252</v>
      </c>
    </row>
    <row r="945" spans="1:24" x14ac:dyDescent="0.25">
      <c r="A945" s="29" t="s">
        <v>143</v>
      </c>
      <c r="B945" s="29">
        <v>2939</v>
      </c>
      <c r="C945" s="29" t="s">
        <v>142</v>
      </c>
      <c r="D945" s="29">
        <v>190105190</v>
      </c>
      <c r="E945" s="29">
        <v>1</v>
      </c>
      <c r="F945" s="29">
        <v>1060</v>
      </c>
      <c r="G945" s="29">
        <v>2688967.946</v>
      </c>
      <c r="H945" s="29">
        <v>1284482.4140000001</v>
      </c>
      <c r="I945" s="29">
        <v>901</v>
      </c>
      <c r="J945" s="29">
        <v>1085687</v>
      </c>
      <c r="K945" s="29" t="s">
        <v>2242</v>
      </c>
      <c r="M945" s="29">
        <v>8200</v>
      </c>
      <c r="N945" s="29" t="s">
        <v>142</v>
      </c>
      <c r="O945" s="29">
        <v>820000</v>
      </c>
      <c r="R945" s="29" t="s">
        <v>1379</v>
      </c>
      <c r="S945" s="29">
        <v>115</v>
      </c>
      <c r="T945" s="29" t="s">
        <v>1691</v>
      </c>
      <c r="U945" s="29">
        <v>2939</v>
      </c>
      <c r="V945" s="29" t="s">
        <v>637</v>
      </c>
      <c r="W945" s="29" t="s">
        <v>2255</v>
      </c>
      <c r="X945" s="29" t="s">
        <v>212</v>
      </c>
    </row>
    <row r="946" spans="1:24" x14ac:dyDescent="0.25">
      <c r="A946" s="29" t="s">
        <v>143</v>
      </c>
      <c r="B946" s="29">
        <v>2939</v>
      </c>
      <c r="C946" s="29" t="s">
        <v>142</v>
      </c>
      <c r="D946" s="29">
        <v>191763373</v>
      </c>
      <c r="E946" s="29">
        <v>0</v>
      </c>
      <c r="F946" s="29">
        <v>1060</v>
      </c>
      <c r="G946" s="29">
        <v>2689282</v>
      </c>
      <c r="H946" s="29">
        <v>1283867</v>
      </c>
      <c r="I946" s="29">
        <v>909</v>
      </c>
      <c r="J946" s="29">
        <v>1085687</v>
      </c>
      <c r="K946" s="29" t="s">
        <v>2242</v>
      </c>
      <c r="M946" s="29">
        <v>8200</v>
      </c>
      <c r="N946" s="29" t="s">
        <v>142</v>
      </c>
      <c r="O946" s="29">
        <v>820000</v>
      </c>
      <c r="S946" s="29">
        <v>115</v>
      </c>
      <c r="U946" s="29">
        <v>2939</v>
      </c>
      <c r="V946" s="29" t="s">
        <v>2258</v>
      </c>
      <c r="W946" s="29" t="s">
        <v>2259</v>
      </c>
      <c r="X946" s="29" t="s">
        <v>212</v>
      </c>
    </row>
    <row r="947" spans="1:24" x14ac:dyDescent="0.25">
      <c r="A947" s="29" t="s">
        <v>143</v>
      </c>
      <c r="B947" s="29">
        <v>2939</v>
      </c>
      <c r="C947" s="29" t="s">
        <v>142</v>
      </c>
      <c r="D947" s="29">
        <v>191739614</v>
      </c>
      <c r="E947" s="29">
        <v>0</v>
      </c>
      <c r="F947" s="29">
        <v>1060</v>
      </c>
      <c r="G947" s="29">
        <v>2691953</v>
      </c>
      <c r="H947" s="29">
        <v>1283610</v>
      </c>
      <c r="I947" s="29">
        <v>909</v>
      </c>
      <c r="J947" s="29">
        <v>1085688</v>
      </c>
      <c r="K947" s="29" t="s">
        <v>2191</v>
      </c>
      <c r="M947" s="29">
        <v>8203</v>
      </c>
      <c r="N947" s="29" t="s">
        <v>142</v>
      </c>
      <c r="O947" s="29">
        <v>820300</v>
      </c>
      <c r="R947" s="29" t="s">
        <v>2192</v>
      </c>
      <c r="S947" s="29">
        <v>115</v>
      </c>
      <c r="U947" s="29">
        <v>2939</v>
      </c>
      <c r="V947" s="29" t="s">
        <v>2193</v>
      </c>
      <c r="W947" s="29" t="s">
        <v>2194</v>
      </c>
      <c r="X947" s="29" t="s">
        <v>212</v>
      </c>
    </row>
    <row r="948" spans="1:24" x14ac:dyDescent="0.25">
      <c r="A948" s="29" t="s">
        <v>143</v>
      </c>
      <c r="B948" s="29">
        <v>2939</v>
      </c>
      <c r="C948" s="29" t="s">
        <v>142</v>
      </c>
      <c r="D948" s="29">
        <v>191764763</v>
      </c>
      <c r="E948" s="29">
        <v>0</v>
      </c>
      <c r="F948" s="29">
        <v>1060</v>
      </c>
      <c r="G948" s="29">
        <v>2692221.3820000002</v>
      </c>
      <c r="H948" s="29">
        <v>1283554.0419999999</v>
      </c>
      <c r="I948" s="29">
        <v>905</v>
      </c>
      <c r="J948" s="29">
        <v>1085688</v>
      </c>
      <c r="K948" s="29" t="s">
        <v>2191</v>
      </c>
      <c r="M948" s="29">
        <v>8203</v>
      </c>
      <c r="N948" s="29" t="s">
        <v>142</v>
      </c>
      <c r="O948" s="29">
        <v>820300</v>
      </c>
      <c r="S948" s="29">
        <v>115</v>
      </c>
      <c r="U948" s="29">
        <v>2939</v>
      </c>
      <c r="V948" s="29" t="s">
        <v>2195</v>
      </c>
      <c r="W948" s="29" t="s">
        <v>2196</v>
      </c>
      <c r="X948" s="29" t="s">
        <v>212</v>
      </c>
    </row>
    <row r="949" spans="1:24" x14ac:dyDescent="0.25">
      <c r="A949" s="29" t="s">
        <v>143</v>
      </c>
      <c r="B949" s="29">
        <v>2939</v>
      </c>
      <c r="C949" s="29" t="s">
        <v>142</v>
      </c>
      <c r="D949" s="29">
        <v>191766367</v>
      </c>
      <c r="E949" s="29">
        <v>0</v>
      </c>
      <c r="F949" s="29">
        <v>1060</v>
      </c>
      <c r="G949" s="29">
        <v>2691832</v>
      </c>
      <c r="H949" s="29">
        <v>1283595</v>
      </c>
      <c r="I949" s="29">
        <v>909</v>
      </c>
      <c r="J949" s="29">
        <v>1085688</v>
      </c>
      <c r="K949" s="29" t="s">
        <v>2191</v>
      </c>
      <c r="M949" s="29">
        <v>8203</v>
      </c>
      <c r="N949" s="29" t="s">
        <v>142</v>
      </c>
      <c r="O949" s="29">
        <v>820300</v>
      </c>
      <c r="S949" s="29">
        <v>115</v>
      </c>
      <c r="U949" s="29">
        <v>2939</v>
      </c>
      <c r="V949" s="29" t="s">
        <v>2199</v>
      </c>
      <c r="W949" s="29" t="s">
        <v>2200</v>
      </c>
      <c r="X949" s="29" t="s">
        <v>212</v>
      </c>
    </row>
    <row r="950" spans="1:24" x14ac:dyDescent="0.25">
      <c r="A950" s="29" t="s">
        <v>143</v>
      </c>
      <c r="B950" s="29">
        <v>2939</v>
      </c>
      <c r="C950" s="29" t="s">
        <v>142</v>
      </c>
      <c r="D950" s="29">
        <v>191053990</v>
      </c>
      <c r="E950" s="29">
        <v>0</v>
      </c>
      <c r="F950" s="29">
        <v>1060</v>
      </c>
      <c r="G950" s="29">
        <v>2692244</v>
      </c>
      <c r="H950" s="29">
        <v>1283534</v>
      </c>
      <c r="I950" s="29">
        <v>909</v>
      </c>
      <c r="J950" s="29">
        <v>1085688</v>
      </c>
      <c r="K950" s="29" t="s">
        <v>2191</v>
      </c>
      <c r="M950" s="29">
        <v>8203</v>
      </c>
      <c r="N950" s="29" t="s">
        <v>142</v>
      </c>
      <c r="O950" s="29">
        <v>820300</v>
      </c>
      <c r="S950" s="29">
        <v>115</v>
      </c>
      <c r="T950" s="29" t="s">
        <v>2197</v>
      </c>
      <c r="U950" s="29">
        <v>2939</v>
      </c>
      <c r="V950" s="29" t="s">
        <v>2195</v>
      </c>
      <c r="W950" s="29" t="s">
        <v>2198</v>
      </c>
      <c r="X950" s="29" t="s">
        <v>212</v>
      </c>
    </row>
    <row r="951" spans="1:24" x14ac:dyDescent="0.25">
      <c r="A951" s="29" t="s">
        <v>143</v>
      </c>
      <c r="B951" s="29">
        <v>2939</v>
      </c>
      <c r="C951" s="29" t="s">
        <v>142</v>
      </c>
      <c r="D951" s="29">
        <v>191739071</v>
      </c>
      <c r="E951" s="29">
        <v>0</v>
      </c>
      <c r="F951" s="29">
        <v>1080</v>
      </c>
      <c r="G951" s="29">
        <v>2686092.0060000001</v>
      </c>
      <c r="H951" s="29">
        <v>1288099.1440000001</v>
      </c>
      <c r="I951" s="29">
        <v>905</v>
      </c>
      <c r="J951" s="29">
        <v>1085191</v>
      </c>
      <c r="K951" s="29" t="s">
        <v>2260</v>
      </c>
      <c r="L951" s="175" t="s">
        <v>2261</v>
      </c>
      <c r="M951" s="29">
        <v>8231</v>
      </c>
      <c r="N951" s="29" t="s">
        <v>233</v>
      </c>
      <c r="O951" s="29">
        <v>823100</v>
      </c>
      <c r="R951" s="29" t="s">
        <v>1787</v>
      </c>
      <c r="S951" s="29">
        <v>101</v>
      </c>
      <c r="T951" s="29" t="s">
        <v>2262</v>
      </c>
      <c r="U951" s="29">
        <v>2934</v>
      </c>
      <c r="V951" s="29" t="s">
        <v>308</v>
      </c>
      <c r="W951" s="29" t="s">
        <v>2263</v>
      </c>
      <c r="X951" s="29" t="s">
        <v>252</v>
      </c>
    </row>
    <row r="952" spans="1:24" x14ac:dyDescent="0.25">
      <c r="A952" s="29" t="s">
        <v>143</v>
      </c>
      <c r="B952" s="29">
        <v>2939</v>
      </c>
      <c r="C952" s="29" t="s">
        <v>142</v>
      </c>
      <c r="D952" s="29">
        <v>502013071</v>
      </c>
      <c r="E952" s="29">
        <v>0</v>
      </c>
      <c r="F952" s="29">
        <v>1060</v>
      </c>
      <c r="G952" s="29">
        <v>2686068.3569999998</v>
      </c>
      <c r="H952" s="29">
        <v>1288058.4339999999</v>
      </c>
      <c r="I952" s="29">
        <v>901</v>
      </c>
      <c r="J952" s="29">
        <v>1085191</v>
      </c>
      <c r="K952" s="29" t="s">
        <v>2260</v>
      </c>
      <c r="L952" s="175" t="s">
        <v>2261</v>
      </c>
      <c r="M952" s="29">
        <v>8231</v>
      </c>
      <c r="N952" s="29" t="s">
        <v>233</v>
      </c>
      <c r="O952" s="29">
        <v>823100</v>
      </c>
      <c r="S952" s="29">
        <v>115</v>
      </c>
      <c r="T952" s="29" t="s">
        <v>2262</v>
      </c>
      <c r="U952" s="29">
        <v>2934</v>
      </c>
      <c r="V952" s="29" t="s">
        <v>308</v>
      </c>
      <c r="X952" s="29" t="s">
        <v>212</v>
      </c>
    </row>
    <row r="953" spans="1:24" x14ac:dyDescent="0.25">
      <c r="A953" s="29" t="s">
        <v>143</v>
      </c>
      <c r="B953" s="29">
        <v>2939</v>
      </c>
      <c r="C953" s="29" t="s">
        <v>142</v>
      </c>
      <c r="D953" s="29">
        <v>191750462</v>
      </c>
      <c r="E953" s="29">
        <v>0</v>
      </c>
      <c r="F953" s="29">
        <v>1060</v>
      </c>
      <c r="G953" s="29">
        <v>2691178.9419999998</v>
      </c>
      <c r="H953" s="29">
        <v>1283832.9450000001</v>
      </c>
      <c r="I953" s="29">
        <v>905</v>
      </c>
      <c r="J953" s="29">
        <v>1085689</v>
      </c>
      <c r="K953" s="29" t="s">
        <v>2264</v>
      </c>
      <c r="M953" s="29">
        <v>8203</v>
      </c>
      <c r="N953" s="29" t="s">
        <v>142</v>
      </c>
      <c r="O953" s="29">
        <v>820300</v>
      </c>
      <c r="R953" s="29" t="s">
        <v>2265</v>
      </c>
      <c r="S953" s="29">
        <v>115</v>
      </c>
      <c r="U953" s="29">
        <v>2939</v>
      </c>
      <c r="V953" s="29" t="s">
        <v>361</v>
      </c>
      <c r="W953" s="29" t="s">
        <v>2266</v>
      </c>
      <c r="X953" s="29" t="s">
        <v>212</v>
      </c>
    </row>
    <row r="954" spans="1:24" x14ac:dyDescent="0.25">
      <c r="A954" s="29" t="s">
        <v>143</v>
      </c>
      <c r="B954" s="29">
        <v>2939</v>
      </c>
      <c r="C954" s="29" t="s">
        <v>142</v>
      </c>
      <c r="D954" s="29">
        <v>191750463</v>
      </c>
      <c r="E954" s="29">
        <v>0</v>
      </c>
      <c r="F954" s="29">
        <v>1060</v>
      </c>
      <c r="G954" s="29">
        <v>2691194.7089999998</v>
      </c>
      <c r="H954" s="29">
        <v>1283793.9210000001</v>
      </c>
      <c r="I954" s="29">
        <v>905</v>
      </c>
      <c r="J954" s="29">
        <v>1085689</v>
      </c>
      <c r="K954" s="29" t="s">
        <v>2264</v>
      </c>
      <c r="M954" s="29">
        <v>8203</v>
      </c>
      <c r="N954" s="29" t="s">
        <v>142</v>
      </c>
      <c r="O954" s="29">
        <v>820300</v>
      </c>
      <c r="R954" s="29" t="s">
        <v>2267</v>
      </c>
      <c r="S954" s="29">
        <v>115</v>
      </c>
      <c r="U954" s="29">
        <v>2939</v>
      </c>
      <c r="V954" s="29" t="s">
        <v>361</v>
      </c>
      <c r="W954" s="29" t="s">
        <v>2268</v>
      </c>
      <c r="X954" s="29" t="s">
        <v>212</v>
      </c>
    </row>
    <row r="955" spans="1:24" x14ac:dyDescent="0.25">
      <c r="A955" s="29" t="s">
        <v>143</v>
      </c>
      <c r="B955" s="29">
        <v>2939</v>
      </c>
      <c r="C955" s="29" t="s">
        <v>142</v>
      </c>
      <c r="D955" s="29">
        <v>191751974</v>
      </c>
      <c r="E955" s="29">
        <v>0</v>
      </c>
      <c r="F955" s="29">
        <v>1060</v>
      </c>
      <c r="G955" s="29">
        <v>2691807</v>
      </c>
      <c r="H955" s="29">
        <v>1286954</v>
      </c>
      <c r="I955" s="29">
        <v>909</v>
      </c>
      <c r="J955" s="29">
        <v>1085691</v>
      </c>
      <c r="K955" s="29" t="s">
        <v>2269</v>
      </c>
      <c r="M955" s="29">
        <v>8207</v>
      </c>
      <c r="N955" s="29" t="s">
        <v>142</v>
      </c>
      <c r="O955" s="29">
        <v>820700</v>
      </c>
      <c r="R955" s="29" t="s">
        <v>2270</v>
      </c>
      <c r="S955" s="29">
        <v>115</v>
      </c>
      <c r="U955" s="29">
        <v>2939</v>
      </c>
      <c r="V955" s="29" t="s">
        <v>2271</v>
      </c>
      <c r="W955" s="29" t="s">
        <v>2272</v>
      </c>
      <c r="X955" s="29" t="s">
        <v>212</v>
      </c>
    </row>
    <row r="956" spans="1:24" x14ac:dyDescent="0.25">
      <c r="A956" s="29" t="s">
        <v>143</v>
      </c>
      <c r="B956" s="29">
        <v>2939</v>
      </c>
      <c r="C956" s="29" t="s">
        <v>142</v>
      </c>
      <c r="D956" s="29">
        <v>191755350</v>
      </c>
      <c r="E956" s="29">
        <v>0</v>
      </c>
      <c r="F956" s="29">
        <v>1060</v>
      </c>
      <c r="G956" s="29">
        <v>2691780</v>
      </c>
      <c r="H956" s="29">
        <v>1287188</v>
      </c>
      <c r="I956" s="29">
        <v>909</v>
      </c>
      <c r="J956" s="29">
        <v>1085691</v>
      </c>
      <c r="K956" s="29" t="s">
        <v>2269</v>
      </c>
      <c r="M956" s="29">
        <v>8207</v>
      </c>
      <c r="N956" s="29" t="s">
        <v>142</v>
      </c>
      <c r="O956" s="29">
        <v>820700</v>
      </c>
      <c r="R956" s="29" t="s">
        <v>2273</v>
      </c>
      <c r="S956" s="29">
        <v>115</v>
      </c>
      <c r="U956" s="29">
        <v>2939</v>
      </c>
      <c r="V956" s="29" t="s">
        <v>2274</v>
      </c>
      <c r="W956" s="29" t="s">
        <v>2275</v>
      </c>
      <c r="X956" s="29" t="s">
        <v>212</v>
      </c>
    </row>
    <row r="957" spans="1:24" x14ac:dyDescent="0.25">
      <c r="A957" s="29" t="s">
        <v>143</v>
      </c>
      <c r="B957" s="29">
        <v>2939</v>
      </c>
      <c r="C957" s="29" t="s">
        <v>142</v>
      </c>
      <c r="D957" s="29">
        <v>191777459</v>
      </c>
      <c r="E957" s="29">
        <v>0</v>
      </c>
      <c r="F957" s="29">
        <v>1060</v>
      </c>
      <c r="G957" s="29">
        <v>2691807</v>
      </c>
      <c r="H957" s="29">
        <v>1286945</v>
      </c>
      <c r="I957" s="29">
        <v>909</v>
      </c>
      <c r="J957" s="29">
        <v>1085691</v>
      </c>
      <c r="K957" s="29" t="s">
        <v>2269</v>
      </c>
      <c r="M957" s="29">
        <v>8207</v>
      </c>
      <c r="N957" s="29" t="s">
        <v>142</v>
      </c>
      <c r="O957" s="29">
        <v>820700</v>
      </c>
      <c r="S957" s="29">
        <v>115</v>
      </c>
      <c r="U957" s="29">
        <v>2939</v>
      </c>
      <c r="V957" s="29" t="s">
        <v>2276</v>
      </c>
      <c r="W957" s="29" t="s">
        <v>2277</v>
      </c>
      <c r="X957" s="29" t="s">
        <v>212</v>
      </c>
    </row>
    <row r="958" spans="1:24" x14ac:dyDescent="0.25">
      <c r="A958" s="29" t="s">
        <v>143</v>
      </c>
      <c r="B958" s="29">
        <v>2939</v>
      </c>
      <c r="C958" s="29" t="s">
        <v>142</v>
      </c>
      <c r="D958" s="29">
        <v>191750331</v>
      </c>
      <c r="E958" s="29">
        <v>0</v>
      </c>
      <c r="F958" s="29">
        <v>1080</v>
      </c>
      <c r="G958" s="29">
        <v>2688202</v>
      </c>
      <c r="H958" s="29">
        <v>1284105</v>
      </c>
      <c r="I958" s="29">
        <v>909</v>
      </c>
      <c r="J958" s="29">
        <v>1085692</v>
      </c>
      <c r="K958" s="29" t="s">
        <v>2278</v>
      </c>
      <c r="L958" s="175" t="s">
        <v>2279</v>
      </c>
      <c r="M958" s="29">
        <v>8200</v>
      </c>
      <c r="N958" s="29" t="s">
        <v>142</v>
      </c>
      <c r="O958" s="29">
        <v>820000</v>
      </c>
      <c r="R958" s="29" t="s">
        <v>1003</v>
      </c>
      <c r="S958" s="29">
        <v>101</v>
      </c>
      <c r="T958" s="29" t="s">
        <v>2280</v>
      </c>
      <c r="U958" s="29">
        <v>2939</v>
      </c>
      <c r="V958" s="29" t="s">
        <v>2281</v>
      </c>
      <c r="W958" s="29" t="s">
        <v>2282</v>
      </c>
      <c r="X958" s="29" t="s">
        <v>212</v>
      </c>
    </row>
    <row r="959" spans="1:24" x14ac:dyDescent="0.25">
      <c r="A959" s="29" t="s">
        <v>143</v>
      </c>
      <c r="B959" s="29">
        <v>2939</v>
      </c>
      <c r="C959" s="29" t="s">
        <v>142</v>
      </c>
      <c r="D959" s="29">
        <v>191764673</v>
      </c>
      <c r="E959" s="29">
        <v>0</v>
      </c>
      <c r="F959" s="29">
        <v>1060</v>
      </c>
      <c r="G959" s="29">
        <v>2688178</v>
      </c>
      <c r="H959" s="29">
        <v>1284144</v>
      </c>
      <c r="I959" s="29">
        <v>909</v>
      </c>
      <c r="J959" s="29">
        <v>1085692</v>
      </c>
      <c r="K959" s="29" t="s">
        <v>2278</v>
      </c>
      <c r="L959" s="175" t="s">
        <v>2279</v>
      </c>
      <c r="M959" s="29">
        <v>8200</v>
      </c>
      <c r="N959" s="29" t="s">
        <v>142</v>
      </c>
      <c r="O959" s="29">
        <v>820000</v>
      </c>
      <c r="S959" s="29">
        <v>115</v>
      </c>
      <c r="T959" s="29" t="s">
        <v>2280</v>
      </c>
      <c r="U959" s="29">
        <v>2939</v>
      </c>
      <c r="V959" s="29" t="s">
        <v>2281</v>
      </c>
      <c r="W959" s="29" t="s">
        <v>2283</v>
      </c>
      <c r="X959" s="29" t="s">
        <v>212</v>
      </c>
    </row>
    <row r="960" spans="1:24" x14ac:dyDescent="0.25">
      <c r="A960" s="29" t="s">
        <v>143</v>
      </c>
      <c r="B960" s="29">
        <v>2939</v>
      </c>
      <c r="C960" s="29" t="s">
        <v>142</v>
      </c>
      <c r="D960" s="29">
        <v>191751997</v>
      </c>
      <c r="E960" s="29">
        <v>0</v>
      </c>
      <c r="F960" s="29">
        <v>1060</v>
      </c>
      <c r="G960" s="29">
        <v>2690203</v>
      </c>
      <c r="H960" s="29">
        <v>1285193</v>
      </c>
      <c r="I960" s="29">
        <v>909</v>
      </c>
      <c r="J960" s="29">
        <v>1085694</v>
      </c>
      <c r="K960" s="29" t="s">
        <v>2284</v>
      </c>
      <c r="M960" s="29">
        <v>8200</v>
      </c>
      <c r="N960" s="29" t="s">
        <v>142</v>
      </c>
      <c r="O960" s="29">
        <v>820000</v>
      </c>
      <c r="R960" s="29" t="s">
        <v>2288</v>
      </c>
      <c r="S960" s="29">
        <v>115</v>
      </c>
      <c r="U960" s="29">
        <v>2939</v>
      </c>
      <c r="V960" s="29" t="s">
        <v>2289</v>
      </c>
      <c r="W960" s="29" t="s">
        <v>2290</v>
      </c>
      <c r="X960" s="29" t="s">
        <v>212</v>
      </c>
    </row>
    <row r="961" spans="1:24" x14ac:dyDescent="0.25">
      <c r="A961" s="29" t="s">
        <v>143</v>
      </c>
      <c r="B961" s="29">
        <v>2939</v>
      </c>
      <c r="C961" s="29" t="s">
        <v>142</v>
      </c>
      <c r="D961" s="29">
        <v>191751996</v>
      </c>
      <c r="E961" s="29">
        <v>0</v>
      </c>
      <c r="F961" s="29">
        <v>1080</v>
      </c>
      <c r="G961" s="29">
        <v>2690496</v>
      </c>
      <c r="H961" s="29">
        <v>1285324</v>
      </c>
      <c r="I961" s="29">
        <v>909</v>
      </c>
      <c r="J961" s="29">
        <v>1085694</v>
      </c>
      <c r="K961" s="29" t="s">
        <v>2284</v>
      </c>
      <c r="M961" s="29">
        <v>8200</v>
      </c>
      <c r="N961" s="29" t="s">
        <v>142</v>
      </c>
      <c r="O961" s="29">
        <v>820000</v>
      </c>
      <c r="R961" s="29" t="s">
        <v>2285</v>
      </c>
      <c r="S961" s="29">
        <v>101</v>
      </c>
      <c r="U961" s="29">
        <v>2939</v>
      </c>
      <c r="V961" s="29" t="s">
        <v>2286</v>
      </c>
      <c r="W961" s="29" t="s">
        <v>2287</v>
      </c>
      <c r="X961" s="29" t="s">
        <v>212</v>
      </c>
    </row>
    <row r="962" spans="1:24" x14ac:dyDescent="0.25">
      <c r="A962" s="29" t="s">
        <v>143</v>
      </c>
      <c r="B962" s="29">
        <v>2939</v>
      </c>
      <c r="C962" s="29" t="s">
        <v>142</v>
      </c>
      <c r="D962" s="29">
        <v>191765499</v>
      </c>
      <c r="E962" s="29">
        <v>0</v>
      </c>
      <c r="F962" s="29">
        <v>1080</v>
      </c>
      <c r="G962" s="29">
        <v>2690424</v>
      </c>
      <c r="H962" s="29">
        <v>1285351</v>
      </c>
      <c r="I962" s="29">
        <v>909</v>
      </c>
      <c r="J962" s="29">
        <v>1085694</v>
      </c>
      <c r="K962" s="29" t="s">
        <v>2284</v>
      </c>
      <c r="M962" s="29">
        <v>8200</v>
      </c>
      <c r="N962" s="29" t="s">
        <v>142</v>
      </c>
      <c r="O962" s="29">
        <v>820000</v>
      </c>
      <c r="R962" s="29" t="s">
        <v>262</v>
      </c>
      <c r="S962" s="29">
        <v>101</v>
      </c>
      <c r="U962" s="29">
        <v>2939</v>
      </c>
      <c r="V962" s="29" t="s">
        <v>2291</v>
      </c>
      <c r="W962" s="29" t="s">
        <v>2292</v>
      </c>
      <c r="X962" s="29" t="s">
        <v>212</v>
      </c>
    </row>
    <row r="963" spans="1:24" x14ac:dyDescent="0.25">
      <c r="A963" s="29" t="s">
        <v>143</v>
      </c>
      <c r="B963" s="29">
        <v>2939</v>
      </c>
      <c r="C963" s="29" t="s">
        <v>142</v>
      </c>
      <c r="D963" s="29">
        <v>191772421</v>
      </c>
      <c r="E963" s="29">
        <v>0</v>
      </c>
      <c r="F963" s="29">
        <v>1060</v>
      </c>
      <c r="G963" s="29">
        <v>2690364</v>
      </c>
      <c r="H963" s="29">
        <v>1285326</v>
      </c>
      <c r="I963" s="29">
        <v>909</v>
      </c>
      <c r="J963" s="29">
        <v>1085694</v>
      </c>
      <c r="K963" s="29" t="s">
        <v>2284</v>
      </c>
      <c r="M963" s="29">
        <v>8200</v>
      </c>
      <c r="N963" s="29" t="s">
        <v>142</v>
      </c>
      <c r="O963" s="29">
        <v>820000</v>
      </c>
      <c r="S963" s="29">
        <v>115</v>
      </c>
      <c r="U963" s="29">
        <v>2939</v>
      </c>
      <c r="V963" s="29" t="s">
        <v>2293</v>
      </c>
      <c r="W963" s="29" t="s">
        <v>2294</v>
      </c>
      <c r="X963" s="29" t="s">
        <v>212</v>
      </c>
    </row>
    <row r="964" spans="1:24" x14ac:dyDescent="0.25">
      <c r="A964" s="29" t="s">
        <v>143</v>
      </c>
      <c r="B964" s="29">
        <v>2939</v>
      </c>
      <c r="C964" s="29" t="s">
        <v>142</v>
      </c>
      <c r="D964" s="29">
        <v>191746432</v>
      </c>
      <c r="E964" s="29">
        <v>0</v>
      </c>
      <c r="F964" s="29">
        <v>1060</v>
      </c>
      <c r="G964" s="29">
        <v>2690075</v>
      </c>
      <c r="H964" s="29">
        <v>1283932</v>
      </c>
      <c r="I964" s="29">
        <v>909</v>
      </c>
      <c r="J964" s="29">
        <v>1085697</v>
      </c>
      <c r="K964" s="29" t="s">
        <v>2296</v>
      </c>
      <c r="L964" s="175" t="s">
        <v>2430</v>
      </c>
      <c r="M964" s="29">
        <v>8200</v>
      </c>
      <c r="N964" s="29" t="s">
        <v>142</v>
      </c>
      <c r="O964" s="29">
        <v>820000</v>
      </c>
      <c r="R964" s="29" t="s">
        <v>3690</v>
      </c>
      <c r="S964" s="29">
        <v>115</v>
      </c>
      <c r="T964" s="29" t="s">
        <v>3691</v>
      </c>
      <c r="U964" s="29">
        <v>2939</v>
      </c>
      <c r="V964" s="29" t="s">
        <v>2297</v>
      </c>
      <c r="W964" s="29" t="s">
        <v>3692</v>
      </c>
      <c r="X964" s="29" t="s">
        <v>212</v>
      </c>
    </row>
    <row r="965" spans="1:24" x14ac:dyDescent="0.25">
      <c r="A965" s="29" t="s">
        <v>143</v>
      </c>
      <c r="B965" s="29">
        <v>2939</v>
      </c>
      <c r="C965" s="29" t="s">
        <v>142</v>
      </c>
      <c r="D965" s="29">
        <v>502012721</v>
      </c>
      <c r="E965" s="29">
        <v>0</v>
      </c>
      <c r="F965" s="29">
        <v>1060</v>
      </c>
      <c r="G965" s="29">
        <v>2690072.9070000001</v>
      </c>
      <c r="H965" s="29">
        <v>1283924.7120000001</v>
      </c>
      <c r="I965" s="29">
        <v>901</v>
      </c>
      <c r="J965" s="29">
        <v>1085697</v>
      </c>
      <c r="K965" s="29" t="s">
        <v>2296</v>
      </c>
      <c r="L965" s="175" t="s">
        <v>2430</v>
      </c>
      <c r="M965" s="29">
        <v>8200</v>
      </c>
      <c r="N965" s="29" t="s">
        <v>142</v>
      </c>
      <c r="O965" s="29">
        <v>820000</v>
      </c>
      <c r="S965" s="29">
        <v>115</v>
      </c>
      <c r="T965" s="29" t="s">
        <v>3691</v>
      </c>
      <c r="U965" s="29">
        <v>2939</v>
      </c>
      <c r="V965" s="29" t="s">
        <v>2297</v>
      </c>
      <c r="X965" s="29" t="s">
        <v>212</v>
      </c>
    </row>
    <row r="966" spans="1:24" x14ac:dyDescent="0.25">
      <c r="A966" s="29" t="s">
        <v>143</v>
      </c>
      <c r="B966" s="29">
        <v>2939</v>
      </c>
      <c r="C966" s="29" t="s">
        <v>142</v>
      </c>
      <c r="D966" s="29">
        <v>191775069</v>
      </c>
      <c r="E966" s="29">
        <v>0</v>
      </c>
      <c r="F966" s="29">
        <v>1080</v>
      </c>
      <c r="G966" s="29">
        <v>2691719</v>
      </c>
      <c r="H966" s="29">
        <v>1283802</v>
      </c>
      <c r="I966" s="29">
        <v>909</v>
      </c>
      <c r="J966" s="29">
        <v>1085701</v>
      </c>
      <c r="K966" s="29" t="s">
        <v>2298</v>
      </c>
      <c r="M966" s="29">
        <v>8203</v>
      </c>
      <c r="N966" s="29" t="s">
        <v>142</v>
      </c>
      <c r="O966" s="29">
        <v>820300</v>
      </c>
      <c r="R966" s="29" t="s">
        <v>262</v>
      </c>
      <c r="S966" s="29">
        <v>101</v>
      </c>
      <c r="U966" s="29">
        <v>2939</v>
      </c>
      <c r="V966" s="29" t="s">
        <v>2299</v>
      </c>
      <c r="W966" s="29" t="s">
        <v>2300</v>
      </c>
      <c r="X966" s="29" t="s">
        <v>212</v>
      </c>
    </row>
    <row r="967" spans="1:24" x14ac:dyDescent="0.25">
      <c r="A967" s="29" t="s">
        <v>143</v>
      </c>
      <c r="B967" s="29">
        <v>2939</v>
      </c>
      <c r="C967" s="29" t="s">
        <v>142</v>
      </c>
      <c r="D967" s="29">
        <v>191775068</v>
      </c>
      <c r="E967" s="29">
        <v>0</v>
      </c>
      <c r="F967" s="29">
        <v>1060</v>
      </c>
      <c r="G967" s="29">
        <v>2691734.4279999998</v>
      </c>
      <c r="H967" s="29">
        <v>1283876.7139999999</v>
      </c>
      <c r="I967" s="29">
        <v>905</v>
      </c>
      <c r="J967" s="29">
        <v>1085701</v>
      </c>
      <c r="K967" s="29" t="s">
        <v>2298</v>
      </c>
      <c r="M967" s="29">
        <v>8203</v>
      </c>
      <c r="N967" s="29" t="s">
        <v>142</v>
      </c>
      <c r="O967" s="29">
        <v>820300</v>
      </c>
      <c r="S967" s="29">
        <v>115</v>
      </c>
      <c r="U967" s="29">
        <v>2939</v>
      </c>
      <c r="V967" s="29" t="s">
        <v>2322</v>
      </c>
      <c r="W967" s="29" t="s">
        <v>2323</v>
      </c>
      <c r="X967" s="29" t="s">
        <v>212</v>
      </c>
    </row>
    <row r="968" spans="1:24" x14ac:dyDescent="0.25">
      <c r="A968" s="29" t="s">
        <v>143</v>
      </c>
      <c r="B968" s="29">
        <v>2939</v>
      </c>
      <c r="C968" s="29" t="s">
        <v>142</v>
      </c>
      <c r="D968" s="29">
        <v>191775088</v>
      </c>
      <c r="E968" s="29">
        <v>0</v>
      </c>
      <c r="F968" s="29">
        <v>1060</v>
      </c>
      <c r="G968" s="29">
        <v>2691635.409</v>
      </c>
      <c r="H968" s="29">
        <v>1283911.851</v>
      </c>
      <c r="I968" s="29">
        <v>905</v>
      </c>
      <c r="J968" s="29">
        <v>1085701</v>
      </c>
      <c r="K968" s="29" t="s">
        <v>2298</v>
      </c>
      <c r="M968" s="29">
        <v>8203</v>
      </c>
      <c r="N968" s="29" t="s">
        <v>142</v>
      </c>
      <c r="O968" s="29">
        <v>820300</v>
      </c>
      <c r="S968" s="29">
        <v>115</v>
      </c>
      <c r="U968" s="29">
        <v>2939</v>
      </c>
      <c r="V968" s="29" t="s">
        <v>2317</v>
      </c>
      <c r="W968" s="29" t="s">
        <v>2318</v>
      </c>
      <c r="X968" s="29" t="s">
        <v>212</v>
      </c>
    </row>
    <row r="969" spans="1:24" x14ac:dyDescent="0.25">
      <c r="A969" s="29" t="s">
        <v>143</v>
      </c>
      <c r="B969" s="29">
        <v>2939</v>
      </c>
      <c r="C969" s="29" t="s">
        <v>142</v>
      </c>
      <c r="D969" s="29">
        <v>191775066</v>
      </c>
      <c r="E969" s="29">
        <v>0</v>
      </c>
      <c r="F969" s="29">
        <v>1060</v>
      </c>
      <c r="G969" s="29">
        <v>2691740</v>
      </c>
      <c r="H969" s="29">
        <v>1283923</v>
      </c>
      <c r="I969" s="29">
        <v>909</v>
      </c>
      <c r="J969" s="29">
        <v>1085701</v>
      </c>
      <c r="K969" s="29" t="s">
        <v>2298</v>
      </c>
      <c r="M969" s="29">
        <v>8203</v>
      </c>
      <c r="N969" s="29" t="s">
        <v>142</v>
      </c>
      <c r="O969" s="29">
        <v>820300</v>
      </c>
      <c r="S969" s="29">
        <v>115</v>
      </c>
      <c r="U969" s="29">
        <v>2939</v>
      </c>
      <c r="V969" s="29" t="s">
        <v>2303</v>
      </c>
      <c r="W969" s="29" t="s">
        <v>2304</v>
      </c>
      <c r="X969" s="29" t="s">
        <v>212</v>
      </c>
    </row>
    <row r="970" spans="1:24" x14ac:dyDescent="0.25">
      <c r="A970" s="29" t="s">
        <v>143</v>
      </c>
      <c r="B970" s="29">
        <v>2939</v>
      </c>
      <c r="C970" s="29" t="s">
        <v>142</v>
      </c>
      <c r="D970" s="29">
        <v>191775067</v>
      </c>
      <c r="E970" s="29">
        <v>0</v>
      </c>
      <c r="F970" s="29">
        <v>1060</v>
      </c>
      <c r="G970" s="29">
        <v>2691713.827</v>
      </c>
      <c r="H970" s="29">
        <v>1283886.3940000001</v>
      </c>
      <c r="I970" s="29">
        <v>905</v>
      </c>
      <c r="J970" s="29">
        <v>1085701</v>
      </c>
      <c r="K970" s="29" t="s">
        <v>2298</v>
      </c>
      <c r="M970" s="29">
        <v>8203</v>
      </c>
      <c r="N970" s="29" t="s">
        <v>142</v>
      </c>
      <c r="O970" s="29">
        <v>820300</v>
      </c>
      <c r="S970" s="29">
        <v>115</v>
      </c>
      <c r="U970" s="29">
        <v>2939</v>
      </c>
      <c r="V970" s="29" t="s">
        <v>2309</v>
      </c>
      <c r="W970" s="29" t="s">
        <v>2310</v>
      </c>
      <c r="X970" s="29" t="s">
        <v>212</v>
      </c>
    </row>
    <row r="971" spans="1:24" x14ac:dyDescent="0.25">
      <c r="A971" s="29" t="s">
        <v>143</v>
      </c>
      <c r="B971" s="29">
        <v>2939</v>
      </c>
      <c r="C971" s="29" t="s">
        <v>142</v>
      </c>
      <c r="D971" s="29">
        <v>191775092</v>
      </c>
      <c r="E971" s="29">
        <v>0</v>
      </c>
      <c r="F971" s="29">
        <v>1060</v>
      </c>
      <c r="G971" s="29">
        <v>2691633.5610000002</v>
      </c>
      <c r="H971" s="29">
        <v>1283944.7620000001</v>
      </c>
      <c r="I971" s="29">
        <v>909</v>
      </c>
      <c r="J971" s="29">
        <v>1085701</v>
      </c>
      <c r="K971" s="29" t="s">
        <v>2298</v>
      </c>
      <c r="M971" s="29">
        <v>8203</v>
      </c>
      <c r="N971" s="29" t="s">
        <v>142</v>
      </c>
      <c r="O971" s="29">
        <v>820300</v>
      </c>
      <c r="S971" s="29">
        <v>115</v>
      </c>
      <c r="U971" s="29">
        <v>2939</v>
      </c>
      <c r="V971" s="29" t="s">
        <v>2301</v>
      </c>
      <c r="W971" s="29" t="s">
        <v>2302</v>
      </c>
      <c r="X971" s="29" t="s">
        <v>212</v>
      </c>
    </row>
    <row r="972" spans="1:24" x14ac:dyDescent="0.25">
      <c r="A972" s="29" t="s">
        <v>143</v>
      </c>
      <c r="B972" s="29">
        <v>2939</v>
      </c>
      <c r="C972" s="29" t="s">
        <v>142</v>
      </c>
      <c r="D972" s="29">
        <v>191775090</v>
      </c>
      <c r="E972" s="29">
        <v>0</v>
      </c>
      <c r="F972" s="29">
        <v>1060</v>
      </c>
      <c r="G972" s="29">
        <v>2691635.7450000001</v>
      </c>
      <c r="H972" s="29">
        <v>1283902.3689999999</v>
      </c>
      <c r="I972" s="29">
        <v>905</v>
      </c>
      <c r="J972" s="29">
        <v>1085701</v>
      </c>
      <c r="K972" s="29" t="s">
        <v>2298</v>
      </c>
      <c r="M972" s="29">
        <v>8203</v>
      </c>
      <c r="N972" s="29" t="s">
        <v>142</v>
      </c>
      <c r="O972" s="29">
        <v>820300</v>
      </c>
      <c r="S972" s="29">
        <v>115</v>
      </c>
      <c r="U972" s="29">
        <v>2939</v>
      </c>
      <c r="V972" s="29" t="s">
        <v>2320</v>
      </c>
      <c r="W972" s="29" t="s">
        <v>2321</v>
      </c>
      <c r="X972" s="29" t="s">
        <v>212</v>
      </c>
    </row>
    <row r="973" spans="1:24" x14ac:dyDescent="0.25">
      <c r="A973" s="29" t="s">
        <v>143</v>
      </c>
      <c r="B973" s="29">
        <v>2939</v>
      </c>
      <c r="C973" s="29" t="s">
        <v>142</v>
      </c>
      <c r="D973" s="29">
        <v>191775087</v>
      </c>
      <c r="E973" s="29">
        <v>0</v>
      </c>
      <c r="F973" s="29">
        <v>1060</v>
      </c>
      <c r="G973" s="29">
        <v>2691635.5260000001</v>
      </c>
      <c r="H973" s="29">
        <v>1283908.4720000001</v>
      </c>
      <c r="I973" s="29">
        <v>905</v>
      </c>
      <c r="J973" s="29">
        <v>1085701</v>
      </c>
      <c r="K973" s="29" t="s">
        <v>2298</v>
      </c>
      <c r="M973" s="29">
        <v>8203</v>
      </c>
      <c r="N973" s="29" t="s">
        <v>142</v>
      </c>
      <c r="O973" s="29">
        <v>820300</v>
      </c>
      <c r="S973" s="29">
        <v>115</v>
      </c>
      <c r="U973" s="29">
        <v>2939</v>
      </c>
      <c r="V973" s="29" t="s">
        <v>2307</v>
      </c>
      <c r="W973" s="29" t="s">
        <v>2308</v>
      </c>
      <c r="X973" s="29" t="s">
        <v>212</v>
      </c>
    </row>
    <row r="974" spans="1:24" x14ac:dyDescent="0.25">
      <c r="A974" s="29" t="s">
        <v>143</v>
      </c>
      <c r="B974" s="29">
        <v>2939</v>
      </c>
      <c r="C974" s="29" t="s">
        <v>142</v>
      </c>
      <c r="D974" s="29">
        <v>191775086</v>
      </c>
      <c r="E974" s="29">
        <v>0</v>
      </c>
      <c r="F974" s="29">
        <v>1060</v>
      </c>
      <c r="G974" s="29">
        <v>2691635.0929999999</v>
      </c>
      <c r="H974" s="29">
        <v>1283920.8089999999</v>
      </c>
      <c r="I974" s="29">
        <v>905</v>
      </c>
      <c r="J974" s="29">
        <v>1085701</v>
      </c>
      <c r="K974" s="29" t="s">
        <v>2298</v>
      </c>
      <c r="M974" s="29">
        <v>8203</v>
      </c>
      <c r="N974" s="29" t="s">
        <v>142</v>
      </c>
      <c r="O974" s="29">
        <v>820300</v>
      </c>
      <c r="S974" s="29">
        <v>115</v>
      </c>
      <c r="U974" s="29">
        <v>2939</v>
      </c>
      <c r="V974" s="29" t="s">
        <v>2313</v>
      </c>
      <c r="W974" s="29" t="s">
        <v>2314</v>
      </c>
      <c r="X974" s="29" t="s">
        <v>212</v>
      </c>
    </row>
    <row r="975" spans="1:24" x14ac:dyDescent="0.25">
      <c r="A975" s="29" t="s">
        <v>143</v>
      </c>
      <c r="B975" s="29">
        <v>2939</v>
      </c>
      <c r="C975" s="29" t="s">
        <v>142</v>
      </c>
      <c r="D975" s="29">
        <v>191775072</v>
      </c>
      <c r="E975" s="29">
        <v>0</v>
      </c>
      <c r="F975" s="29">
        <v>1060</v>
      </c>
      <c r="G975" s="29">
        <v>2691673</v>
      </c>
      <c r="H975" s="29">
        <v>1283780</v>
      </c>
      <c r="I975" s="29">
        <v>909</v>
      </c>
      <c r="J975" s="29">
        <v>1085701</v>
      </c>
      <c r="K975" s="29" t="s">
        <v>2298</v>
      </c>
      <c r="M975" s="29">
        <v>8203</v>
      </c>
      <c r="N975" s="29" t="s">
        <v>142</v>
      </c>
      <c r="O975" s="29">
        <v>820300</v>
      </c>
      <c r="S975" s="29">
        <v>115</v>
      </c>
      <c r="U975" s="29">
        <v>2939</v>
      </c>
      <c r="V975" s="29" t="s">
        <v>2324</v>
      </c>
      <c r="W975" s="29" t="s">
        <v>2325</v>
      </c>
      <c r="X975" s="29" t="s">
        <v>212</v>
      </c>
    </row>
    <row r="976" spans="1:24" x14ac:dyDescent="0.25">
      <c r="A976" s="29" t="s">
        <v>143</v>
      </c>
      <c r="B976" s="29">
        <v>2939</v>
      </c>
      <c r="C976" s="29" t="s">
        <v>142</v>
      </c>
      <c r="D976" s="29">
        <v>191775070</v>
      </c>
      <c r="E976" s="29">
        <v>0</v>
      </c>
      <c r="F976" s="29">
        <v>1060</v>
      </c>
      <c r="G976" s="29">
        <v>2691682.2349999999</v>
      </c>
      <c r="H976" s="29">
        <v>1283877.483</v>
      </c>
      <c r="I976" s="29">
        <v>905</v>
      </c>
      <c r="J976" s="29">
        <v>1085701</v>
      </c>
      <c r="K976" s="29" t="s">
        <v>2298</v>
      </c>
      <c r="M976" s="29">
        <v>8203</v>
      </c>
      <c r="N976" s="29" t="s">
        <v>142</v>
      </c>
      <c r="O976" s="29">
        <v>820300</v>
      </c>
      <c r="S976" s="29">
        <v>115</v>
      </c>
      <c r="U976" s="29">
        <v>2939</v>
      </c>
      <c r="V976" s="29" t="s">
        <v>2311</v>
      </c>
      <c r="W976" s="29" t="s">
        <v>2319</v>
      </c>
      <c r="X976" s="29" t="s">
        <v>212</v>
      </c>
    </row>
    <row r="977" spans="1:24" x14ac:dyDescent="0.25">
      <c r="A977" s="29" t="s">
        <v>143</v>
      </c>
      <c r="B977" s="29">
        <v>2939</v>
      </c>
      <c r="C977" s="29" t="s">
        <v>142</v>
      </c>
      <c r="D977" s="29">
        <v>191775071</v>
      </c>
      <c r="E977" s="29">
        <v>0</v>
      </c>
      <c r="F977" s="29">
        <v>1060</v>
      </c>
      <c r="G977" s="29">
        <v>2691684.0750000002</v>
      </c>
      <c r="H977" s="29">
        <v>1283875.3130000001</v>
      </c>
      <c r="I977" s="29">
        <v>905</v>
      </c>
      <c r="J977" s="29">
        <v>1085701</v>
      </c>
      <c r="K977" s="29" t="s">
        <v>2298</v>
      </c>
      <c r="M977" s="29">
        <v>8203</v>
      </c>
      <c r="N977" s="29" t="s">
        <v>142</v>
      </c>
      <c r="O977" s="29">
        <v>820300</v>
      </c>
      <c r="S977" s="29">
        <v>115</v>
      </c>
      <c r="U977" s="29">
        <v>2939</v>
      </c>
      <c r="V977" s="29" t="s">
        <v>2311</v>
      </c>
      <c r="W977" s="29" t="s">
        <v>2312</v>
      </c>
      <c r="X977" s="29" t="s">
        <v>212</v>
      </c>
    </row>
    <row r="978" spans="1:24" x14ac:dyDescent="0.25">
      <c r="A978" s="29" t="s">
        <v>143</v>
      </c>
      <c r="B978" s="29">
        <v>2939</v>
      </c>
      <c r="C978" s="29" t="s">
        <v>142</v>
      </c>
      <c r="D978" s="29">
        <v>191775085</v>
      </c>
      <c r="E978" s="29">
        <v>0</v>
      </c>
      <c r="F978" s="29">
        <v>1060</v>
      </c>
      <c r="G978" s="29">
        <v>2691634.1320000002</v>
      </c>
      <c r="H978" s="29">
        <v>1283940.5719999999</v>
      </c>
      <c r="I978" s="29">
        <v>909</v>
      </c>
      <c r="J978" s="29">
        <v>1085701</v>
      </c>
      <c r="K978" s="29" t="s">
        <v>2298</v>
      </c>
      <c r="M978" s="29">
        <v>8203</v>
      </c>
      <c r="N978" s="29" t="s">
        <v>142</v>
      </c>
      <c r="O978" s="29">
        <v>820300</v>
      </c>
      <c r="S978" s="29">
        <v>115</v>
      </c>
      <c r="U978" s="29">
        <v>2939</v>
      </c>
      <c r="V978" s="29" t="s">
        <v>2315</v>
      </c>
      <c r="W978" s="29" t="s">
        <v>2316</v>
      </c>
      <c r="X978" s="29" t="s">
        <v>212</v>
      </c>
    </row>
    <row r="979" spans="1:24" x14ac:dyDescent="0.25">
      <c r="A979" s="29" t="s">
        <v>143</v>
      </c>
      <c r="B979" s="29">
        <v>2939</v>
      </c>
      <c r="C979" s="29" t="s">
        <v>142</v>
      </c>
      <c r="D979" s="29">
        <v>191775091</v>
      </c>
      <c r="E979" s="29">
        <v>0</v>
      </c>
      <c r="F979" s="29">
        <v>1060</v>
      </c>
      <c r="G979" s="29">
        <v>2691633.37</v>
      </c>
      <c r="H979" s="29">
        <v>1283934.858</v>
      </c>
      <c r="I979" s="29">
        <v>909</v>
      </c>
      <c r="J979" s="29">
        <v>1085701</v>
      </c>
      <c r="K979" s="29" t="s">
        <v>2298</v>
      </c>
      <c r="M979" s="29">
        <v>8203</v>
      </c>
      <c r="N979" s="29" t="s">
        <v>142</v>
      </c>
      <c r="O979" s="29">
        <v>820300</v>
      </c>
      <c r="S979" s="29">
        <v>115</v>
      </c>
      <c r="U979" s="29">
        <v>2939</v>
      </c>
      <c r="V979" s="29" t="s">
        <v>2305</v>
      </c>
      <c r="W979" s="29" t="s">
        <v>2306</v>
      </c>
      <c r="X979" s="29" t="s">
        <v>212</v>
      </c>
    </row>
    <row r="980" spans="1:24" x14ac:dyDescent="0.25">
      <c r="A980" s="29" t="s">
        <v>143</v>
      </c>
      <c r="B980" s="29">
        <v>2939</v>
      </c>
      <c r="C980" s="29" t="s">
        <v>142</v>
      </c>
      <c r="D980" s="29">
        <v>191765433</v>
      </c>
      <c r="E980" s="29">
        <v>0</v>
      </c>
      <c r="F980" s="29">
        <v>1060</v>
      </c>
      <c r="G980" s="29">
        <v>2689097</v>
      </c>
      <c r="H980" s="29">
        <v>1285256</v>
      </c>
      <c r="I980" s="29">
        <v>909</v>
      </c>
      <c r="J980" s="29">
        <v>1085703</v>
      </c>
      <c r="K980" s="29" t="s">
        <v>2326</v>
      </c>
      <c r="L980" s="175" t="s">
        <v>1770</v>
      </c>
      <c r="M980" s="29">
        <v>8200</v>
      </c>
      <c r="N980" s="29" t="s">
        <v>142</v>
      </c>
      <c r="O980" s="29">
        <v>820000</v>
      </c>
      <c r="R980" s="29" t="s">
        <v>1728</v>
      </c>
      <c r="S980" s="29">
        <v>115</v>
      </c>
      <c r="T980" s="29" t="s">
        <v>3693</v>
      </c>
      <c r="U980" s="29">
        <v>2939</v>
      </c>
      <c r="V980" s="29" t="s">
        <v>2329</v>
      </c>
      <c r="W980" s="29" t="s">
        <v>3694</v>
      </c>
      <c r="X980" s="29" t="s">
        <v>212</v>
      </c>
    </row>
    <row r="981" spans="1:24" x14ac:dyDescent="0.25">
      <c r="A981" s="29" t="s">
        <v>143</v>
      </c>
      <c r="B981" s="29">
        <v>2939</v>
      </c>
      <c r="C981" s="29" t="s">
        <v>142</v>
      </c>
      <c r="D981" s="29">
        <v>502012190</v>
      </c>
      <c r="E981" s="29">
        <v>0</v>
      </c>
      <c r="F981" s="29">
        <v>1060</v>
      </c>
      <c r="G981" s="29">
        <v>2689094.9580000001</v>
      </c>
      <c r="H981" s="29">
        <v>1285261.423</v>
      </c>
      <c r="I981" s="29">
        <v>901</v>
      </c>
      <c r="J981" s="29">
        <v>1085703</v>
      </c>
      <c r="K981" s="29" t="s">
        <v>2326</v>
      </c>
      <c r="L981" s="175" t="s">
        <v>1770</v>
      </c>
      <c r="M981" s="29">
        <v>8200</v>
      </c>
      <c r="N981" s="29" t="s">
        <v>142</v>
      </c>
      <c r="O981" s="29">
        <v>820000</v>
      </c>
      <c r="S981" s="29">
        <v>115</v>
      </c>
      <c r="T981" s="29" t="s">
        <v>3693</v>
      </c>
      <c r="U981" s="29">
        <v>2939</v>
      </c>
      <c r="V981" s="29" t="s">
        <v>2329</v>
      </c>
      <c r="X981" s="29" t="s">
        <v>212</v>
      </c>
    </row>
    <row r="982" spans="1:24" x14ac:dyDescent="0.25">
      <c r="A982" s="29" t="s">
        <v>143</v>
      </c>
      <c r="B982" s="29">
        <v>2939</v>
      </c>
      <c r="C982" s="29" t="s">
        <v>142</v>
      </c>
      <c r="D982" s="29">
        <v>191764873</v>
      </c>
      <c r="E982" s="29">
        <v>0</v>
      </c>
      <c r="F982" s="29">
        <v>1060</v>
      </c>
      <c r="G982" s="29">
        <v>2689081</v>
      </c>
      <c r="H982" s="29">
        <v>1285277</v>
      </c>
      <c r="I982" s="29">
        <v>909</v>
      </c>
      <c r="J982" s="29">
        <v>1085703</v>
      </c>
      <c r="K982" s="29" t="s">
        <v>2326</v>
      </c>
      <c r="M982" s="29">
        <v>8200</v>
      </c>
      <c r="N982" s="29" t="s">
        <v>142</v>
      </c>
      <c r="O982" s="29">
        <v>820000</v>
      </c>
      <c r="R982" s="29" t="s">
        <v>311</v>
      </c>
      <c r="S982" s="29">
        <v>115</v>
      </c>
      <c r="U982" s="29">
        <v>2939</v>
      </c>
      <c r="V982" s="29" t="s">
        <v>2327</v>
      </c>
      <c r="W982" s="29" t="s">
        <v>2328</v>
      </c>
      <c r="X982" s="29" t="s">
        <v>212</v>
      </c>
    </row>
    <row r="983" spans="1:24" x14ac:dyDescent="0.25">
      <c r="A983" s="29" t="s">
        <v>143</v>
      </c>
      <c r="B983" s="29">
        <v>2939</v>
      </c>
      <c r="C983" s="29" t="s">
        <v>142</v>
      </c>
      <c r="D983" s="29">
        <v>191765521</v>
      </c>
      <c r="E983" s="29">
        <v>0</v>
      </c>
      <c r="F983" s="29">
        <v>1060</v>
      </c>
      <c r="G983" s="29">
        <v>2689070.534</v>
      </c>
      <c r="H983" s="29">
        <v>1285192.0589999999</v>
      </c>
      <c r="I983" s="29">
        <v>905</v>
      </c>
      <c r="J983" s="29">
        <v>1085703</v>
      </c>
      <c r="K983" s="29" t="s">
        <v>2326</v>
      </c>
      <c r="M983" s="29">
        <v>8200</v>
      </c>
      <c r="N983" s="29" t="s">
        <v>142</v>
      </c>
      <c r="O983" s="29">
        <v>820000</v>
      </c>
      <c r="S983" s="29">
        <v>115</v>
      </c>
      <c r="U983" s="29">
        <v>2939</v>
      </c>
      <c r="V983" s="29" t="s">
        <v>2332</v>
      </c>
      <c r="W983" s="29" t="s">
        <v>2333</v>
      </c>
      <c r="X983" s="29" t="s">
        <v>212</v>
      </c>
    </row>
    <row r="984" spans="1:24" x14ac:dyDescent="0.25">
      <c r="A984" s="29" t="s">
        <v>143</v>
      </c>
      <c r="B984" s="29">
        <v>2939</v>
      </c>
      <c r="C984" s="29" t="s">
        <v>142</v>
      </c>
      <c r="D984" s="29">
        <v>191763404</v>
      </c>
      <c r="E984" s="29">
        <v>0</v>
      </c>
      <c r="F984" s="29">
        <v>1060</v>
      </c>
      <c r="G984" s="29">
        <v>2689058</v>
      </c>
      <c r="H984" s="29">
        <v>1285289</v>
      </c>
      <c r="I984" s="29">
        <v>909</v>
      </c>
      <c r="J984" s="29">
        <v>1085703</v>
      </c>
      <c r="K984" s="29" t="s">
        <v>2326</v>
      </c>
      <c r="M984" s="29">
        <v>8200</v>
      </c>
      <c r="N984" s="29" t="s">
        <v>142</v>
      </c>
      <c r="O984" s="29">
        <v>820000</v>
      </c>
      <c r="S984" s="29">
        <v>115</v>
      </c>
      <c r="U984" s="29">
        <v>2939</v>
      </c>
      <c r="V984" s="29" t="s">
        <v>2330</v>
      </c>
      <c r="W984" s="29" t="s">
        <v>2331</v>
      </c>
      <c r="X984" s="29" t="s">
        <v>212</v>
      </c>
    </row>
    <row r="985" spans="1:24" x14ac:dyDescent="0.25">
      <c r="A985" s="29" t="s">
        <v>143</v>
      </c>
      <c r="B985" s="29">
        <v>2939</v>
      </c>
      <c r="C985" s="29" t="s">
        <v>142</v>
      </c>
      <c r="D985" s="29">
        <v>191750372</v>
      </c>
      <c r="E985" s="29">
        <v>0</v>
      </c>
      <c r="F985" s="29">
        <v>1080</v>
      </c>
      <c r="G985" s="29">
        <v>2689192</v>
      </c>
      <c r="H985" s="29">
        <v>1285277</v>
      </c>
      <c r="I985" s="29">
        <v>905</v>
      </c>
      <c r="J985" s="29">
        <v>1085704</v>
      </c>
      <c r="K985" s="29" t="s">
        <v>2334</v>
      </c>
      <c r="L985" s="175" t="s">
        <v>3610</v>
      </c>
      <c r="M985" s="29">
        <v>8200</v>
      </c>
      <c r="N985" s="29" t="s">
        <v>142</v>
      </c>
      <c r="O985" s="29">
        <v>820000</v>
      </c>
      <c r="R985" s="29" t="s">
        <v>235</v>
      </c>
      <c r="S985" s="29">
        <v>101</v>
      </c>
      <c r="T985" s="29" t="s">
        <v>3611</v>
      </c>
      <c r="U985" s="29">
        <v>2939</v>
      </c>
      <c r="V985" s="29" t="s">
        <v>2339</v>
      </c>
      <c r="W985" s="29" t="s">
        <v>3612</v>
      </c>
      <c r="X985" s="29" t="s">
        <v>212</v>
      </c>
    </row>
    <row r="986" spans="1:24" x14ac:dyDescent="0.25">
      <c r="A986" s="29" t="s">
        <v>143</v>
      </c>
      <c r="B986" s="29">
        <v>2939</v>
      </c>
      <c r="C986" s="29" t="s">
        <v>142</v>
      </c>
      <c r="D986" s="29">
        <v>502012508</v>
      </c>
      <c r="E986" s="29">
        <v>0</v>
      </c>
      <c r="F986" s="29">
        <v>1060</v>
      </c>
      <c r="G986" s="29">
        <v>2689168.1430000002</v>
      </c>
      <c r="H986" s="29">
        <v>1285265.304</v>
      </c>
      <c r="I986" s="29">
        <v>901</v>
      </c>
      <c r="J986" s="29">
        <v>1085704</v>
      </c>
      <c r="K986" s="29" t="s">
        <v>2334</v>
      </c>
      <c r="L986" s="175" t="s">
        <v>3610</v>
      </c>
      <c r="M986" s="29">
        <v>8200</v>
      </c>
      <c r="N986" s="29" t="s">
        <v>142</v>
      </c>
      <c r="O986" s="29">
        <v>820000</v>
      </c>
      <c r="S986" s="29">
        <v>115</v>
      </c>
      <c r="T986" s="29" t="s">
        <v>3611</v>
      </c>
      <c r="U986" s="29">
        <v>2939</v>
      </c>
      <c r="V986" s="29" t="s">
        <v>2339</v>
      </c>
      <c r="X986" s="29" t="s">
        <v>212</v>
      </c>
    </row>
    <row r="987" spans="1:24" x14ac:dyDescent="0.25">
      <c r="A987" s="29" t="s">
        <v>143</v>
      </c>
      <c r="B987" s="29">
        <v>2939</v>
      </c>
      <c r="C987" s="29" t="s">
        <v>142</v>
      </c>
      <c r="D987" s="29">
        <v>191765480</v>
      </c>
      <c r="E987" s="29">
        <v>0</v>
      </c>
      <c r="F987" s="29">
        <v>1080</v>
      </c>
      <c r="G987" s="29">
        <v>2689277</v>
      </c>
      <c r="H987" s="29">
        <v>1285023</v>
      </c>
      <c r="I987" s="29">
        <v>909</v>
      </c>
      <c r="J987" s="29">
        <v>1085704</v>
      </c>
      <c r="K987" s="29" t="s">
        <v>2334</v>
      </c>
      <c r="M987" s="29">
        <v>8200</v>
      </c>
      <c r="N987" s="29" t="s">
        <v>142</v>
      </c>
      <c r="O987" s="29">
        <v>820000</v>
      </c>
      <c r="R987" s="29" t="s">
        <v>882</v>
      </c>
      <c r="S987" s="29">
        <v>101</v>
      </c>
      <c r="U987" s="29">
        <v>2939</v>
      </c>
      <c r="V987" s="29" t="s">
        <v>2335</v>
      </c>
      <c r="W987" s="29" t="s">
        <v>2336</v>
      </c>
      <c r="X987" s="29" t="s">
        <v>212</v>
      </c>
    </row>
    <row r="988" spans="1:24" x14ac:dyDescent="0.25">
      <c r="A988" s="29" t="s">
        <v>143</v>
      </c>
      <c r="B988" s="29">
        <v>2939</v>
      </c>
      <c r="C988" s="29" t="s">
        <v>142</v>
      </c>
      <c r="D988" s="29">
        <v>191765842</v>
      </c>
      <c r="E988" s="29">
        <v>0</v>
      </c>
      <c r="F988" s="29">
        <v>1080</v>
      </c>
      <c r="G988" s="29">
        <v>2689121</v>
      </c>
      <c r="H988" s="29">
        <v>1285341</v>
      </c>
      <c r="I988" s="29">
        <v>909</v>
      </c>
      <c r="J988" s="29">
        <v>1085704</v>
      </c>
      <c r="K988" s="29" t="s">
        <v>2334</v>
      </c>
      <c r="M988" s="29">
        <v>8200</v>
      </c>
      <c r="N988" s="29" t="s">
        <v>142</v>
      </c>
      <c r="O988" s="29">
        <v>820000</v>
      </c>
      <c r="R988" s="29" t="s">
        <v>262</v>
      </c>
      <c r="S988" s="29">
        <v>101</v>
      </c>
      <c r="U988" s="29">
        <v>2939</v>
      </c>
      <c r="V988" s="29" t="s">
        <v>2337</v>
      </c>
      <c r="W988" s="29" t="s">
        <v>2338</v>
      </c>
      <c r="X988" s="29" t="s">
        <v>212</v>
      </c>
    </row>
    <row r="989" spans="1:24" x14ac:dyDescent="0.25">
      <c r="A989" s="29" t="s">
        <v>143</v>
      </c>
      <c r="B989" s="29">
        <v>2939</v>
      </c>
      <c r="C989" s="29" t="s">
        <v>142</v>
      </c>
      <c r="D989" s="29">
        <v>191765478</v>
      </c>
      <c r="E989" s="29">
        <v>0</v>
      </c>
      <c r="F989" s="29">
        <v>1060</v>
      </c>
      <c r="G989" s="29">
        <v>2689269.7199999997</v>
      </c>
      <c r="H989" s="29">
        <v>1285025.3030000001</v>
      </c>
      <c r="I989" s="29">
        <v>905</v>
      </c>
      <c r="J989" s="29">
        <v>1085704</v>
      </c>
      <c r="K989" s="29" t="s">
        <v>2334</v>
      </c>
      <c r="M989" s="29">
        <v>8200</v>
      </c>
      <c r="N989" s="29" t="s">
        <v>142</v>
      </c>
      <c r="O989" s="29">
        <v>820000</v>
      </c>
      <c r="S989" s="29">
        <v>115</v>
      </c>
      <c r="U989" s="29">
        <v>2939</v>
      </c>
      <c r="V989" s="29" t="s">
        <v>2340</v>
      </c>
      <c r="W989" s="29" t="s">
        <v>2341</v>
      </c>
      <c r="X989" s="29" t="s">
        <v>212</v>
      </c>
    </row>
    <row r="990" spans="1:24" x14ac:dyDescent="0.25">
      <c r="A990" s="29" t="s">
        <v>143</v>
      </c>
      <c r="B990" s="29">
        <v>2939</v>
      </c>
      <c r="C990" s="29" t="s">
        <v>142</v>
      </c>
      <c r="D990" s="29">
        <v>191771413</v>
      </c>
      <c r="E990" s="29">
        <v>0</v>
      </c>
      <c r="F990" s="29">
        <v>1080</v>
      </c>
      <c r="G990" s="29">
        <v>2688541</v>
      </c>
      <c r="H990" s="29">
        <v>1284121</v>
      </c>
      <c r="I990" s="29">
        <v>909</v>
      </c>
      <c r="J990" s="29">
        <v>1085710</v>
      </c>
      <c r="K990" s="29" t="s">
        <v>2342</v>
      </c>
      <c r="M990" s="29">
        <v>8200</v>
      </c>
      <c r="N990" s="29" t="s">
        <v>142</v>
      </c>
      <c r="O990" s="29">
        <v>820000</v>
      </c>
      <c r="R990" s="29" t="s">
        <v>351</v>
      </c>
      <c r="S990" s="29">
        <v>101</v>
      </c>
      <c r="U990" s="29">
        <v>2939</v>
      </c>
      <c r="V990" s="29" t="s">
        <v>2344</v>
      </c>
      <c r="W990" s="29" t="s">
        <v>2345</v>
      </c>
      <c r="X990" s="29" t="s">
        <v>212</v>
      </c>
    </row>
    <row r="991" spans="1:24" x14ac:dyDescent="0.25">
      <c r="A991" s="29" t="s">
        <v>143</v>
      </c>
      <c r="B991" s="29">
        <v>2939</v>
      </c>
      <c r="C991" s="29" t="s">
        <v>142</v>
      </c>
      <c r="D991" s="29">
        <v>191771535</v>
      </c>
      <c r="E991" s="29">
        <v>0</v>
      </c>
      <c r="F991" s="29">
        <v>1080</v>
      </c>
      <c r="G991" s="29">
        <v>2688540</v>
      </c>
      <c r="H991" s="29">
        <v>1284013</v>
      </c>
      <c r="I991" s="29">
        <v>909</v>
      </c>
      <c r="J991" s="29">
        <v>1085710</v>
      </c>
      <c r="K991" s="29" t="s">
        <v>2342</v>
      </c>
      <c r="M991" s="29">
        <v>8200</v>
      </c>
      <c r="N991" s="29" t="s">
        <v>142</v>
      </c>
      <c r="O991" s="29">
        <v>820000</v>
      </c>
      <c r="R991" s="29" t="s">
        <v>351</v>
      </c>
      <c r="S991" s="29">
        <v>101</v>
      </c>
      <c r="U991" s="29">
        <v>2939</v>
      </c>
      <c r="V991" s="29" t="s">
        <v>2346</v>
      </c>
      <c r="W991" s="29" t="s">
        <v>2347</v>
      </c>
      <c r="X991" s="29" t="s">
        <v>212</v>
      </c>
    </row>
    <row r="992" spans="1:24" x14ac:dyDescent="0.25">
      <c r="A992" s="29" t="s">
        <v>143</v>
      </c>
      <c r="B992" s="29">
        <v>2939</v>
      </c>
      <c r="C992" s="29" t="s">
        <v>142</v>
      </c>
      <c r="D992" s="29">
        <v>191748328</v>
      </c>
      <c r="E992" s="29">
        <v>0</v>
      </c>
      <c r="F992" s="29">
        <v>1060</v>
      </c>
      <c r="G992" s="29">
        <v>2688528</v>
      </c>
      <c r="H992" s="29">
        <v>1284140</v>
      </c>
      <c r="I992" s="29">
        <v>904</v>
      </c>
      <c r="J992" s="29">
        <v>1085710</v>
      </c>
      <c r="K992" s="29" t="s">
        <v>2342</v>
      </c>
      <c r="M992" s="29">
        <v>8200</v>
      </c>
      <c r="N992" s="29" t="s">
        <v>142</v>
      </c>
      <c r="O992" s="29">
        <v>820000</v>
      </c>
      <c r="R992" s="29" t="s">
        <v>2348</v>
      </c>
      <c r="S992" s="29">
        <v>115</v>
      </c>
      <c r="T992" s="29" t="s">
        <v>3613</v>
      </c>
      <c r="U992" s="29">
        <v>2939</v>
      </c>
      <c r="V992" s="29" t="s">
        <v>2344</v>
      </c>
      <c r="W992" s="29" t="s">
        <v>2349</v>
      </c>
      <c r="X992" s="29" t="s">
        <v>212</v>
      </c>
    </row>
    <row r="993" spans="1:24" x14ac:dyDescent="0.25">
      <c r="A993" s="29" t="s">
        <v>143</v>
      </c>
      <c r="B993" s="29">
        <v>2939</v>
      </c>
      <c r="C993" s="29" t="s">
        <v>142</v>
      </c>
      <c r="D993" s="29">
        <v>191772426</v>
      </c>
      <c r="E993" s="29">
        <v>0</v>
      </c>
      <c r="F993" s="29">
        <v>1060</v>
      </c>
      <c r="G993" s="29">
        <v>2688473</v>
      </c>
      <c r="H993" s="29">
        <v>1284033</v>
      </c>
      <c r="I993" s="29">
        <v>909</v>
      </c>
      <c r="J993" s="29">
        <v>1085710</v>
      </c>
      <c r="K993" s="29" t="s">
        <v>2342</v>
      </c>
      <c r="M993" s="29">
        <v>8200</v>
      </c>
      <c r="N993" s="29" t="s">
        <v>142</v>
      </c>
      <c r="O993" s="29">
        <v>820000</v>
      </c>
      <c r="S993" s="29">
        <v>115</v>
      </c>
      <c r="U993" s="29">
        <v>2939</v>
      </c>
      <c r="V993" s="29" t="s">
        <v>2350</v>
      </c>
      <c r="W993" s="29" t="s">
        <v>2351</v>
      </c>
      <c r="X993" s="29" t="s">
        <v>212</v>
      </c>
    </row>
    <row r="994" spans="1:24" x14ac:dyDescent="0.25">
      <c r="A994" s="29" t="s">
        <v>143</v>
      </c>
      <c r="B994" s="29">
        <v>2939</v>
      </c>
      <c r="C994" s="29" t="s">
        <v>142</v>
      </c>
      <c r="D994" s="29">
        <v>191752505</v>
      </c>
      <c r="E994" s="29">
        <v>0</v>
      </c>
      <c r="F994" s="29">
        <v>1060</v>
      </c>
      <c r="G994" s="29">
        <v>2688550</v>
      </c>
      <c r="H994" s="29">
        <v>1284704</v>
      </c>
      <c r="I994" s="29">
        <v>904</v>
      </c>
      <c r="J994" s="29">
        <v>2417501</v>
      </c>
      <c r="K994" s="29" t="s">
        <v>2352</v>
      </c>
      <c r="L994" s="175" t="s">
        <v>2353</v>
      </c>
      <c r="M994" s="29">
        <v>8200</v>
      </c>
      <c r="N994" s="29" t="s">
        <v>142</v>
      </c>
      <c r="O994" s="29">
        <v>820000</v>
      </c>
      <c r="R994" s="29" t="s">
        <v>2354</v>
      </c>
      <c r="S994" s="29">
        <v>115</v>
      </c>
      <c r="T994" s="29" t="s">
        <v>2355</v>
      </c>
      <c r="U994" s="29">
        <v>2939</v>
      </c>
      <c r="V994" s="29" t="s">
        <v>2356</v>
      </c>
      <c r="W994" s="29" t="s">
        <v>2357</v>
      </c>
      <c r="X994" s="29" t="s">
        <v>212</v>
      </c>
    </row>
    <row r="995" spans="1:24" x14ac:dyDescent="0.25">
      <c r="A995" s="29" t="s">
        <v>143</v>
      </c>
      <c r="B995" s="29">
        <v>2939</v>
      </c>
      <c r="C995" s="29" t="s">
        <v>142</v>
      </c>
      <c r="D995" s="29">
        <v>502012560</v>
      </c>
      <c r="E995" s="29">
        <v>0</v>
      </c>
      <c r="F995" s="29">
        <v>1060</v>
      </c>
      <c r="G995" s="29">
        <v>2688552.92</v>
      </c>
      <c r="H995" s="29">
        <v>1284654.247</v>
      </c>
      <c r="I995" s="29">
        <v>901</v>
      </c>
      <c r="J995" s="29">
        <v>2417501</v>
      </c>
      <c r="K995" s="29" t="s">
        <v>2352</v>
      </c>
      <c r="L995" s="175" t="s">
        <v>2353</v>
      </c>
      <c r="M995" s="29">
        <v>8200</v>
      </c>
      <c r="N995" s="29" t="s">
        <v>142</v>
      </c>
      <c r="O995" s="29">
        <v>820000</v>
      </c>
      <c r="S995" s="29">
        <v>115</v>
      </c>
      <c r="T995" s="29" t="s">
        <v>2355</v>
      </c>
      <c r="U995" s="29">
        <v>2939</v>
      </c>
      <c r="V995" s="29" t="s">
        <v>2356</v>
      </c>
      <c r="W995" s="29" t="s">
        <v>2358</v>
      </c>
      <c r="X995" s="29" t="s">
        <v>212</v>
      </c>
    </row>
    <row r="996" spans="1:24" x14ac:dyDescent="0.25">
      <c r="A996" s="29" t="s">
        <v>143</v>
      </c>
      <c r="B996" s="29">
        <v>2939</v>
      </c>
      <c r="C996" s="29" t="s">
        <v>142</v>
      </c>
      <c r="D996" s="29">
        <v>191752476</v>
      </c>
      <c r="E996" s="29">
        <v>0</v>
      </c>
      <c r="F996" s="29">
        <v>1060</v>
      </c>
      <c r="G996" s="29">
        <v>2688361</v>
      </c>
      <c r="H996" s="29">
        <v>1284827</v>
      </c>
      <c r="I996" s="29">
        <v>909</v>
      </c>
      <c r="J996" s="29">
        <v>2417501</v>
      </c>
      <c r="K996" s="29" t="s">
        <v>2352</v>
      </c>
      <c r="L996" s="175" t="s">
        <v>2359</v>
      </c>
      <c r="M996" s="29">
        <v>8200</v>
      </c>
      <c r="N996" s="29" t="s">
        <v>142</v>
      </c>
      <c r="O996" s="29">
        <v>820000</v>
      </c>
      <c r="R996" s="29" t="s">
        <v>659</v>
      </c>
      <c r="S996" s="29">
        <v>115</v>
      </c>
      <c r="T996" s="29" t="s">
        <v>2360</v>
      </c>
      <c r="U996" s="29">
        <v>2939</v>
      </c>
      <c r="V996" s="29" t="s">
        <v>2361</v>
      </c>
      <c r="W996" s="29" t="s">
        <v>2362</v>
      </c>
      <c r="X996" s="29" t="s">
        <v>252</v>
      </c>
    </row>
    <row r="997" spans="1:24" x14ac:dyDescent="0.25">
      <c r="A997" s="29" t="s">
        <v>143</v>
      </c>
      <c r="B997" s="29">
        <v>2939</v>
      </c>
      <c r="C997" s="29" t="s">
        <v>142</v>
      </c>
      <c r="D997" s="29">
        <v>502012699</v>
      </c>
      <c r="E997" s="29">
        <v>0</v>
      </c>
      <c r="F997" s="29">
        <v>1060</v>
      </c>
      <c r="G997" s="29">
        <v>2688331.9649999999</v>
      </c>
      <c r="H997" s="29">
        <v>1284860.6140000001</v>
      </c>
      <c r="I997" s="29">
        <v>901</v>
      </c>
      <c r="J997" s="29">
        <v>2417501</v>
      </c>
      <c r="K997" s="29" t="s">
        <v>2352</v>
      </c>
      <c r="L997" s="175" t="s">
        <v>2359</v>
      </c>
      <c r="M997" s="29">
        <v>8200</v>
      </c>
      <c r="N997" s="29" t="s">
        <v>142</v>
      </c>
      <c r="O997" s="29">
        <v>820000</v>
      </c>
      <c r="S997" s="29">
        <v>115</v>
      </c>
      <c r="T997" s="29" t="s">
        <v>2363</v>
      </c>
      <c r="U997" s="29">
        <v>2939</v>
      </c>
      <c r="V997" s="29" t="s">
        <v>2364</v>
      </c>
      <c r="X997" s="29" t="s">
        <v>212</v>
      </c>
    </row>
    <row r="998" spans="1:24" x14ac:dyDescent="0.25">
      <c r="A998" s="29" t="s">
        <v>143</v>
      </c>
      <c r="B998" s="29">
        <v>2939</v>
      </c>
      <c r="C998" s="29" t="s">
        <v>142</v>
      </c>
      <c r="D998" s="29">
        <v>191737493</v>
      </c>
      <c r="E998" s="29">
        <v>0</v>
      </c>
      <c r="F998" s="29">
        <v>1060</v>
      </c>
      <c r="G998" s="29">
        <v>2685575.5830000001</v>
      </c>
      <c r="H998" s="29">
        <v>1287668.6980000001</v>
      </c>
      <c r="I998" s="29">
        <v>905</v>
      </c>
      <c r="J998" s="29">
        <v>2417500</v>
      </c>
      <c r="K998" s="29" t="s">
        <v>2352</v>
      </c>
      <c r="L998" s="175" t="s">
        <v>669</v>
      </c>
      <c r="M998" s="29">
        <v>8231</v>
      </c>
      <c r="N998" s="29" t="s">
        <v>233</v>
      </c>
      <c r="O998" s="29">
        <v>823100</v>
      </c>
      <c r="R998" s="29" t="s">
        <v>310</v>
      </c>
      <c r="S998" s="29">
        <v>115</v>
      </c>
      <c r="T998" s="29" t="s">
        <v>2365</v>
      </c>
      <c r="U998" s="29">
        <v>2934</v>
      </c>
      <c r="V998" s="29" t="s">
        <v>2366</v>
      </c>
      <c r="W998" s="29" t="s">
        <v>2367</v>
      </c>
      <c r="X998" s="29" t="s">
        <v>212</v>
      </c>
    </row>
    <row r="999" spans="1:24" x14ac:dyDescent="0.25">
      <c r="A999" s="29" t="s">
        <v>143</v>
      </c>
      <c r="B999" s="29">
        <v>2939</v>
      </c>
      <c r="C999" s="29" t="s">
        <v>142</v>
      </c>
      <c r="D999" s="29">
        <v>502013124</v>
      </c>
      <c r="E999" s="29">
        <v>0</v>
      </c>
      <c r="F999" s="29">
        <v>1060</v>
      </c>
      <c r="G999" s="29">
        <v>2685570.2149999999</v>
      </c>
      <c r="H999" s="29">
        <v>1287669.2490000001</v>
      </c>
      <c r="I999" s="29">
        <v>901</v>
      </c>
      <c r="J999" s="29">
        <v>2417500</v>
      </c>
      <c r="K999" s="29" t="s">
        <v>2352</v>
      </c>
      <c r="L999" s="175" t="s">
        <v>669</v>
      </c>
      <c r="M999" s="29">
        <v>8231</v>
      </c>
      <c r="N999" s="29" t="s">
        <v>233</v>
      </c>
      <c r="O999" s="29">
        <v>823100</v>
      </c>
      <c r="S999" s="29">
        <v>115</v>
      </c>
      <c r="T999" s="29" t="s">
        <v>2368</v>
      </c>
      <c r="U999" s="29">
        <v>2934</v>
      </c>
      <c r="V999" s="29" t="s">
        <v>2369</v>
      </c>
      <c r="W999" s="29" t="s">
        <v>2204</v>
      </c>
      <c r="X999" s="29" t="s">
        <v>212</v>
      </c>
    </row>
    <row r="1000" spans="1:24" x14ac:dyDescent="0.25">
      <c r="A1000" s="29" t="s">
        <v>143</v>
      </c>
      <c r="B1000" s="29">
        <v>2939</v>
      </c>
      <c r="C1000" s="29" t="s">
        <v>142</v>
      </c>
      <c r="D1000" s="29">
        <v>191737492</v>
      </c>
      <c r="E1000" s="29">
        <v>0</v>
      </c>
      <c r="F1000" s="29">
        <v>1080</v>
      </c>
      <c r="G1000" s="29">
        <v>2685564.3969999999</v>
      </c>
      <c r="H1000" s="29">
        <v>1287662.233</v>
      </c>
      <c r="I1000" s="29">
        <v>905</v>
      </c>
      <c r="J1000" s="29">
        <v>2417500</v>
      </c>
      <c r="K1000" s="29" t="s">
        <v>2352</v>
      </c>
      <c r="L1000" s="175" t="s">
        <v>2370</v>
      </c>
      <c r="M1000" s="29">
        <v>8231</v>
      </c>
      <c r="N1000" s="29" t="s">
        <v>233</v>
      </c>
      <c r="O1000" s="29">
        <v>823100</v>
      </c>
      <c r="R1000" s="29" t="s">
        <v>249</v>
      </c>
      <c r="S1000" s="29">
        <v>101</v>
      </c>
      <c r="T1000" s="29" t="s">
        <v>2365</v>
      </c>
      <c r="U1000" s="29">
        <v>2934</v>
      </c>
      <c r="V1000" s="29" t="s">
        <v>2366</v>
      </c>
      <c r="W1000" s="29" t="s">
        <v>2371</v>
      </c>
      <c r="X1000" s="29" t="s">
        <v>212</v>
      </c>
    </row>
    <row r="1001" spans="1:24" x14ac:dyDescent="0.25">
      <c r="A1001" s="29" t="s">
        <v>143</v>
      </c>
      <c r="B1001" s="29">
        <v>2939</v>
      </c>
      <c r="C1001" s="29" t="s">
        <v>142</v>
      </c>
      <c r="D1001" s="29">
        <v>502013110</v>
      </c>
      <c r="E1001" s="29">
        <v>0</v>
      </c>
      <c r="F1001" s="29">
        <v>1060</v>
      </c>
      <c r="G1001" s="29">
        <v>2685564.9210000001</v>
      </c>
      <c r="H1001" s="29">
        <v>1287667.446</v>
      </c>
      <c r="I1001" s="29">
        <v>901</v>
      </c>
      <c r="J1001" s="29">
        <v>2417500</v>
      </c>
      <c r="K1001" s="29" t="s">
        <v>2352</v>
      </c>
      <c r="L1001" s="175" t="s">
        <v>2370</v>
      </c>
      <c r="M1001" s="29">
        <v>8231</v>
      </c>
      <c r="N1001" s="29" t="s">
        <v>233</v>
      </c>
      <c r="O1001" s="29">
        <v>823100</v>
      </c>
      <c r="S1001" s="29">
        <v>115</v>
      </c>
      <c r="T1001" s="29" t="s">
        <v>2372</v>
      </c>
      <c r="U1001" s="29">
        <v>2934</v>
      </c>
      <c r="V1001" s="29" t="s">
        <v>2373</v>
      </c>
      <c r="W1001" s="29" t="s">
        <v>2374</v>
      </c>
      <c r="X1001" s="29" t="s">
        <v>212</v>
      </c>
    </row>
    <row r="1002" spans="1:24" x14ac:dyDescent="0.25">
      <c r="A1002" s="29" t="s">
        <v>143</v>
      </c>
      <c r="B1002" s="29">
        <v>2939</v>
      </c>
      <c r="C1002" s="29" t="s">
        <v>142</v>
      </c>
      <c r="D1002" s="29">
        <v>191752485</v>
      </c>
      <c r="E1002" s="29">
        <v>0</v>
      </c>
      <c r="F1002" s="29">
        <v>1060</v>
      </c>
      <c r="G1002" s="29">
        <v>2688995</v>
      </c>
      <c r="H1002" s="29">
        <v>1284164</v>
      </c>
      <c r="I1002" s="29">
        <v>904</v>
      </c>
      <c r="J1002" s="29">
        <v>2417501</v>
      </c>
      <c r="K1002" s="29" t="s">
        <v>2352</v>
      </c>
      <c r="L1002" s="175" t="s">
        <v>2375</v>
      </c>
      <c r="M1002" s="29">
        <v>8200</v>
      </c>
      <c r="N1002" s="29" t="s">
        <v>142</v>
      </c>
      <c r="O1002" s="29">
        <v>820000</v>
      </c>
      <c r="R1002" s="29" t="s">
        <v>2376</v>
      </c>
      <c r="S1002" s="29">
        <v>115</v>
      </c>
      <c r="T1002" s="29" t="s">
        <v>2377</v>
      </c>
      <c r="U1002" s="29">
        <v>2939</v>
      </c>
      <c r="V1002" s="29" t="s">
        <v>781</v>
      </c>
      <c r="W1002" s="29" t="s">
        <v>2378</v>
      </c>
      <c r="X1002" s="29" t="s">
        <v>212</v>
      </c>
    </row>
    <row r="1003" spans="1:24" x14ac:dyDescent="0.25">
      <c r="A1003" s="29" t="s">
        <v>143</v>
      </c>
      <c r="B1003" s="29">
        <v>2939</v>
      </c>
      <c r="C1003" s="29" t="s">
        <v>142</v>
      </c>
      <c r="D1003" s="29">
        <v>502012563</v>
      </c>
      <c r="E1003" s="29">
        <v>0</v>
      </c>
      <c r="F1003" s="29">
        <v>1060</v>
      </c>
      <c r="G1003" s="29">
        <v>2689068.8229999999</v>
      </c>
      <c r="H1003" s="29">
        <v>1284149.419</v>
      </c>
      <c r="I1003" s="29">
        <v>901</v>
      </c>
      <c r="J1003" s="29">
        <v>2417501</v>
      </c>
      <c r="K1003" s="29" t="s">
        <v>2352</v>
      </c>
      <c r="L1003" s="175" t="s">
        <v>2375</v>
      </c>
      <c r="M1003" s="29">
        <v>8200</v>
      </c>
      <c r="N1003" s="29" t="s">
        <v>142</v>
      </c>
      <c r="O1003" s="29">
        <v>820000</v>
      </c>
      <c r="S1003" s="29">
        <v>115</v>
      </c>
      <c r="T1003" s="29" t="s">
        <v>2377</v>
      </c>
      <c r="U1003" s="29">
        <v>2939</v>
      </c>
      <c r="V1003" s="29" t="s">
        <v>781</v>
      </c>
      <c r="X1003" s="29" t="s">
        <v>212</v>
      </c>
    </row>
    <row r="1004" spans="1:24" x14ac:dyDescent="0.25">
      <c r="A1004" s="29" t="s">
        <v>143</v>
      </c>
      <c r="B1004" s="29">
        <v>2939</v>
      </c>
      <c r="C1004" s="29" t="s">
        <v>142</v>
      </c>
      <c r="D1004" s="29">
        <v>191752495</v>
      </c>
      <c r="E1004" s="29">
        <v>0</v>
      </c>
      <c r="F1004" s="29">
        <v>1060</v>
      </c>
      <c r="G1004" s="29">
        <v>2688830</v>
      </c>
      <c r="H1004" s="29">
        <v>1284142</v>
      </c>
      <c r="I1004" s="29">
        <v>909</v>
      </c>
      <c r="J1004" s="29">
        <v>2417501</v>
      </c>
      <c r="K1004" s="29" t="s">
        <v>2352</v>
      </c>
      <c r="L1004" s="175" t="s">
        <v>2279</v>
      </c>
      <c r="M1004" s="29">
        <v>8200</v>
      </c>
      <c r="N1004" s="29" t="s">
        <v>142</v>
      </c>
      <c r="O1004" s="29">
        <v>820000</v>
      </c>
      <c r="R1004" s="29" t="s">
        <v>2379</v>
      </c>
      <c r="S1004" s="29">
        <v>115</v>
      </c>
      <c r="T1004" s="29" t="s">
        <v>2380</v>
      </c>
      <c r="U1004" s="29">
        <v>2939</v>
      </c>
      <c r="V1004" s="29" t="s">
        <v>250</v>
      </c>
      <c r="W1004" s="29" t="s">
        <v>2381</v>
      </c>
      <c r="X1004" s="29" t="s">
        <v>212</v>
      </c>
    </row>
    <row r="1005" spans="1:24" x14ac:dyDescent="0.25">
      <c r="A1005" s="29" t="s">
        <v>143</v>
      </c>
      <c r="B1005" s="29">
        <v>2939</v>
      </c>
      <c r="C1005" s="29" t="s">
        <v>142</v>
      </c>
      <c r="D1005" s="29">
        <v>502013005</v>
      </c>
      <c r="E1005" s="29">
        <v>0</v>
      </c>
      <c r="F1005" s="29">
        <v>1060</v>
      </c>
      <c r="G1005" s="29">
        <v>2688864.4589999998</v>
      </c>
      <c r="H1005" s="29">
        <v>1284156.5649999999</v>
      </c>
      <c r="I1005" s="29">
        <v>901</v>
      </c>
      <c r="J1005" s="29">
        <v>2417501</v>
      </c>
      <c r="K1005" s="29" t="s">
        <v>2352</v>
      </c>
      <c r="L1005" s="175" t="s">
        <v>2279</v>
      </c>
      <c r="M1005" s="29">
        <v>8200</v>
      </c>
      <c r="N1005" s="29" t="s">
        <v>142</v>
      </c>
      <c r="O1005" s="29">
        <v>820000</v>
      </c>
      <c r="S1005" s="29">
        <v>115</v>
      </c>
      <c r="T1005" s="29" t="s">
        <v>2380</v>
      </c>
      <c r="U1005" s="29">
        <v>2939</v>
      </c>
      <c r="V1005" s="29" t="s">
        <v>250</v>
      </c>
      <c r="X1005" s="29" t="s">
        <v>212</v>
      </c>
    </row>
    <row r="1006" spans="1:24" x14ac:dyDescent="0.25">
      <c r="A1006" s="29" t="s">
        <v>143</v>
      </c>
      <c r="B1006" s="29">
        <v>2939</v>
      </c>
      <c r="C1006" s="29" t="s">
        <v>142</v>
      </c>
      <c r="D1006" s="29">
        <v>191752491</v>
      </c>
      <c r="E1006" s="29">
        <v>0</v>
      </c>
      <c r="F1006" s="29">
        <v>1060</v>
      </c>
      <c r="G1006" s="29">
        <v>2688611</v>
      </c>
      <c r="H1006" s="29">
        <v>1284535</v>
      </c>
      <c r="I1006" s="29">
        <v>904</v>
      </c>
      <c r="J1006" s="29">
        <v>2417501</v>
      </c>
      <c r="K1006" s="29" t="s">
        <v>2352</v>
      </c>
      <c r="M1006" s="29">
        <v>8200</v>
      </c>
      <c r="N1006" s="29" t="s">
        <v>142</v>
      </c>
      <c r="O1006" s="29">
        <v>820000</v>
      </c>
      <c r="R1006" s="29" t="s">
        <v>310</v>
      </c>
      <c r="S1006" s="29">
        <v>115</v>
      </c>
      <c r="U1006" s="29">
        <v>2939</v>
      </c>
      <c r="V1006" s="29" t="s">
        <v>2159</v>
      </c>
      <c r="W1006" s="29" t="s">
        <v>2382</v>
      </c>
      <c r="X1006" s="29" t="s">
        <v>212</v>
      </c>
    </row>
    <row r="1007" spans="1:24" x14ac:dyDescent="0.25">
      <c r="A1007" s="29" t="s">
        <v>143</v>
      </c>
      <c r="B1007" s="29">
        <v>2939</v>
      </c>
      <c r="C1007" s="29" t="s">
        <v>142</v>
      </c>
      <c r="D1007" s="29">
        <v>191752820</v>
      </c>
      <c r="E1007" s="29">
        <v>0</v>
      </c>
      <c r="F1007" s="29">
        <v>1060</v>
      </c>
      <c r="G1007" s="29">
        <v>2688315</v>
      </c>
      <c r="H1007" s="29">
        <v>1284791</v>
      </c>
      <c r="I1007" s="29">
        <v>909</v>
      </c>
      <c r="J1007" s="29">
        <v>2417501</v>
      </c>
      <c r="K1007" s="29" t="s">
        <v>2352</v>
      </c>
      <c r="M1007" s="29">
        <v>8200</v>
      </c>
      <c r="N1007" s="29" t="s">
        <v>142</v>
      </c>
      <c r="O1007" s="29">
        <v>820000</v>
      </c>
      <c r="R1007" s="29" t="s">
        <v>171</v>
      </c>
      <c r="S1007" s="29">
        <v>115</v>
      </c>
      <c r="T1007" s="29" t="s">
        <v>2383</v>
      </c>
      <c r="U1007" s="29">
        <v>2939</v>
      </c>
      <c r="V1007" s="29" t="s">
        <v>2384</v>
      </c>
      <c r="W1007" s="29" t="s">
        <v>2385</v>
      </c>
      <c r="X1007" s="29" t="s">
        <v>212</v>
      </c>
    </row>
    <row r="1008" spans="1:24" x14ac:dyDescent="0.25">
      <c r="A1008" s="29" t="s">
        <v>143</v>
      </c>
      <c r="B1008" s="29">
        <v>2939</v>
      </c>
      <c r="C1008" s="29" t="s">
        <v>142</v>
      </c>
      <c r="D1008" s="29">
        <v>191740011</v>
      </c>
      <c r="E1008" s="29">
        <v>0</v>
      </c>
      <c r="F1008" s="29">
        <v>1060</v>
      </c>
      <c r="G1008" s="29">
        <v>2685594.24</v>
      </c>
      <c r="H1008" s="29">
        <v>1287618.7339999999</v>
      </c>
      <c r="I1008" s="29">
        <v>905</v>
      </c>
      <c r="J1008" s="29">
        <v>2417500</v>
      </c>
      <c r="K1008" s="29" t="s">
        <v>2352</v>
      </c>
      <c r="M1008" s="29">
        <v>8231</v>
      </c>
      <c r="N1008" s="29" t="s">
        <v>233</v>
      </c>
      <c r="O1008" s="29">
        <v>823100</v>
      </c>
      <c r="R1008" s="29" t="s">
        <v>2386</v>
      </c>
      <c r="S1008" s="29">
        <v>115</v>
      </c>
      <c r="U1008" s="29">
        <v>2934</v>
      </c>
      <c r="V1008" s="29" t="s">
        <v>2387</v>
      </c>
      <c r="W1008" s="29" t="s">
        <v>2388</v>
      </c>
      <c r="X1008" s="29" t="s">
        <v>212</v>
      </c>
    </row>
    <row r="1009" spans="1:24" x14ac:dyDescent="0.25">
      <c r="A1009" s="29" t="s">
        <v>143</v>
      </c>
      <c r="B1009" s="29">
        <v>2939</v>
      </c>
      <c r="C1009" s="29" t="s">
        <v>142</v>
      </c>
      <c r="D1009" s="29">
        <v>191741371</v>
      </c>
      <c r="E1009" s="29">
        <v>0</v>
      </c>
      <c r="F1009" s="29">
        <v>1060</v>
      </c>
      <c r="G1009" s="29">
        <v>2684722.6370000001</v>
      </c>
      <c r="H1009" s="29">
        <v>1287828.7520000001</v>
      </c>
      <c r="I1009" s="29">
        <v>905</v>
      </c>
      <c r="J1009" s="29">
        <v>2417500</v>
      </c>
      <c r="K1009" s="29" t="s">
        <v>2352</v>
      </c>
      <c r="M1009" s="29">
        <v>8231</v>
      </c>
      <c r="N1009" s="29" t="s">
        <v>233</v>
      </c>
      <c r="O1009" s="29">
        <v>823100</v>
      </c>
      <c r="R1009" s="29" t="s">
        <v>1071</v>
      </c>
      <c r="S1009" s="29">
        <v>115</v>
      </c>
      <c r="U1009" s="29">
        <v>2934</v>
      </c>
      <c r="V1009" s="29" t="s">
        <v>2389</v>
      </c>
      <c r="W1009" s="29" t="s">
        <v>2390</v>
      </c>
      <c r="X1009" s="29" t="s">
        <v>212</v>
      </c>
    </row>
    <row r="1010" spans="1:24" x14ac:dyDescent="0.25">
      <c r="A1010" s="29" t="s">
        <v>143</v>
      </c>
      <c r="B1010" s="29">
        <v>2939</v>
      </c>
      <c r="C1010" s="29" t="s">
        <v>142</v>
      </c>
      <c r="D1010" s="29">
        <v>191755347</v>
      </c>
      <c r="E1010" s="29">
        <v>0</v>
      </c>
      <c r="F1010" s="29">
        <v>1060</v>
      </c>
      <c r="G1010" s="29">
        <v>2688385</v>
      </c>
      <c r="H1010" s="29">
        <v>1284924</v>
      </c>
      <c r="I1010" s="29">
        <v>909</v>
      </c>
      <c r="J1010" s="29">
        <v>2417501</v>
      </c>
      <c r="K1010" s="29" t="s">
        <v>2352</v>
      </c>
      <c r="M1010" s="29">
        <v>8200</v>
      </c>
      <c r="N1010" s="29" t="s">
        <v>142</v>
      </c>
      <c r="O1010" s="29">
        <v>820000</v>
      </c>
      <c r="R1010" s="29" t="s">
        <v>2394</v>
      </c>
      <c r="S1010" s="29">
        <v>115</v>
      </c>
      <c r="U1010" s="29">
        <v>2939</v>
      </c>
      <c r="V1010" s="29" t="s">
        <v>2395</v>
      </c>
      <c r="W1010" s="29" t="s">
        <v>2396</v>
      </c>
      <c r="X1010" s="29" t="s">
        <v>212</v>
      </c>
    </row>
    <row r="1011" spans="1:24" x14ac:dyDescent="0.25">
      <c r="A1011" s="29" t="s">
        <v>143</v>
      </c>
      <c r="B1011" s="29">
        <v>2939</v>
      </c>
      <c r="C1011" s="29" t="s">
        <v>142</v>
      </c>
      <c r="D1011" s="29">
        <v>191740708</v>
      </c>
      <c r="E1011" s="29">
        <v>0</v>
      </c>
      <c r="F1011" s="29">
        <v>1060</v>
      </c>
      <c r="G1011" s="29">
        <v>2685099.9920000001</v>
      </c>
      <c r="H1011" s="29">
        <v>1287704.577</v>
      </c>
      <c r="I1011" s="29">
        <v>905</v>
      </c>
      <c r="J1011" s="29">
        <v>2417500</v>
      </c>
      <c r="K1011" s="29" t="s">
        <v>2352</v>
      </c>
      <c r="M1011" s="29">
        <v>8231</v>
      </c>
      <c r="N1011" s="29" t="s">
        <v>233</v>
      </c>
      <c r="O1011" s="29">
        <v>823100</v>
      </c>
      <c r="R1011" s="29" t="s">
        <v>2397</v>
      </c>
      <c r="S1011" s="29">
        <v>115</v>
      </c>
      <c r="T1011" s="29" t="s">
        <v>2398</v>
      </c>
      <c r="U1011" s="29">
        <v>2934</v>
      </c>
      <c r="V1011" s="29" t="s">
        <v>2399</v>
      </c>
      <c r="W1011" s="29" t="s">
        <v>2400</v>
      </c>
      <c r="X1011" s="29" t="s">
        <v>212</v>
      </c>
    </row>
    <row r="1012" spans="1:24" x14ac:dyDescent="0.25">
      <c r="A1012" s="29" t="s">
        <v>143</v>
      </c>
      <c r="B1012" s="29">
        <v>2939</v>
      </c>
      <c r="C1012" s="29" t="s">
        <v>142</v>
      </c>
      <c r="D1012" s="29">
        <v>191740702</v>
      </c>
      <c r="E1012" s="29">
        <v>0</v>
      </c>
      <c r="F1012" s="29">
        <v>1060</v>
      </c>
      <c r="G1012" s="29">
        <v>2685145.699</v>
      </c>
      <c r="H1012" s="29">
        <v>1287699.389</v>
      </c>
      <c r="I1012" s="29">
        <v>905</v>
      </c>
      <c r="J1012" s="29">
        <v>2417500</v>
      </c>
      <c r="K1012" s="29" t="s">
        <v>2352</v>
      </c>
      <c r="M1012" s="29">
        <v>8231</v>
      </c>
      <c r="N1012" s="29" t="s">
        <v>233</v>
      </c>
      <c r="O1012" s="29">
        <v>823100</v>
      </c>
      <c r="R1012" s="29" t="s">
        <v>283</v>
      </c>
      <c r="S1012" s="29">
        <v>115</v>
      </c>
      <c r="U1012" s="29">
        <v>2934</v>
      </c>
      <c r="V1012" s="29" t="s">
        <v>2401</v>
      </c>
      <c r="W1012" s="29" t="s">
        <v>2402</v>
      </c>
      <c r="X1012" s="29" t="s">
        <v>212</v>
      </c>
    </row>
    <row r="1013" spans="1:24" x14ac:dyDescent="0.25">
      <c r="A1013" s="29" t="s">
        <v>143</v>
      </c>
      <c r="B1013" s="29">
        <v>2939</v>
      </c>
      <c r="C1013" s="29" t="s">
        <v>142</v>
      </c>
      <c r="D1013" s="29">
        <v>191740004</v>
      </c>
      <c r="E1013" s="29">
        <v>0</v>
      </c>
      <c r="F1013" s="29">
        <v>1060</v>
      </c>
      <c r="G1013" s="29">
        <v>2685603.3110000002</v>
      </c>
      <c r="H1013" s="29">
        <v>1287609.176</v>
      </c>
      <c r="I1013" s="29">
        <v>905</v>
      </c>
      <c r="J1013" s="29">
        <v>2417500</v>
      </c>
      <c r="K1013" s="29" t="s">
        <v>2352</v>
      </c>
      <c r="M1013" s="29">
        <v>8231</v>
      </c>
      <c r="N1013" s="29" t="s">
        <v>233</v>
      </c>
      <c r="O1013" s="29">
        <v>823100</v>
      </c>
      <c r="R1013" s="29" t="s">
        <v>2403</v>
      </c>
      <c r="S1013" s="29">
        <v>115</v>
      </c>
      <c r="U1013" s="29">
        <v>2934</v>
      </c>
      <c r="V1013" s="29" t="s">
        <v>2387</v>
      </c>
      <c r="W1013" s="29" t="s">
        <v>2404</v>
      </c>
      <c r="X1013" s="29" t="s">
        <v>212</v>
      </c>
    </row>
    <row r="1014" spans="1:24" x14ac:dyDescent="0.25">
      <c r="A1014" s="29" t="s">
        <v>143</v>
      </c>
      <c r="B1014" s="29">
        <v>2939</v>
      </c>
      <c r="C1014" s="29" t="s">
        <v>142</v>
      </c>
      <c r="D1014" s="29">
        <v>191752500</v>
      </c>
      <c r="E1014" s="29">
        <v>0</v>
      </c>
      <c r="F1014" s="29">
        <v>1060</v>
      </c>
      <c r="G1014" s="29">
        <v>2688709</v>
      </c>
      <c r="H1014" s="29">
        <v>1284404</v>
      </c>
      <c r="I1014" s="29">
        <v>909</v>
      </c>
      <c r="J1014" s="29">
        <v>2417501</v>
      </c>
      <c r="K1014" s="29" t="s">
        <v>2352</v>
      </c>
      <c r="M1014" s="29">
        <v>8200</v>
      </c>
      <c r="N1014" s="29" t="s">
        <v>142</v>
      </c>
      <c r="O1014" s="29">
        <v>820000</v>
      </c>
      <c r="R1014" s="29" t="s">
        <v>427</v>
      </c>
      <c r="S1014" s="29">
        <v>115</v>
      </c>
      <c r="U1014" s="29">
        <v>2939</v>
      </c>
      <c r="V1014" s="29" t="s">
        <v>613</v>
      </c>
      <c r="W1014" s="29" t="s">
        <v>1429</v>
      </c>
      <c r="X1014" s="29" t="s">
        <v>212</v>
      </c>
    </row>
    <row r="1015" spans="1:24" x14ac:dyDescent="0.25">
      <c r="A1015" s="29" t="s">
        <v>143</v>
      </c>
      <c r="B1015" s="29">
        <v>2939</v>
      </c>
      <c r="C1015" s="29" t="s">
        <v>142</v>
      </c>
      <c r="D1015" s="29">
        <v>191740707</v>
      </c>
      <c r="E1015" s="29">
        <v>0</v>
      </c>
      <c r="F1015" s="29">
        <v>1060</v>
      </c>
      <c r="G1015" s="29">
        <v>2685016.7089999998</v>
      </c>
      <c r="H1015" s="29">
        <v>1287740.787</v>
      </c>
      <c r="I1015" s="29">
        <v>905</v>
      </c>
      <c r="J1015" s="29">
        <v>2417500</v>
      </c>
      <c r="K1015" s="29" t="s">
        <v>2352</v>
      </c>
      <c r="M1015" s="29">
        <v>8231</v>
      </c>
      <c r="N1015" s="29" t="s">
        <v>233</v>
      </c>
      <c r="O1015" s="29">
        <v>823100</v>
      </c>
      <c r="R1015" s="29" t="s">
        <v>1379</v>
      </c>
      <c r="S1015" s="29">
        <v>115</v>
      </c>
      <c r="T1015" s="29" t="s">
        <v>2391</v>
      </c>
      <c r="U1015" s="29">
        <v>2934</v>
      </c>
      <c r="V1015" s="29" t="s">
        <v>2392</v>
      </c>
      <c r="W1015" s="29" t="s">
        <v>2393</v>
      </c>
      <c r="X1015" s="29" t="s">
        <v>212</v>
      </c>
    </row>
    <row r="1016" spans="1:24" x14ac:dyDescent="0.25">
      <c r="A1016" s="29" t="s">
        <v>143</v>
      </c>
      <c r="B1016" s="29">
        <v>2939</v>
      </c>
      <c r="C1016" s="29" t="s">
        <v>142</v>
      </c>
      <c r="D1016" s="29">
        <v>191751978</v>
      </c>
      <c r="E1016" s="29">
        <v>0</v>
      </c>
      <c r="F1016" s="29">
        <v>1060</v>
      </c>
      <c r="G1016" s="29">
        <v>2691319</v>
      </c>
      <c r="H1016" s="29">
        <v>1283380</v>
      </c>
      <c r="I1016" s="29">
        <v>909</v>
      </c>
      <c r="J1016" s="29">
        <v>1085717</v>
      </c>
      <c r="K1016" s="29" t="s">
        <v>2406</v>
      </c>
      <c r="M1016" s="29">
        <v>8203</v>
      </c>
      <c r="N1016" s="29" t="s">
        <v>142</v>
      </c>
      <c r="O1016" s="29">
        <v>820300</v>
      </c>
      <c r="R1016" s="29" t="s">
        <v>262</v>
      </c>
      <c r="S1016" s="29">
        <v>115</v>
      </c>
      <c r="U1016" s="29">
        <v>2939</v>
      </c>
      <c r="V1016" s="29" t="s">
        <v>2407</v>
      </c>
      <c r="W1016" s="29" t="s">
        <v>2408</v>
      </c>
      <c r="X1016" s="29" t="s">
        <v>212</v>
      </c>
    </row>
    <row r="1017" spans="1:24" x14ac:dyDescent="0.25">
      <c r="A1017" s="29" t="s">
        <v>143</v>
      </c>
      <c r="B1017" s="29">
        <v>2939</v>
      </c>
      <c r="C1017" s="29" t="s">
        <v>142</v>
      </c>
      <c r="D1017" s="29">
        <v>191766166</v>
      </c>
      <c r="E1017" s="29">
        <v>0</v>
      </c>
      <c r="F1017" s="29">
        <v>1060</v>
      </c>
      <c r="G1017" s="29">
        <v>2691407</v>
      </c>
      <c r="H1017" s="29">
        <v>1283586</v>
      </c>
      <c r="I1017" s="29">
        <v>909</v>
      </c>
      <c r="J1017" s="29">
        <v>1085717</v>
      </c>
      <c r="K1017" s="29" t="s">
        <v>2406</v>
      </c>
      <c r="M1017" s="29">
        <v>8203</v>
      </c>
      <c r="N1017" s="29" t="s">
        <v>142</v>
      </c>
      <c r="O1017" s="29">
        <v>820300</v>
      </c>
      <c r="R1017" s="29" t="s">
        <v>525</v>
      </c>
      <c r="S1017" s="29">
        <v>115</v>
      </c>
      <c r="U1017" s="29">
        <v>2939</v>
      </c>
      <c r="V1017" s="29" t="s">
        <v>2409</v>
      </c>
      <c r="W1017" s="29" t="s">
        <v>2410</v>
      </c>
      <c r="X1017" s="29" t="s">
        <v>212</v>
      </c>
    </row>
    <row r="1018" spans="1:24" x14ac:dyDescent="0.25">
      <c r="A1018" s="29" t="s">
        <v>143</v>
      </c>
      <c r="B1018" s="29">
        <v>2939</v>
      </c>
      <c r="C1018" s="29" t="s">
        <v>142</v>
      </c>
      <c r="D1018" s="29">
        <v>191766324</v>
      </c>
      <c r="E1018" s="29">
        <v>0</v>
      </c>
      <c r="F1018" s="29">
        <v>1060</v>
      </c>
      <c r="G1018" s="29">
        <v>2691414.31</v>
      </c>
      <c r="H1018" s="29">
        <v>1283494.6299999999</v>
      </c>
      <c r="I1018" s="29">
        <v>905</v>
      </c>
      <c r="J1018" s="29">
        <v>1085717</v>
      </c>
      <c r="K1018" s="29" t="s">
        <v>2406</v>
      </c>
      <c r="M1018" s="29">
        <v>8203</v>
      </c>
      <c r="N1018" s="29" t="s">
        <v>142</v>
      </c>
      <c r="O1018" s="29">
        <v>820300</v>
      </c>
      <c r="R1018" s="29" t="s">
        <v>1377</v>
      </c>
      <c r="S1018" s="29">
        <v>115</v>
      </c>
      <c r="U1018" s="29">
        <v>2939</v>
      </c>
      <c r="V1018" s="29" t="s">
        <v>2411</v>
      </c>
      <c r="W1018" s="29" t="s">
        <v>2412</v>
      </c>
      <c r="X1018" s="29" t="s">
        <v>212</v>
      </c>
    </row>
    <row r="1019" spans="1:24" x14ac:dyDescent="0.25">
      <c r="A1019" s="29" t="s">
        <v>143</v>
      </c>
      <c r="B1019" s="29">
        <v>2939</v>
      </c>
      <c r="C1019" s="29" t="s">
        <v>142</v>
      </c>
      <c r="D1019" s="29">
        <v>191767282</v>
      </c>
      <c r="E1019" s="29">
        <v>0</v>
      </c>
      <c r="F1019" s="29">
        <v>1060</v>
      </c>
      <c r="G1019" s="29">
        <v>2691355</v>
      </c>
      <c r="H1019" s="29">
        <v>1283352</v>
      </c>
      <c r="I1019" s="29">
        <v>909</v>
      </c>
      <c r="J1019" s="29">
        <v>1085717</v>
      </c>
      <c r="K1019" s="29" t="s">
        <v>2406</v>
      </c>
      <c r="M1019" s="29">
        <v>8203</v>
      </c>
      <c r="N1019" s="29" t="s">
        <v>142</v>
      </c>
      <c r="O1019" s="29">
        <v>820300</v>
      </c>
      <c r="S1019" s="29">
        <v>115</v>
      </c>
      <c r="U1019" s="29">
        <v>2939</v>
      </c>
      <c r="V1019" s="29" t="s">
        <v>2415</v>
      </c>
      <c r="W1019" s="29" t="s">
        <v>2416</v>
      </c>
      <c r="X1019" s="29" t="s">
        <v>212</v>
      </c>
    </row>
    <row r="1020" spans="1:24" x14ac:dyDescent="0.25">
      <c r="A1020" s="29" t="s">
        <v>143</v>
      </c>
      <c r="B1020" s="29">
        <v>2939</v>
      </c>
      <c r="C1020" s="29" t="s">
        <v>142</v>
      </c>
      <c r="D1020" s="29">
        <v>191775055</v>
      </c>
      <c r="E1020" s="29">
        <v>0</v>
      </c>
      <c r="F1020" s="29">
        <v>1060</v>
      </c>
      <c r="G1020" s="29">
        <v>2691386</v>
      </c>
      <c r="H1020" s="29">
        <v>1283505</v>
      </c>
      <c r="I1020" s="29">
        <v>909</v>
      </c>
      <c r="J1020" s="29">
        <v>1085717</v>
      </c>
      <c r="K1020" s="29" t="s">
        <v>2406</v>
      </c>
      <c r="M1020" s="29">
        <v>8203</v>
      </c>
      <c r="N1020" s="29" t="s">
        <v>142</v>
      </c>
      <c r="O1020" s="29">
        <v>820300</v>
      </c>
      <c r="S1020" s="29">
        <v>115</v>
      </c>
      <c r="U1020" s="29">
        <v>2939</v>
      </c>
      <c r="V1020" s="29" t="s">
        <v>2417</v>
      </c>
      <c r="W1020" s="29" t="s">
        <v>2418</v>
      </c>
      <c r="X1020" s="29" t="s">
        <v>212</v>
      </c>
    </row>
    <row r="1021" spans="1:24" x14ac:dyDescent="0.25">
      <c r="A1021" s="29" t="s">
        <v>143</v>
      </c>
      <c r="B1021" s="29">
        <v>2939</v>
      </c>
      <c r="C1021" s="29" t="s">
        <v>142</v>
      </c>
      <c r="D1021" s="29">
        <v>191775053</v>
      </c>
      <c r="E1021" s="29">
        <v>0</v>
      </c>
      <c r="F1021" s="29">
        <v>1060</v>
      </c>
      <c r="G1021" s="29">
        <v>2691389</v>
      </c>
      <c r="H1021" s="29">
        <v>1283509</v>
      </c>
      <c r="I1021" s="29">
        <v>909</v>
      </c>
      <c r="J1021" s="29">
        <v>1085717</v>
      </c>
      <c r="K1021" s="29" t="s">
        <v>2406</v>
      </c>
      <c r="M1021" s="29">
        <v>8203</v>
      </c>
      <c r="N1021" s="29" t="s">
        <v>142</v>
      </c>
      <c r="O1021" s="29">
        <v>820300</v>
      </c>
      <c r="S1021" s="29">
        <v>115</v>
      </c>
      <c r="U1021" s="29">
        <v>2939</v>
      </c>
      <c r="V1021" s="29" t="s">
        <v>2423</v>
      </c>
      <c r="W1021" s="29" t="s">
        <v>2424</v>
      </c>
      <c r="X1021" s="29" t="s">
        <v>212</v>
      </c>
    </row>
    <row r="1022" spans="1:24" x14ac:dyDescent="0.25">
      <c r="A1022" s="29" t="s">
        <v>143</v>
      </c>
      <c r="B1022" s="29">
        <v>2939</v>
      </c>
      <c r="C1022" s="29" t="s">
        <v>142</v>
      </c>
      <c r="D1022" s="29">
        <v>191775054</v>
      </c>
      <c r="E1022" s="29">
        <v>0</v>
      </c>
      <c r="F1022" s="29">
        <v>1060</v>
      </c>
      <c r="G1022" s="29">
        <v>2691388</v>
      </c>
      <c r="H1022" s="29">
        <v>1283507</v>
      </c>
      <c r="I1022" s="29">
        <v>909</v>
      </c>
      <c r="J1022" s="29">
        <v>1085717</v>
      </c>
      <c r="K1022" s="29" t="s">
        <v>2406</v>
      </c>
      <c r="M1022" s="29">
        <v>8203</v>
      </c>
      <c r="N1022" s="29" t="s">
        <v>142</v>
      </c>
      <c r="O1022" s="29">
        <v>820300</v>
      </c>
      <c r="S1022" s="29">
        <v>115</v>
      </c>
      <c r="U1022" s="29">
        <v>2939</v>
      </c>
      <c r="V1022" s="29" t="s">
        <v>2413</v>
      </c>
      <c r="W1022" s="29" t="s">
        <v>2414</v>
      </c>
      <c r="X1022" s="29" t="s">
        <v>212</v>
      </c>
    </row>
    <row r="1023" spans="1:24" x14ac:dyDescent="0.25">
      <c r="A1023" s="29" t="s">
        <v>143</v>
      </c>
      <c r="B1023" s="29">
        <v>2939</v>
      </c>
      <c r="C1023" s="29" t="s">
        <v>142</v>
      </c>
      <c r="D1023" s="29">
        <v>191766164</v>
      </c>
      <c r="E1023" s="29">
        <v>0</v>
      </c>
      <c r="F1023" s="29">
        <v>1060</v>
      </c>
      <c r="G1023" s="29">
        <v>2691457</v>
      </c>
      <c r="H1023" s="29">
        <v>1283559</v>
      </c>
      <c r="I1023" s="29">
        <v>909</v>
      </c>
      <c r="J1023" s="29">
        <v>1085717</v>
      </c>
      <c r="K1023" s="29" t="s">
        <v>2406</v>
      </c>
      <c r="M1023" s="29">
        <v>8203</v>
      </c>
      <c r="N1023" s="29" t="s">
        <v>142</v>
      </c>
      <c r="O1023" s="29">
        <v>820300</v>
      </c>
      <c r="S1023" s="29">
        <v>115</v>
      </c>
      <c r="U1023" s="29">
        <v>2939</v>
      </c>
      <c r="V1023" s="29" t="s">
        <v>2425</v>
      </c>
      <c r="W1023" s="29" t="s">
        <v>2426</v>
      </c>
      <c r="X1023" s="29" t="s">
        <v>212</v>
      </c>
    </row>
    <row r="1024" spans="1:24" x14ac:dyDescent="0.25">
      <c r="A1024" s="29" t="s">
        <v>143</v>
      </c>
      <c r="B1024" s="29">
        <v>2939</v>
      </c>
      <c r="C1024" s="29" t="s">
        <v>142</v>
      </c>
      <c r="D1024" s="29">
        <v>191774234</v>
      </c>
      <c r="E1024" s="29">
        <v>0</v>
      </c>
      <c r="F1024" s="29">
        <v>1060</v>
      </c>
      <c r="G1024" s="29">
        <v>2691401</v>
      </c>
      <c r="H1024" s="29">
        <v>1283567</v>
      </c>
      <c r="I1024" s="29">
        <v>909</v>
      </c>
      <c r="J1024" s="29">
        <v>1085717</v>
      </c>
      <c r="K1024" s="29" t="s">
        <v>2406</v>
      </c>
      <c r="M1024" s="29">
        <v>8203</v>
      </c>
      <c r="N1024" s="29" t="s">
        <v>142</v>
      </c>
      <c r="O1024" s="29">
        <v>820300</v>
      </c>
      <c r="S1024" s="29">
        <v>115</v>
      </c>
      <c r="U1024" s="29">
        <v>2939</v>
      </c>
      <c r="V1024" s="29" t="s">
        <v>2427</v>
      </c>
      <c r="W1024" s="29" t="s">
        <v>2428</v>
      </c>
      <c r="X1024" s="29" t="s">
        <v>212</v>
      </c>
    </row>
    <row r="1025" spans="1:24" x14ac:dyDescent="0.25">
      <c r="A1025" s="29" t="s">
        <v>143</v>
      </c>
      <c r="B1025" s="29">
        <v>2939</v>
      </c>
      <c r="C1025" s="29" t="s">
        <v>142</v>
      </c>
      <c r="D1025" s="29">
        <v>191767281</v>
      </c>
      <c r="E1025" s="29">
        <v>0</v>
      </c>
      <c r="F1025" s="29">
        <v>1060</v>
      </c>
      <c r="G1025" s="29">
        <v>2691304</v>
      </c>
      <c r="H1025" s="29">
        <v>1283347</v>
      </c>
      <c r="I1025" s="29">
        <v>909</v>
      </c>
      <c r="J1025" s="29">
        <v>1085717</v>
      </c>
      <c r="K1025" s="29" t="s">
        <v>2406</v>
      </c>
      <c r="M1025" s="29">
        <v>8203</v>
      </c>
      <c r="N1025" s="29" t="s">
        <v>142</v>
      </c>
      <c r="O1025" s="29">
        <v>820300</v>
      </c>
      <c r="S1025" s="29">
        <v>115</v>
      </c>
      <c r="U1025" s="29">
        <v>2939</v>
      </c>
      <c r="V1025" s="29" t="s">
        <v>2421</v>
      </c>
      <c r="W1025" s="29" t="s">
        <v>2422</v>
      </c>
      <c r="X1025" s="29" t="s">
        <v>212</v>
      </c>
    </row>
    <row r="1026" spans="1:24" x14ac:dyDescent="0.25">
      <c r="A1026" s="29" t="s">
        <v>143</v>
      </c>
      <c r="B1026" s="29">
        <v>2939</v>
      </c>
      <c r="C1026" s="29" t="s">
        <v>142</v>
      </c>
      <c r="D1026" s="29">
        <v>191766330</v>
      </c>
      <c r="E1026" s="29">
        <v>0</v>
      </c>
      <c r="F1026" s="29">
        <v>1060</v>
      </c>
      <c r="G1026" s="29">
        <v>2691379</v>
      </c>
      <c r="H1026" s="29">
        <v>1283445</v>
      </c>
      <c r="I1026" s="29">
        <v>909</v>
      </c>
      <c r="J1026" s="29">
        <v>1085717</v>
      </c>
      <c r="K1026" s="29" t="s">
        <v>2406</v>
      </c>
      <c r="M1026" s="29">
        <v>8203</v>
      </c>
      <c r="N1026" s="29" t="s">
        <v>142</v>
      </c>
      <c r="O1026" s="29">
        <v>820300</v>
      </c>
      <c r="S1026" s="29">
        <v>115</v>
      </c>
      <c r="U1026" s="29">
        <v>2939</v>
      </c>
      <c r="V1026" s="29" t="s">
        <v>2419</v>
      </c>
      <c r="W1026" s="29" t="s">
        <v>2420</v>
      </c>
      <c r="X1026" s="29" t="s">
        <v>212</v>
      </c>
    </row>
    <row r="1027" spans="1:24" x14ac:dyDescent="0.25">
      <c r="A1027" s="29" t="s">
        <v>143</v>
      </c>
      <c r="B1027" s="29">
        <v>2939</v>
      </c>
      <c r="C1027" s="29" t="s">
        <v>142</v>
      </c>
      <c r="D1027" s="29">
        <v>191764716</v>
      </c>
      <c r="E1027" s="29">
        <v>0</v>
      </c>
      <c r="F1027" s="29">
        <v>1060</v>
      </c>
      <c r="G1027" s="29">
        <v>2690559</v>
      </c>
      <c r="H1027" s="29">
        <v>1283990</v>
      </c>
      <c r="I1027" s="29">
        <v>909</v>
      </c>
      <c r="J1027" s="29">
        <v>1085720</v>
      </c>
      <c r="K1027" s="29" t="s">
        <v>2429</v>
      </c>
      <c r="L1027" s="175" t="s">
        <v>2430</v>
      </c>
      <c r="M1027" s="29">
        <v>8200</v>
      </c>
      <c r="N1027" s="29" t="s">
        <v>142</v>
      </c>
      <c r="O1027" s="29">
        <v>820000</v>
      </c>
      <c r="R1027" s="29" t="s">
        <v>341</v>
      </c>
      <c r="S1027" s="29">
        <v>115</v>
      </c>
      <c r="T1027" s="29" t="s">
        <v>2431</v>
      </c>
      <c r="U1027" s="29">
        <v>2939</v>
      </c>
      <c r="V1027" s="29" t="s">
        <v>2432</v>
      </c>
      <c r="W1027" s="29" t="s">
        <v>2433</v>
      </c>
      <c r="X1027" s="29" t="s">
        <v>212</v>
      </c>
    </row>
    <row r="1028" spans="1:24" x14ac:dyDescent="0.25">
      <c r="A1028" s="29" t="s">
        <v>143</v>
      </c>
      <c r="B1028" s="29">
        <v>2939</v>
      </c>
      <c r="C1028" s="29" t="s">
        <v>142</v>
      </c>
      <c r="D1028" s="29">
        <v>502012850</v>
      </c>
      <c r="E1028" s="29">
        <v>0</v>
      </c>
      <c r="F1028" s="29">
        <v>1060</v>
      </c>
      <c r="G1028" s="29">
        <v>2690574.0950000002</v>
      </c>
      <c r="H1028" s="29">
        <v>1283984.727</v>
      </c>
      <c r="I1028" s="29">
        <v>901</v>
      </c>
      <c r="J1028" s="29">
        <v>1085720</v>
      </c>
      <c r="K1028" s="29" t="s">
        <v>2429</v>
      </c>
      <c r="L1028" s="175" t="s">
        <v>2430</v>
      </c>
      <c r="M1028" s="29">
        <v>8200</v>
      </c>
      <c r="N1028" s="29" t="s">
        <v>142</v>
      </c>
      <c r="O1028" s="29">
        <v>820000</v>
      </c>
      <c r="S1028" s="29">
        <v>115</v>
      </c>
      <c r="T1028" s="29" t="s">
        <v>2431</v>
      </c>
      <c r="U1028" s="29">
        <v>2939</v>
      </c>
      <c r="V1028" s="29" t="s">
        <v>2432</v>
      </c>
      <c r="X1028" s="29" t="s">
        <v>212</v>
      </c>
    </row>
    <row r="1029" spans="1:24" x14ac:dyDescent="0.25">
      <c r="A1029" s="29" t="s">
        <v>143</v>
      </c>
      <c r="B1029" s="29">
        <v>2939</v>
      </c>
      <c r="C1029" s="29" t="s">
        <v>142</v>
      </c>
      <c r="D1029" s="29">
        <v>191765506</v>
      </c>
      <c r="E1029" s="29">
        <v>0</v>
      </c>
      <c r="F1029" s="29">
        <v>1060</v>
      </c>
      <c r="G1029" s="29">
        <v>2691372</v>
      </c>
      <c r="H1029" s="29">
        <v>1282933</v>
      </c>
      <c r="I1029" s="29">
        <v>909</v>
      </c>
      <c r="J1029" s="29">
        <v>1085723</v>
      </c>
      <c r="K1029" s="29" t="s">
        <v>2435</v>
      </c>
      <c r="M1029" s="29">
        <v>8200</v>
      </c>
      <c r="N1029" s="29" t="s">
        <v>142</v>
      </c>
      <c r="O1029" s="29">
        <v>820000</v>
      </c>
      <c r="R1029" s="29" t="s">
        <v>311</v>
      </c>
      <c r="S1029" s="29">
        <v>115</v>
      </c>
      <c r="U1029" s="29">
        <v>2939</v>
      </c>
      <c r="V1029" s="29" t="s">
        <v>2436</v>
      </c>
      <c r="W1029" s="29" t="s">
        <v>2437</v>
      </c>
      <c r="X1029" s="29" t="s">
        <v>212</v>
      </c>
    </row>
    <row r="1030" spans="1:24" x14ac:dyDescent="0.25">
      <c r="A1030" s="29" t="s">
        <v>143</v>
      </c>
      <c r="B1030" s="29">
        <v>2939</v>
      </c>
      <c r="C1030" s="29" t="s">
        <v>142</v>
      </c>
      <c r="D1030" s="29">
        <v>191770932</v>
      </c>
      <c r="E1030" s="29">
        <v>0</v>
      </c>
      <c r="F1030" s="29">
        <v>1060</v>
      </c>
      <c r="G1030" s="29">
        <v>2691398</v>
      </c>
      <c r="H1030" s="29">
        <v>1282859</v>
      </c>
      <c r="I1030" s="29">
        <v>905</v>
      </c>
      <c r="J1030" s="29">
        <v>1085723</v>
      </c>
      <c r="K1030" s="29" t="s">
        <v>2435</v>
      </c>
      <c r="M1030" s="29">
        <v>8200</v>
      </c>
      <c r="N1030" s="29" t="s">
        <v>142</v>
      </c>
      <c r="O1030" s="29">
        <v>820000</v>
      </c>
      <c r="S1030" s="29">
        <v>115</v>
      </c>
      <c r="U1030" s="29">
        <v>2939</v>
      </c>
      <c r="V1030" s="29" t="s">
        <v>2439</v>
      </c>
      <c r="W1030" s="29" t="s">
        <v>2440</v>
      </c>
      <c r="X1030" s="29" t="s">
        <v>212</v>
      </c>
    </row>
    <row r="1031" spans="1:24" x14ac:dyDescent="0.25">
      <c r="A1031" s="29" t="s">
        <v>143</v>
      </c>
      <c r="B1031" s="29">
        <v>2939</v>
      </c>
      <c r="C1031" s="29" t="s">
        <v>142</v>
      </c>
      <c r="D1031" s="29">
        <v>191770537</v>
      </c>
      <c r="E1031" s="29">
        <v>0</v>
      </c>
      <c r="F1031" s="29">
        <v>1060</v>
      </c>
      <c r="G1031" s="29">
        <v>2691393</v>
      </c>
      <c r="H1031" s="29">
        <v>1282869</v>
      </c>
      <c r="I1031" s="29">
        <v>905</v>
      </c>
      <c r="J1031" s="29">
        <v>1085723</v>
      </c>
      <c r="K1031" s="29" t="s">
        <v>2435</v>
      </c>
      <c r="M1031" s="29">
        <v>8200</v>
      </c>
      <c r="N1031" s="29" t="s">
        <v>142</v>
      </c>
      <c r="O1031" s="29">
        <v>820000</v>
      </c>
      <c r="S1031" s="29">
        <v>115</v>
      </c>
      <c r="U1031" s="29">
        <v>2939</v>
      </c>
      <c r="V1031" s="29" t="s">
        <v>210</v>
      </c>
      <c r="W1031" s="29" t="s">
        <v>2438</v>
      </c>
      <c r="X1031" s="29" t="s">
        <v>212</v>
      </c>
    </row>
    <row r="1032" spans="1:24" x14ac:dyDescent="0.25">
      <c r="A1032" s="29" t="s">
        <v>143</v>
      </c>
      <c r="B1032" s="29">
        <v>2939</v>
      </c>
      <c r="C1032" s="29" t="s">
        <v>142</v>
      </c>
      <c r="D1032" s="29">
        <v>191766169</v>
      </c>
      <c r="E1032" s="29">
        <v>0</v>
      </c>
      <c r="F1032" s="29">
        <v>1060</v>
      </c>
      <c r="G1032" s="29">
        <v>2690825.0019999999</v>
      </c>
      <c r="H1032" s="29">
        <v>1283578.4839999999</v>
      </c>
      <c r="I1032" s="29">
        <v>905</v>
      </c>
      <c r="J1032" s="29">
        <v>1085724</v>
      </c>
      <c r="K1032" s="29" t="s">
        <v>2441</v>
      </c>
      <c r="M1032" s="29">
        <v>8200</v>
      </c>
      <c r="N1032" s="29" t="s">
        <v>142</v>
      </c>
      <c r="O1032" s="29">
        <v>820000</v>
      </c>
      <c r="R1032" s="29" t="s">
        <v>525</v>
      </c>
      <c r="S1032" s="29">
        <v>115</v>
      </c>
      <c r="U1032" s="29">
        <v>2939</v>
      </c>
      <c r="V1032" s="29" t="s">
        <v>2442</v>
      </c>
      <c r="W1032" s="29" t="s">
        <v>2443</v>
      </c>
      <c r="X1032" s="29" t="s">
        <v>212</v>
      </c>
    </row>
    <row r="1033" spans="1:24" x14ac:dyDescent="0.25">
      <c r="A1033" s="29" t="s">
        <v>143</v>
      </c>
      <c r="B1033" s="29">
        <v>2939</v>
      </c>
      <c r="C1033" s="29" t="s">
        <v>142</v>
      </c>
      <c r="D1033" s="29">
        <v>191766331</v>
      </c>
      <c r="E1033" s="29">
        <v>0</v>
      </c>
      <c r="F1033" s="29">
        <v>1060</v>
      </c>
      <c r="G1033" s="29">
        <v>2690765.0720000002</v>
      </c>
      <c r="H1033" s="29">
        <v>1283606.727</v>
      </c>
      <c r="I1033" s="29">
        <v>905</v>
      </c>
      <c r="J1033" s="29">
        <v>1085724</v>
      </c>
      <c r="K1033" s="29" t="s">
        <v>2441</v>
      </c>
      <c r="M1033" s="29">
        <v>8200</v>
      </c>
      <c r="N1033" s="29" t="s">
        <v>142</v>
      </c>
      <c r="O1033" s="29">
        <v>820000</v>
      </c>
      <c r="S1033" s="29">
        <v>115</v>
      </c>
      <c r="U1033" s="29">
        <v>2939</v>
      </c>
      <c r="V1033" s="29" t="s">
        <v>2444</v>
      </c>
      <c r="W1033" s="29" t="s">
        <v>2445</v>
      </c>
      <c r="X1033" s="29" t="s">
        <v>212</v>
      </c>
    </row>
    <row r="1034" spans="1:24" x14ac:dyDescent="0.25">
      <c r="A1034" s="29" t="s">
        <v>143</v>
      </c>
      <c r="B1034" s="29">
        <v>2939</v>
      </c>
      <c r="C1034" s="29" t="s">
        <v>142</v>
      </c>
      <c r="D1034" s="29">
        <v>191755598</v>
      </c>
      <c r="E1034" s="29">
        <v>0</v>
      </c>
      <c r="F1034" s="29">
        <v>1060</v>
      </c>
      <c r="G1034" s="29">
        <v>2691749</v>
      </c>
      <c r="H1034" s="29">
        <v>1282595</v>
      </c>
      <c r="I1034" s="29">
        <v>909</v>
      </c>
      <c r="J1034" s="29">
        <v>1085725</v>
      </c>
      <c r="K1034" s="29" t="s">
        <v>2446</v>
      </c>
      <c r="L1034" s="175" t="s">
        <v>2447</v>
      </c>
      <c r="M1034" s="29">
        <v>8200</v>
      </c>
      <c r="N1034" s="29" t="s">
        <v>142</v>
      </c>
      <c r="O1034" s="29">
        <v>820000</v>
      </c>
      <c r="R1034" s="29" t="s">
        <v>341</v>
      </c>
      <c r="S1034" s="29">
        <v>115</v>
      </c>
      <c r="T1034" s="29" t="s">
        <v>2450</v>
      </c>
      <c r="U1034" s="29">
        <v>2939</v>
      </c>
      <c r="V1034" s="29" t="s">
        <v>2451</v>
      </c>
      <c r="W1034" s="29" t="s">
        <v>2452</v>
      </c>
      <c r="X1034" s="29" t="s">
        <v>212</v>
      </c>
    </row>
    <row r="1035" spans="1:24" x14ac:dyDescent="0.25">
      <c r="A1035" s="29" t="s">
        <v>143</v>
      </c>
      <c r="B1035" s="29">
        <v>2939</v>
      </c>
      <c r="C1035" s="29" t="s">
        <v>142</v>
      </c>
      <c r="D1035" s="29">
        <v>502012254</v>
      </c>
      <c r="E1035" s="29">
        <v>0</v>
      </c>
      <c r="F1035" s="29">
        <v>1060</v>
      </c>
      <c r="G1035" s="29">
        <v>2691766.5920000002</v>
      </c>
      <c r="H1035" s="29">
        <v>1282599.423</v>
      </c>
      <c r="I1035" s="29">
        <v>901</v>
      </c>
      <c r="J1035" s="29">
        <v>1085725</v>
      </c>
      <c r="K1035" s="29" t="s">
        <v>2446</v>
      </c>
      <c r="L1035" s="175" t="s">
        <v>2447</v>
      </c>
      <c r="M1035" s="29">
        <v>8200</v>
      </c>
      <c r="N1035" s="29" t="s">
        <v>142</v>
      </c>
      <c r="O1035" s="29">
        <v>820000</v>
      </c>
      <c r="S1035" s="29">
        <v>115</v>
      </c>
      <c r="T1035" s="29" t="s">
        <v>2448</v>
      </c>
      <c r="U1035" s="29">
        <v>2939</v>
      </c>
      <c r="V1035" s="29" t="s">
        <v>2449</v>
      </c>
      <c r="X1035" s="29" t="s">
        <v>212</v>
      </c>
    </row>
    <row r="1036" spans="1:24" x14ac:dyDescent="0.25">
      <c r="A1036" s="29" t="s">
        <v>143</v>
      </c>
      <c r="B1036" s="29">
        <v>2939</v>
      </c>
      <c r="C1036" s="29" t="s">
        <v>142</v>
      </c>
      <c r="D1036" s="29">
        <v>191750448</v>
      </c>
      <c r="E1036" s="29">
        <v>0</v>
      </c>
      <c r="F1036" s="29">
        <v>1060</v>
      </c>
      <c r="G1036" s="29">
        <v>2691242.4070000001</v>
      </c>
      <c r="H1036" s="29">
        <v>1282957.1359999999</v>
      </c>
      <c r="I1036" s="29">
        <v>905</v>
      </c>
      <c r="J1036" s="29">
        <v>1085725</v>
      </c>
      <c r="K1036" s="29" t="s">
        <v>2446</v>
      </c>
      <c r="M1036" s="29">
        <v>8200</v>
      </c>
      <c r="N1036" s="29" t="s">
        <v>142</v>
      </c>
      <c r="O1036" s="29">
        <v>820000</v>
      </c>
      <c r="R1036" s="29" t="s">
        <v>2456</v>
      </c>
      <c r="S1036" s="29">
        <v>115</v>
      </c>
      <c r="U1036" s="29">
        <v>2939</v>
      </c>
      <c r="V1036" s="29" t="s">
        <v>2454</v>
      </c>
      <c r="W1036" s="29" t="s">
        <v>2457</v>
      </c>
      <c r="X1036" s="29" t="s">
        <v>212</v>
      </c>
    </row>
    <row r="1037" spans="1:24" x14ac:dyDescent="0.25">
      <c r="A1037" s="29" t="s">
        <v>143</v>
      </c>
      <c r="B1037" s="29">
        <v>2939</v>
      </c>
      <c r="C1037" s="29" t="s">
        <v>142</v>
      </c>
      <c r="D1037" s="29">
        <v>191750446</v>
      </c>
      <c r="E1037" s="29">
        <v>0</v>
      </c>
      <c r="F1037" s="29">
        <v>1060</v>
      </c>
      <c r="G1037" s="29">
        <v>2691206.21</v>
      </c>
      <c r="H1037" s="29">
        <v>1283004.199</v>
      </c>
      <c r="I1037" s="29">
        <v>905</v>
      </c>
      <c r="J1037" s="29">
        <v>1085725</v>
      </c>
      <c r="K1037" s="29" t="s">
        <v>2446</v>
      </c>
      <c r="M1037" s="29">
        <v>8200</v>
      </c>
      <c r="N1037" s="29" t="s">
        <v>142</v>
      </c>
      <c r="O1037" s="29">
        <v>820000</v>
      </c>
      <c r="R1037" s="29" t="s">
        <v>2458</v>
      </c>
      <c r="S1037" s="29">
        <v>115</v>
      </c>
      <c r="U1037" s="29">
        <v>2939</v>
      </c>
      <c r="V1037" s="29" t="s">
        <v>2454</v>
      </c>
      <c r="W1037" s="29" t="s">
        <v>2459</v>
      </c>
      <c r="X1037" s="29" t="s">
        <v>212</v>
      </c>
    </row>
    <row r="1038" spans="1:24" x14ac:dyDescent="0.25">
      <c r="A1038" s="29" t="s">
        <v>143</v>
      </c>
      <c r="B1038" s="29">
        <v>2939</v>
      </c>
      <c r="C1038" s="29" t="s">
        <v>142</v>
      </c>
      <c r="D1038" s="29">
        <v>191750447</v>
      </c>
      <c r="E1038" s="29">
        <v>0</v>
      </c>
      <c r="F1038" s="29">
        <v>1060</v>
      </c>
      <c r="G1038" s="29">
        <v>2691290.2519999999</v>
      </c>
      <c r="H1038" s="29">
        <v>1282927.8559999999</v>
      </c>
      <c r="I1038" s="29">
        <v>905</v>
      </c>
      <c r="J1038" s="29">
        <v>1085725</v>
      </c>
      <c r="K1038" s="29" t="s">
        <v>2446</v>
      </c>
      <c r="M1038" s="29">
        <v>8200</v>
      </c>
      <c r="N1038" s="29" t="s">
        <v>142</v>
      </c>
      <c r="O1038" s="29">
        <v>820000</v>
      </c>
      <c r="R1038" s="29" t="s">
        <v>2460</v>
      </c>
      <c r="S1038" s="29">
        <v>115</v>
      </c>
      <c r="U1038" s="29">
        <v>2939</v>
      </c>
      <c r="V1038" s="29" t="s">
        <v>2454</v>
      </c>
      <c r="W1038" s="29" t="s">
        <v>2461</v>
      </c>
      <c r="X1038" s="29" t="s">
        <v>212</v>
      </c>
    </row>
    <row r="1039" spans="1:24" x14ac:dyDescent="0.25">
      <c r="A1039" s="29" t="s">
        <v>143</v>
      </c>
      <c r="B1039" s="29">
        <v>2939</v>
      </c>
      <c r="C1039" s="29" t="s">
        <v>142</v>
      </c>
      <c r="D1039" s="29">
        <v>191750166</v>
      </c>
      <c r="E1039" s="29">
        <v>1</v>
      </c>
      <c r="F1039" s="29">
        <v>1060</v>
      </c>
      <c r="G1039" s="29">
        <v>2690856</v>
      </c>
      <c r="H1039" s="29">
        <v>1283269</v>
      </c>
      <c r="I1039" s="29">
        <v>909</v>
      </c>
      <c r="J1039" s="29">
        <v>1085725</v>
      </c>
      <c r="K1039" s="29" t="s">
        <v>2446</v>
      </c>
      <c r="M1039" s="29">
        <v>8200</v>
      </c>
      <c r="N1039" s="29" t="s">
        <v>142</v>
      </c>
      <c r="O1039" s="29">
        <v>820000</v>
      </c>
      <c r="R1039" s="29" t="s">
        <v>2464</v>
      </c>
      <c r="S1039" s="29">
        <v>115</v>
      </c>
      <c r="U1039" s="29">
        <v>2939</v>
      </c>
      <c r="V1039" s="29" t="s">
        <v>2465</v>
      </c>
      <c r="W1039" s="29" t="s">
        <v>2466</v>
      </c>
      <c r="X1039" s="29" t="s">
        <v>212</v>
      </c>
    </row>
    <row r="1040" spans="1:24" x14ac:dyDescent="0.25">
      <c r="A1040" s="29" t="s">
        <v>143</v>
      </c>
      <c r="B1040" s="29">
        <v>2939</v>
      </c>
      <c r="C1040" s="29" t="s">
        <v>142</v>
      </c>
      <c r="D1040" s="29">
        <v>191750449</v>
      </c>
      <c r="E1040" s="29">
        <v>0</v>
      </c>
      <c r="F1040" s="29">
        <v>1060</v>
      </c>
      <c r="G1040" s="29">
        <v>2691170.8670000001</v>
      </c>
      <c r="H1040" s="29">
        <v>1283036.1769999999</v>
      </c>
      <c r="I1040" s="29">
        <v>905</v>
      </c>
      <c r="J1040" s="29">
        <v>1085725</v>
      </c>
      <c r="K1040" s="29" t="s">
        <v>2446</v>
      </c>
      <c r="M1040" s="29">
        <v>8200</v>
      </c>
      <c r="N1040" s="29" t="s">
        <v>142</v>
      </c>
      <c r="O1040" s="29">
        <v>820000</v>
      </c>
      <c r="R1040" s="29" t="s">
        <v>2462</v>
      </c>
      <c r="S1040" s="29">
        <v>115</v>
      </c>
      <c r="U1040" s="29">
        <v>2939</v>
      </c>
      <c r="V1040" s="29" t="s">
        <v>2454</v>
      </c>
      <c r="W1040" s="29" t="s">
        <v>2463</v>
      </c>
      <c r="X1040" s="29" t="s">
        <v>212</v>
      </c>
    </row>
    <row r="1041" spans="1:24" x14ac:dyDescent="0.25">
      <c r="A1041" s="29" t="s">
        <v>143</v>
      </c>
      <c r="B1041" s="29">
        <v>2939</v>
      </c>
      <c r="C1041" s="29" t="s">
        <v>142</v>
      </c>
      <c r="D1041" s="29">
        <v>191772460</v>
      </c>
      <c r="E1041" s="29">
        <v>0</v>
      </c>
      <c r="F1041" s="29">
        <v>1080</v>
      </c>
      <c r="G1041" s="29">
        <v>2690777</v>
      </c>
      <c r="H1041" s="29">
        <v>1283318</v>
      </c>
      <c r="I1041" s="29">
        <v>909</v>
      </c>
      <c r="J1041" s="29">
        <v>1085725</v>
      </c>
      <c r="K1041" s="29" t="s">
        <v>2446</v>
      </c>
      <c r="M1041" s="29">
        <v>8200</v>
      </c>
      <c r="N1041" s="29" t="s">
        <v>142</v>
      </c>
      <c r="O1041" s="29">
        <v>820000</v>
      </c>
      <c r="R1041" s="29" t="s">
        <v>351</v>
      </c>
      <c r="S1041" s="29">
        <v>101</v>
      </c>
      <c r="U1041" s="29">
        <v>2939</v>
      </c>
      <c r="V1041" s="29" t="s">
        <v>2470</v>
      </c>
      <c r="W1041" s="29" t="s">
        <v>2471</v>
      </c>
      <c r="X1041" s="29" t="s">
        <v>212</v>
      </c>
    </row>
    <row r="1042" spans="1:24" x14ac:dyDescent="0.25">
      <c r="A1042" s="29" t="s">
        <v>143</v>
      </c>
      <c r="B1042" s="29">
        <v>2939</v>
      </c>
      <c r="C1042" s="29" t="s">
        <v>142</v>
      </c>
      <c r="D1042" s="29">
        <v>191750296</v>
      </c>
      <c r="E1042" s="29">
        <v>0</v>
      </c>
      <c r="F1042" s="29">
        <v>1060</v>
      </c>
      <c r="G1042" s="29">
        <v>2690941</v>
      </c>
      <c r="H1042" s="29">
        <v>1283223</v>
      </c>
      <c r="I1042" s="29">
        <v>909</v>
      </c>
      <c r="J1042" s="29">
        <v>1085725</v>
      </c>
      <c r="K1042" s="29" t="s">
        <v>2446</v>
      </c>
      <c r="M1042" s="29">
        <v>8200</v>
      </c>
      <c r="N1042" s="29" t="s">
        <v>142</v>
      </c>
      <c r="O1042" s="29">
        <v>820000</v>
      </c>
      <c r="R1042" s="29" t="s">
        <v>2472</v>
      </c>
      <c r="S1042" s="29">
        <v>115</v>
      </c>
      <c r="U1042" s="29">
        <v>2939</v>
      </c>
      <c r="V1042" s="29" t="s">
        <v>2072</v>
      </c>
      <c r="W1042" s="29" t="s">
        <v>2473</v>
      </c>
      <c r="X1042" s="29" t="s">
        <v>212</v>
      </c>
    </row>
    <row r="1043" spans="1:24" x14ac:dyDescent="0.25">
      <c r="A1043" s="29" t="s">
        <v>143</v>
      </c>
      <c r="B1043" s="29">
        <v>2939</v>
      </c>
      <c r="C1043" s="29" t="s">
        <v>142</v>
      </c>
      <c r="D1043" s="29">
        <v>191750162</v>
      </c>
      <c r="E1043" s="29">
        <v>0</v>
      </c>
      <c r="F1043" s="29">
        <v>1060</v>
      </c>
      <c r="G1043" s="29">
        <v>2691467</v>
      </c>
      <c r="H1043" s="29">
        <v>1282734</v>
      </c>
      <c r="I1043" s="29">
        <v>909</v>
      </c>
      <c r="J1043" s="29">
        <v>1085725</v>
      </c>
      <c r="K1043" s="29" t="s">
        <v>2446</v>
      </c>
      <c r="M1043" s="29">
        <v>8200</v>
      </c>
      <c r="N1043" s="29" t="s">
        <v>142</v>
      </c>
      <c r="O1043" s="29">
        <v>820000</v>
      </c>
      <c r="R1043" s="29" t="s">
        <v>2474</v>
      </c>
      <c r="S1043" s="29">
        <v>115</v>
      </c>
      <c r="U1043" s="29">
        <v>2939</v>
      </c>
      <c r="V1043" s="29" t="s">
        <v>2475</v>
      </c>
      <c r="W1043" s="29" t="s">
        <v>2295</v>
      </c>
      <c r="X1043" s="29" t="s">
        <v>212</v>
      </c>
    </row>
    <row r="1044" spans="1:24" x14ac:dyDescent="0.25">
      <c r="A1044" s="29" t="s">
        <v>143</v>
      </c>
      <c r="B1044" s="29">
        <v>2939</v>
      </c>
      <c r="C1044" s="29" t="s">
        <v>142</v>
      </c>
      <c r="D1044" s="29">
        <v>191746797</v>
      </c>
      <c r="E1044" s="29">
        <v>0</v>
      </c>
      <c r="F1044" s="29">
        <v>1060</v>
      </c>
      <c r="G1044" s="29">
        <v>2691110.2629999998</v>
      </c>
      <c r="H1044" s="29">
        <v>1283096.861</v>
      </c>
      <c r="I1044" s="29">
        <v>905</v>
      </c>
      <c r="J1044" s="29">
        <v>1085725</v>
      </c>
      <c r="K1044" s="29" t="s">
        <v>2446</v>
      </c>
      <c r="M1044" s="29">
        <v>8200</v>
      </c>
      <c r="N1044" s="29" t="s">
        <v>142</v>
      </c>
      <c r="O1044" s="29">
        <v>820000</v>
      </c>
      <c r="R1044" s="29" t="s">
        <v>2476</v>
      </c>
      <c r="S1044" s="29">
        <v>115</v>
      </c>
      <c r="U1044" s="29">
        <v>2939</v>
      </c>
      <c r="V1044" s="29" t="s">
        <v>2454</v>
      </c>
      <c r="W1044" s="29" t="s">
        <v>2477</v>
      </c>
      <c r="X1044" s="29" t="s">
        <v>212</v>
      </c>
    </row>
    <row r="1045" spans="1:24" x14ac:dyDescent="0.25">
      <c r="A1045" s="29" t="s">
        <v>143</v>
      </c>
      <c r="B1045" s="29">
        <v>2939</v>
      </c>
      <c r="C1045" s="29" t="s">
        <v>142</v>
      </c>
      <c r="D1045" s="29">
        <v>191750273</v>
      </c>
      <c r="E1045" s="29">
        <v>0</v>
      </c>
      <c r="F1045" s="29">
        <v>1060</v>
      </c>
      <c r="G1045" s="29">
        <v>2691149</v>
      </c>
      <c r="H1045" s="29">
        <v>1283050</v>
      </c>
      <c r="I1045" s="29">
        <v>909</v>
      </c>
      <c r="J1045" s="29">
        <v>1085725</v>
      </c>
      <c r="K1045" s="29" t="s">
        <v>2446</v>
      </c>
      <c r="M1045" s="29">
        <v>8200</v>
      </c>
      <c r="N1045" s="29" t="s">
        <v>142</v>
      </c>
      <c r="O1045" s="29">
        <v>820000</v>
      </c>
      <c r="R1045" s="29" t="s">
        <v>2453</v>
      </c>
      <c r="S1045" s="29">
        <v>115</v>
      </c>
      <c r="U1045" s="29">
        <v>2939</v>
      </c>
      <c r="V1045" s="29" t="s">
        <v>2454</v>
      </c>
      <c r="W1045" s="29" t="s">
        <v>2455</v>
      </c>
      <c r="X1045" s="29" t="s">
        <v>212</v>
      </c>
    </row>
    <row r="1046" spans="1:24" x14ac:dyDescent="0.25">
      <c r="A1046" s="29" t="s">
        <v>143</v>
      </c>
      <c r="B1046" s="29">
        <v>2939</v>
      </c>
      <c r="C1046" s="29" t="s">
        <v>142</v>
      </c>
      <c r="D1046" s="29">
        <v>191750442</v>
      </c>
      <c r="E1046" s="29">
        <v>0</v>
      </c>
      <c r="F1046" s="29">
        <v>1080</v>
      </c>
      <c r="G1046" s="29">
        <v>2691650</v>
      </c>
      <c r="H1046" s="29">
        <v>1282689</v>
      </c>
      <c r="I1046" s="29">
        <v>909</v>
      </c>
      <c r="J1046" s="29">
        <v>1085725</v>
      </c>
      <c r="K1046" s="29" t="s">
        <v>2446</v>
      </c>
      <c r="M1046" s="29">
        <v>8200</v>
      </c>
      <c r="N1046" s="29" t="s">
        <v>142</v>
      </c>
      <c r="O1046" s="29">
        <v>820000</v>
      </c>
      <c r="R1046" s="29" t="s">
        <v>2467</v>
      </c>
      <c r="S1046" s="29">
        <v>101</v>
      </c>
      <c r="U1046" s="29">
        <v>2939</v>
      </c>
      <c r="V1046" s="29" t="s">
        <v>2468</v>
      </c>
      <c r="W1046" s="29" t="s">
        <v>2469</v>
      </c>
      <c r="X1046" s="29" t="s">
        <v>212</v>
      </c>
    </row>
    <row r="1047" spans="1:24" x14ac:dyDescent="0.25">
      <c r="A1047" s="29" t="s">
        <v>143</v>
      </c>
      <c r="B1047" s="29">
        <v>2939</v>
      </c>
      <c r="C1047" s="29" t="s">
        <v>142</v>
      </c>
      <c r="D1047" s="29">
        <v>191772416</v>
      </c>
      <c r="E1047" s="29">
        <v>0</v>
      </c>
      <c r="F1047" s="29">
        <v>1060</v>
      </c>
      <c r="G1047" s="29">
        <v>2691330</v>
      </c>
      <c r="H1047" s="29">
        <v>1282845</v>
      </c>
      <c r="I1047" s="29">
        <v>909</v>
      </c>
      <c r="J1047" s="29">
        <v>1085725</v>
      </c>
      <c r="K1047" s="29" t="s">
        <v>2446</v>
      </c>
      <c r="M1047" s="29">
        <v>8200</v>
      </c>
      <c r="N1047" s="29" t="s">
        <v>142</v>
      </c>
      <c r="O1047" s="29">
        <v>820000</v>
      </c>
      <c r="S1047" s="29">
        <v>115</v>
      </c>
      <c r="U1047" s="29">
        <v>2939</v>
      </c>
      <c r="V1047" s="29" t="s">
        <v>2480</v>
      </c>
      <c r="W1047" s="29" t="s">
        <v>2481</v>
      </c>
      <c r="X1047" s="29" t="s">
        <v>212</v>
      </c>
    </row>
    <row r="1048" spans="1:24" x14ac:dyDescent="0.25">
      <c r="A1048" s="29" t="s">
        <v>143</v>
      </c>
      <c r="B1048" s="29">
        <v>2939</v>
      </c>
      <c r="C1048" s="29" t="s">
        <v>142</v>
      </c>
      <c r="D1048" s="29">
        <v>191763377</v>
      </c>
      <c r="E1048" s="29">
        <v>0</v>
      </c>
      <c r="F1048" s="29">
        <v>1060</v>
      </c>
      <c r="G1048" s="29">
        <v>2691663</v>
      </c>
      <c r="H1048" s="29">
        <v>1282674</v>
      </c>
      <c r="I1048" s="29">
        <v>909</v>
      </c>
      <c r="J1048" s="29">
        <v>1085725</v>
      </c>
      <c r="K1048" s="29" t="s">
        <v>2446</v>
      </c>
      <c r="M1048" s="29">
        <v>8200</v>
      </c>
      <c r="N1048" s="29" t="s">
        <v>142</v>
      </c>
      <c r="O1048" s="29">
        <v>820000</v>
      </c>
      <c r="S1048" s="29">
        <v>115</v>
      </c>
      <c r="U1048" s="29">
        <v>2939</v>
      </c>
      <c r="V1048" s="29" t="s">
        <v>2478</v>
      </c>
      <c r="W1048" s="29" t="s">
        <v>2479</v>
      </c>
      <c r="X1048" s="29" t="s">
        <v>212</v>
      </c>
    </row>
    <row r="1049" spans="1:24" x14ac:dyDescent="0.25">
      <c r="A1049" s="29" t="s">
        <v>143</v>
      </c>
      <c r="B1049" s="29">
        <v>2939</v>
      </c>
      <c r="C1049" s="29" t="s">
        <v>142</v>
      </c>
      <c r="D1049" s="29">
        <v>191756999</v>
      </c>
      <c r="E1049" s="29">
        <v>0</v>
      </c>
      <c r="F1049" s="29">
        <v>1060</v>
      </c>
      <c r="G1049" s="29">
        <v>2690719</v>
      </c>
      <c r="H1049" s="29">
        <v>1283401</v>
      </c>
      <c r="I1049" s="29">
        <v>909</v>
      </c>
      <c r="J1049" s="29">
        <v>1085725</v>
      </c>
      <c r="K1049" s="29" t="s">
        <v>2446</v>
      </c>
      <c r="M1049" s="29">
        <v>8200</v>
      </c>
      <c r="N1049" s="29" t="s">
        <v>142</v>
      </c>
      <c r="O1049" s="29">
        <v>820000</v>
      </c>
      <c r="S1049" s="29">
        <v>115</v>
      </c>
      <c r="U1049" s="29">
        <v>2939</v>
      </c>
      <c r="V1049" s="29" t="s">
        <v>706</v>
      </c>
      <c r="W1049" s="29" t="s">
        <v>2482</v>
      </c>
      <c r="X1049" s="29" t="s">
        <v>212</v>
      </c>
    </row>
    <row r="1050" spans="1:24" x14ac:dyDescent="0.25">
      <c r="A1050" s="29" t="s">
        <v>143</v>
      </c>
      <c r="B1050" s="29">
        <v>2939</v>
      </c>
      <c r="C1050" s="29" t="s">
        <v>142</v>
      </c>
      <c r="D1050" s="29">
        <v>192002493</v>
      </c>
      <c r="E1050" s="29">
        <v>0</v>
      </c>
      <c r="F1050" s="29">
        <v>1021</v>
      </c>
      <c r="G1050" s="29">
        <v>2690372</v>
      </c>
      <c r="H1050" s="29">
        <v>1283446</v>
      </c>
      <c r="I1050" s="29">
        <v>905</v>
      </c>
      <c r="J1050" s="29">
        <v>1085728</v>
      </c>
      <c r="K1050" s="29" t="s">
        <v>4181</v>
      </c>
      <c r="L1050" s="175" t="s">
        <v>4182</v>
      </c>
      <c r="M1050" s="29">
        <v>8200</v>
      </c>
      <c r="N1050" s="29" t="s">
        <v>142</v>
      </c>
      <c r="O1050" s="29">
        <v>820000</v>
      </c>
      <c r="R1050" s="29" t="s">
        <v>4183</v>
      </c>
      <c r="S1050" s="29">
        <v>115</v>
      </c>
      <c r="T1050" s="29" t="s">
        <v>4186</v>
      </c>
      <c r="U1050" s="29">
        <v>2939</v>
      </c>
      <c r="V1050" s="29" t="s">
        <v>4185</v>
      </c>
      <c r="W1050" s="29" t="s">
        <v>4184</v>
      </c>
      <c r="X1050" s="29" t="s">
        <v>212</v>
      </c>
    </row>
    <row r="1051" spans="1:24" x14ac:dyDescent="0.25">
      <c r="A1051" s="29" t="s">
        <v>143</v>
      </c>
      <c r="B1051" s="29">
        <v>2939</v>
      </c>
      <c r="C1051" s="29" t="s">
        <v>142</v>
      </c>
      <c r="D1051" s="29">
        <v>191958461</v>
      </c>
      <c r="E1051" s="29">
        <v>0</v>
      </c>
      <c r="F1051" s="29">
        <v>1030</v>
      </c>
      <c r="G1051" s="29">
        <v>2690376.1030000001</v>
      </c>
      <c r="H1051" s="29">
        <v>1283449.942</v>
      </c>
      <c r="I1051" s="29">
        <v>901</v>
      </c>
      <c r="J1051" s="29">
        <v>1085728</v>
      </c>
      <c r="K1051" s="29" t="s">
        <v>4181</v>
      </c>
      <c r="L1051" s="175" t="s">
        <v>4182</v>
      </c>
      <c r="M1051" s="29">
        <v>8200</v>
      </c>
      <c r="N1051" s="29" t="s">
        <v>142</v>
      </c>
      <c r="O1051" s="29">
        <v>820000</v>
      </c>
      <c r="P1051" s="29">
        <v>2690372.3390000002</v>
      </c>
      <c r="Q1051" s="29">
        <v>1283442.716</v>
      </c>
      <c r="S1051" s="29">
        <v>150</v>
      </c>
      <c r="U1051" s="29">
        <v>2939</v>
      </c>
      <c r="V1051" s="29" t="s">
        <v>4185</v>
      </c>
      <c r="W1051" s="29" t="s">
        <v>4184</v>
      </c>
      <c r="X1051" s="29" t="s">
        <v>252</v>
      </c>
    </row>
    <row r="1052" spans="1:24" x14ac:dyDescent="0.25">
      <c r="A1052" s="29" t="s">
        <v>143</v>
      </c>
      <c r="B1052" s="29">
        <v>2939</v>
      </c>
      <c r="C1052" s="29" t="s">
        <v>142</v>
      </c>
      <c r="D1052" s="29">
        <v>191757305</v>
      </c>
      <c r="E1052" s="29">
        <v>0</v>
      </c>
      <c r="F1052" s="29">
        <v>1060</v>
      </c>
      <c r="G1052" s="29">
        <v>2690040</v>
      </c>
      <c r="H1052" s="29">
        <v>1283317</v>
      </c>
      <c r="I1052" s="29">
        <v>904</v>
      </c>
      <c r="J1052" s="29">
        <v>2273718</v>
      </c>
      <c r="K1052" s="29" t="s">
        <v>2483</v>
      </c>
      <c r="L1052" s="175" t="s">
        <v>1282</v>
      </c>
      <c r="M1052" s="29">
        <v>8200</v>
      </c>
      <c r="N1052" s="29" t="s">
        <v>142</v>
      </c>
      <c r="O1052" s="29">
        <v>820000</v>
      </c>
      <c r="R1052" s="29" t="s">
        <v>675</v>
      </c>
      <c r="S1052" s="29">
        <v>115</v>
      </c>
      <c r="T1052" s="29" t="s">
        <v>2080</v>
      </c>
      <c r="U1052" s="29">
        <v>2939</v>
      </c>
      <c r="V1052" s="29" t="s">
        <v>2081</v>
      </c>
      <c r="W1052" s="29" t="s">
        <v>2484</v>
      </c>
      <c r="X1052" s="29" t="s">
        <v>212</v>
      </c>
    </row>
    <row r="1053" spans="1:24" x14ac:dyDescent="0.25">
      <c r="A1053" s="29" t="s">
        <v>143</v>
      </c>
      <c r="B1053" s="29">
        <v>2939</v>
      </c>
      <c r="C1053" s="29" t="s">
        <v>142</v>
      </c>
      <c r="D1053" s="29">
        <v>502013028</v>
      </c>
      <c r="E1053" s="29">
        <v>0</v>
      </c>
      <c r="F1053" s="29">
        <v>1060</v>
      </c>
      <c r="G1053" s="29">
        <v>2690127.5989999999</v>
      </c>
      <c r="H1053" s="29">
        <v>1283253.3089999999</v>
      </c>
      <c r="I1053" s="29">
        <v>901</v>
      </c>
      <c r="J1053" s="29">
        <v>2273718</v>
      </c>
      <c r="K1053" s="29" t="s">
        <v>2483</v>
      </c>
      <c r="L1053" s="175" t="s">
        <v>1282</v>
      </c>
      <c r="M1053" s="29">
        <v>8200</v>
      </c>
      <c r="N1053" s="29" t="s">
        <v>142</v>
      </c>
      <c r="O1053" s="29">
        <v>820000</v>
      </c>
      <c r="S1053" s="29">
        <v>115</v>
      </c>
      <c r="T1053" s="29" t="s">
        <v>2485</v>
      </c>
      <c r="U1053" s="29">
        <v>2939</v>
      </c>
      <c r="V1053" s="29" t="s">
        <v>2486</v>
      </c>
      <c r="X1053" s="29" t="s">
        <v>212</v>
      </c>
    </row>
    <row r="1054" spans="1:24" x14ac:dyDescent="0.25">
      <c r="A1054" s="29" t="s">
        <v>143</v>
      </c>
      <c r="B1054" s="29">
        <v>2939</v>
      </c>
      <c r="C1054" s="29" t="s">
        <v>142</v>
      </c>
      <c r="D1054" s="29">
        <v>191771442</v>
      </c>
      <c r="E1054" s="29">
        <v>0</v>
      </c>
      <c r="F1054" s="29">
        <v>1080</v>
      </c>
      <c r="G1054" s="29">
        <v>2689590</v>
      </c>
      <c r="H1054" s="29">
        <v>1283212</v>
      </c>
      <c r="I1054" s="29">
        <v>909</v>
      </c>
      <c r="J1054" s="29">
        <v>2273718</v>
      </c>
      <c r="K1054" s="29" t="s">
        <v>2483</v>
      </c>
      <c r="M1054" s="29">
        <v>8200</v>
      </c>
      <c r="N1054" s="29" t="s">
        <v>142</v>
      </c>
      <c r="O1054" s="29">
        <v>820000</v>
      </c>
      <c r="R1054" s="29" t="s">
        <v>2487</v>
      </c>
      <c r="S1054" s="29">
        <v>101</v>
      </c>
      <c r="U1054" s="29">
        <v>2939</v>
      </c>
      <c r="V1054" s="29" t="s">
        <v>2488</v>
      </c>
      <c r="W1054" s="29" t="s">
        <v>2489</v>
      </c>
      <c r="X1054" s="29" t="s">
        <v>212</v>
      </c>
    </row>
    <row r="1055" spans="1:24" x14ac:dyDescent="0.25">
      <c r="A1055" s="29" t="s">
        <v>143</v>
      </c>
      <c r="B1055" s="29">
        <v>2939</v>
      </c>
      <c r="C1055" s="29" t="s">
        <v>142</v>
      </c>
      <c r="D1055" s="29">
        <v>191751969</v>
      </c>
      <c r="E1055" s="29">
        <v>0</v>
      </c>
      <c r="F1055" s="29">
        <v>1080</v>
      </c>
      <c r="G1055" s="29">
        <v>2689961</v>
      </c>
      <c r="H1055" s="29">
        <v>1283295</v>
      </c>
      <c r="I1055" s="29">
        <v>909</v>
      </c>
      <c r="J1055" s="29">
        <v>2273718</v>
      </c>
      <c r="K1055" s="29" t="s">
        <v>2483</v>
      </c>
      <c r="M1055" s="29">
        <v>8200</v>
      </c>
      <c r="N1055" s="29" t="s">
        <v>142</v>
      </c>
      <c r="O1055" s="29">
        <v>820000</v>
      </c>
      <c r="R1055" s="29" t="s">
        <v>2490</v>
      </c>
      <c r="S1055" s="29">
        <v>101</v>
      </c>
      <c r="U1055" s="29">
        <v>2939</v>
      </c>
      <c r="V1055" s="29" t="s">
        <v>2491</v>
      </c>
      <c r="W1055" s="29" t="s">
        <v>2492</v>
      </c>
      <c r="X1055" s="29" t="s">
        <v>212</v>
      </c>
    </row>
    <row r="1056" spans="1:24" x14ac:dyDescent="0.25">
      <c r="A1056" s="29" t="s">
        <v>143</v>
      </c>
      <c r="B1056" s="29">
        <v>2939</v>
      </c>
      <c r="C1056" s="29" t="s">
        <v>142</v>
      </c>
      <c r="D1056" s="29">
        <v>191739647</v>
      </c>
      <c r="E1056" s="29">
        <v>0</v>
      </c>
      <c r="F1056" s="29">
        <v>1060</v>
      </c>
      <c r="G1056" s="29">
        <v>2689518</v>
      </c>
      <c r="H1056" s="29">
        <v>1283253</v>
      </c>
      <c r="I1056" s="29">
        <v>909</v>
      </c>
      <c r="J1056" s="29">
        <v>2273718</v>
      </c>
      <c r="K1056" s="29" t="s">
        <v>2483</v>
      </c>
      <c r="M1056" s="29">
        <v>8200</v>
      </c>
      <c r="N1056" s="29" t="s">
        <v>142</v>
      </c>
      <c r="O1056" s="29">
        <v>820000</v>
      </c>
      <c r="R1056" s="29" t="s">
        <v>2493</v>
      </c>
      <c r="S1056" s="29">
        <v>115</v>
      </c>
      <c r="U1056" s="29">
        <v>2939</v>
      </c>
      <c r="V1056" s="29" t="s">
        <v>2494</v>
      </c>
      <c r="W1056" s="29" t="s">
        <v>2495</v>
      </c>
      <c r="X1056" s="29" t="s">
        <v>252</v>
      </c>
    </row>
    <row r="1057" spans="1:24" x14ac:dyDescent="0.25">
      <c r="A1057" s="29" t="s">
        <v>143</v>
      </c>
      <c r="B1057" s="29">
        <v>2939</v>
      </c>
      <c r="C1057" s="29" t="s">
        <v>142</v>
      </c>
      <c r="D1057" s="29">
        <v>191763375</v>
      </c>
      <c r="E1057" s="29">
        <v>0</v>
      </c>
      <c r="F1057" s="29">
        <v>1060</v>
      </c>
      <c r="G1057" s="29">
        <v>2688204</v>
      </c>
      <c r="H1057" s="29">
        <v>1284242</v>
      </c>
      <c r="I1057" s="29">
        <v>909</v>
      </c>
      <c r="J1057" s="29">
        <v>1085731</v>
      </c>
      <c r="K1057" s="29" t="s">
        <v>2496</v>
      </c>
      <c r="M1057" s="29">
        <v>8200</v>
      </c>
      <c r="N1057" s="29" t="s">
        <v>142</v>
      </c>
      <c r="O1057" s="29">
        <v>820000</v>
      </c>
      <c r="R1057" s="29" t="s">
        <v>2497</v>
      </c>
      <c r="S1057" s="29">
        <v>115</v>
      </c>
      <c r="U1057" s="29">
        <v>2939</v>
      </c>
      <c r="V1057" s="29" t="s">
        <v>2498</v>
      </c>
      <c r="W1057" s="29" t="s">
        <v>2499</v>
      </c>
      <c r="X1057" s="29" t="s">
        <v>212</v>
      </c>
    </row>
    <row r="1058" spans="1:24" x14ac:dyDescent="0.25">
      <c r="A1058" s="29" t="s">
        <v>143</v>
      </c>
      <c r="B1058" s="29">
        <v>2939</v>
      </c>
      <c r="C1058" s="29" t="s">
        <v>142</v>
      </c>
      <c r="D1058" s="29">
        <v>191764149</v>
      </c>
      <c r="E1058" s="29">
        <v>0</v>
      </c>
      <c r="F1058" s="29">
        <v>1080</v>
      </c>
      <c r="G1058" s="29">
        <v>2688223</v>
      </c>
      <c r="H1058" s="29">
        <v>1284311</v>
      </c>
      <c r="I1058" s="29">
        <v>909</v>
      </c>
      <c r="J1058" s="29">
        <v>1085731</v>
      </c>
      <c r="K1058" s="29" t="s">
        <v>2496</v>
      </c>
      <c r="M1058" s="29">
        <v>8200</v>
      </c>
      <c r="N1058" s="29" t="s">
        <v>142</v>
      </c>
      <c r="O1058" s="29">
        <v>820000</v>
      </c>
      <c r="R1058" s="29" t="s">
        <v>351</v>
      </c>
      <c r="S1058" s="29">
        <v>101</v>
      </c>
      <c r="U1058" s="29">
        <v>2939</v>
      </c>
      <c r="V1058" s="29" t="s">
        <v>2055</v>
      </c>
      <c r="W1058" s="29" t="s">
        <v>2500</v>
      </c>
      <c r="X1058" s="29" t="s">
        <v>212</v>
      </c>
    </row>
    <row r="1059" spans="1:24" x14ac:dyDescent="0.25">
      <c r="A1059" s="29" t="s">
        <v>143</v>
      </c>
      <c r="B1059" s="29">
        <v>2939</v>
      </c>
      <c r="C1059" s="29" t="s">
        <v>142</v>
      </c>
      <c r="D1059" s="29">
        <v>191771443</v>
      </c>
      <c r="E1059" s="29">
        <v>0</v>
      </c>
      <c r="F1059" s="29">
        <v>1080</v>
      </c>
      <c r="G1059" s="29">
        <v>2688328</v>
      </c>
      <c r="H1059" s="29">
        <v>1284442</v>
      </c>
      <c r="I1059" s="29">
        <v>909</v>
      </c>
      <c r="J1059" s="29">
        <v>1085733</v>
      </c>
      <c r="K1059" s="29" t="s">
        <v>2501</v>
      </c>
      <c r="M1059" s="29">
        <v>8200</v>
      </c>
      <c r="N1059" s="29" t="s">
        <v>142</v>
      </c>
      <c r="O1059" s="29">
        <v>820000</v>
      </c>
      <c r="R1059" s="29" t="s">
        <v>2502</v>
      </c>
      <c r="S1059" s="29">
        <v>101</v>
      </c>
      <c r="U1059" s="29">
        <v>2939</v>
      </c>
      <c r="V1059" s="29" t="s">
        <v>2503</v>
      </c>
      <c r="W1059" s="29" t="s">
        <v>2504</v>
      </c>
      <c r="X1059" s="29" t="s">
        <v>212</v>
      </c>
    </row>
    <row r="1060" spans="1:24" x14ac:dyDescent="0.25">
      <c r="A1060" s="29" t="s">
        <v>143</v>
      </c>
      <c r="B1060" s="29">
        <v>2939</v>
      </c>
      <c r="C1060" s="29" t="s">
        <v>142</v>
      </c>
      <c r="D1060" s="29">
        <v>191772428</v>
      </c>
      <c r="E1060" s="29">
        <v>0</v>
      </c>
      <c r="F1060" s="29">
        <v>1080</v>
      </c>
      <c r="G1060" s="29">
        <v>2688273</v>
      </c>
      <c r="H1060" s="29">
        <v>1284360</v>
      </c>
      <c r="I1060" s="29">
        <v>909</v>
      </c>
      <c r="J1060" s="29">
        <v>1085733</v>
      </c>
      <c r="K1060" s="29" t="s">
        <v>2501</v>
      </c>
      <c r="M1060" s="29">
        <v>8200</v>
      </c>
      <c r="N1060" s="29" t="s">
        <v>142</v>
      </c>
      <c r="O1060" s="29">
        <v>820000</v>
      </c>
      <c r="R1060" s="29" t="s">
        <v>351</v>
      </c>
      <c r="S1060" s="29">
        <v>101</v>
      </c>
      <c r="U1060" s="29">
        <v>2939</v>
      </c>
      <c r="V1060" s="29" t="s">
        <v>2507</v>
      </c>
      <c r="W1060" s="29" t="s">
        <v>2508</v>
      </c>
      <c r="X1060" s="29" t="s">
        <v>212</v>
      </c>
    </row>
    <row r="1061" spans="1:24" x14ac:dyDescent="0.25">
      <c r="A1061" s="29" t="s">
        <v>143</v>
      </c>
      <c r="B1061" s="29">
        <v>2939</v>
      </c>
      <c r="C1061" s="29" t="s">
        <v>142</v>
      </c>
      <c r="D1061" s="29">
        <v>191765838</v>
      </c>
      <c r="E1061" s="29">
        <v>0</v>
      </c>
      <c r="F1061" s="29">
        <v>1060</v>
      </c>
      <c r="G1061" s="29">
        <v>2688480</v>
      </c>
      <c r="H1061" s="29">
        <v>1284232</v>
      </c>
      <c r="I1061" s="29">
        <v>909</v>
      </c>
      <c r="J1061" s="29">
        <v>1085733</v>
      </c>
      <c r="K1061" s="29" t="s">
        <v>2501</v>
      </c>
      <c r="M1061" s="29">
        <v>8200</v>
      </c>
      <c r="N1061" s="29" t="s">
        <v>142</v>
      </c>
      <c r="O1061" s="29">
        <v>820000</v>
      </c>
      <c r="R1061" s="29" t="s">
        <v>1379</v>
      </c>
      <c r="S1061" s="29">
        <v>115</v>
      </c>
      <c r="U1061" s="29">
        <v>2939</v>
      </c>
      <c r="V1061" s="29" t="s">
        <v>2505</v>
      </c>
      <c r="W1061" s="29" t="s">
        <v>2506</v>
      </c>
      <c r="X1061" s="29" t="s">
        <v>212</v>
      </c>
    </row>
    <row r="1062" spans="1:24" x14ac:dyDescent="0.25">
      <c r="A1062" s="29" t="s">
        <v>143</v>
      </c>
      <c r="B1062" s="29">
        <v>2939</v>
      </c>
      <c r="C1062" s="29" t="s">
        <v>142</v>
      </c>
      <c r="D1062" s="29">
        <v>191775059</v>
      </c>
      <c r="E1062" s="29">
        <v>0</v>
      </c>
      <c r="F1062" s="29">
        <v>1060</v>
      </c>
      <c r="G1062" s="29">
        <v>2691088.5210000002</v>
      </c>
      <c r="H1062" s="29">
        <v>1283650.1340000001</v>
      </c>
      <c r="I1062" s="29">
        <v>905</v>
      </c>
      <c r="J1062" s="29">
        <v>1085734</v>
      </c>
      <c r="K1062" s="29" t="s">
        <v>2509</v>
      </c>
      <c r="M1062" s="29">
        <v>8203</v>
      </c>
      <c r="N1062" s="29" t="s">
        <v>142</v>
      </c>
      <c r="O1062" s="29">
        <v>820300</v>
      </c>
      <c r="S1062" s="29">
        <v>115</v>
      </c>
      <c r="U1062" s="29">
        <v>2939</v>
      </c>
      <c r="V1062" s="29" t="s">
        <v>2510</v>
      </c>
      <c r="W1062" s="29" t="s">
        <v>2511</v>
      </c>
      <c r="X1062" s="29" t="s">
        <v>212</v>
      </c>
    </row>
    <row r="1063" spans="1:24" x14ac:dyDescent="0.25">
      <c r="A1063" s="29" t="s">
        <v>143</v>
      </c>
      <c r="B1063" s="29">
        <v>2939</v>
      </c>
      <c r="C1063" s="29" t="s">
        <v>142</v>
      </c>
      <c r="D1063" s="29">
        <v>191766332</v>
      </c>
      <c r="E1063" s="29">
        <v>0</v>
      </c>
      <c r="F1063" s="29">
        <v>1060</v>
      </c>
      <c r="G1063" s="29">
        <v>2691066</v>
      </c>
      <c r="H1063" s="29">
        <v>1283631</v>
      </c>
      <c r="I1063" s="29">
        <v>909</v>
      </c>
      <c r="J1063" s="29">
        <v>1085734</v>
      </c>
      <c r="K1063" s="29" t="s">
        <v>2509</v>
      </c>
      <c r="M1063" s="29">
        <v>8203</v>
      </c>
      <c r="N1063" s="29" t="s">
        <v>142</v>
      </c>
      <c r="O1063" s="29">
        <v>820300</v>
      </c>
      <c r="S1063" s="29">
        <v>115</v>
      </c>
      <c r="U1063" s="29">
        <v>2939</v>
      </c>
      <c r="V1063" s="29" t="s">
        <v>2513</v>
      </c>
      <c r="W1063" s="29" t="s">
        <v>2514</v>
      </c>
      <c r="X1063" s="29" t="s">
        <v>212</v>
      </c>
    </row>
    <row r="1064" spans="1:24" x14ac:dyDescent="0.25">
      <c r="A1064" s="29" t="s">
        <v>143</v>
      </c>
      <c r="B1064" s="29">
        <v>2939</v>
      </c>
      <c r="C1064" s="29" t="s">
        <v>142</v>
      </c>
      <c r="D1064" s="29">
        <v>191764764</v>
      </c>
      <c r="E1064" s="29">
        <v>0</v>
      </c>
      <c r="F1064" s="29">
        <v>1060</v>
      </c>
      <c r="G1064" s="29">
        <v>2691082</v>
      </c>
      <c r="H1064" s="29">
        <v>1283655</v>
      </c>
      <c r="I1064" s="29">
        <v>909</v>
      </c>
      <c r="J1064" s="29">
        <v>1085734</v>
      </c>
      <c r="K1064" s="29" t="s">
        <v>2509</v>
      </c>
      <c r="M1064" s="29">
        <v>8203</v>
      </c>
      <c r="N1064" s="29" t="s">
        <v>142</v>
      </c>
      <c r="O1064" s="29">
        <v>820300</v>
      </c>
      <c r="S1064" s="29">
        <v>115</v>
      </c>
      <c r="U1064" s="29">
        <v>2939</v>
      </c>
      <c r="V1064" s="29" t="s">
        <v>2510</v>
      </c>
      <c r="W1064" s="29" t="s">
        <v>2512</v>
      </c>
      <c r="X1064" s="29" t="s">
        <v>212</v>
      </c>
    </row>
    <row r="1065" spans="1:24" x14ac:dyDescent="0.25">
      <c r="A1065" s="29" t="s">
        <v>143</v>
      </c>
      <c r="B1065" s="29">
        <v>2939</v>
      </c>
      <c r="C1065" s="29" t="s">
        <v>142</v>
      </c>
      <c r="D1065" s="29">
        <v>191755356</v>
      </c>
      <c r="E1065" s="29">
        <v>0</v>
      </c>
      <c r="F1065" s="29">
        <v>1080</v>
      </c>
      <c r="G1065" s="29">
        <v>2689802</v>
      </c>
      <c r="H1065" s="29">
        <v>1284353</v>
      </c>
      <c r="I1065" s="29">
        <v>909</v>
      </c>
      <c r="J1065" s="29">
        <v>1085737</v>
      </c>
      <c r="K1065" s="29" t="s">
        <v>2515</v>
      </c>
      <c r="M1065" s="29">
        <v>8200</v>
      </c>
      <c r="N1065" s="29" t="s">
        <v>142</v>
      </c>
      <c r="O1065" s="29">
        <v>820000</v>
      </c>
      <c r="R1065" s="29" t="s">
        <v>2516</v>
      </c>
      <c r="S1065" s="29">
        <v>101</v>
      </c>
      <c r="U1065" s="29">
        <v>2939</v>
      </c>
      <c r="V1065" s="29" t="s">
        <v>2517</v>
      </c>
      <c r="W1065" s="29" t="s">
        <v>580</v>
      </c>
      <c r="X1065" s="29" t="s">
        <v>212</v>
      </c>
    </row>
    <row r="1066" spans="1:24" x14ac:dyDescent="0.25">
      <c r="A1066" s="29" t="s">
        <v>143</v>
      </c>
      <c r="B1066" s="29">
        <v>2939</v>
      </c>
      <c r="C1066" s="29" t="s">
        <v>142</v>
      </c>
      <c r="D1066" s="29">
        <v>191765837</v>
      </c>
      <c r="E1066" s="29">
        <v>0</v>
      </c>
      <c r="F1066" s="29">
        <v>1060</v>
      </c>
      <c r="G1066" s="29">
        <v>2689750</v>
      </c>
      <c r="H1066" s="29">
        <v>1284259</v>
      </c>
      <c r="I1066" s="29">
        <v>909</v>
      </c>
      <c r="J1066" s="29">
        <v>1085737</v>
      </c>
      <c r="K1066" s="29" t="s">
        <v>2515</v>
      </c>
      <c r="M1066" s="29">
        <v>8200</v>
      </c>
      <c r="N1066" s="29" t="s">
        <v>142</v>
      </c>
      <c r="O1066" s="29">
        <v>820000</v>
      </c>
      <c r="S1066" s="29">
        <v>115</v>
      </c>
      <c r="U1066" s="29">
        <v>2939</v>
      </c>
      <c r="V1066" s="29" t="s">
        <v>2518</v>
      </c>
      <c r="W1066" s="29" t="s">
        <v>2520</v>
      </c>
      <c r="X1066" s="29" t="s">
        <v>212</v>
      </c>
    </row>
    <row r="1067" spans="1:24" x14ac:dyDescent="0.25">
      <c r="A1067" s="29" t="s">
        <v>143</v>
      </c>
      <c r="B1067" s="29">
        <v>2939</v>
      </c>
      <c r="C1067" s="29" t="s">
        <v>142</v>
      </c>
      <c r="D1067" s="29">
        <v>191764973</v>
      </c>
      <c r="E1067" s="29">
        <v>0</v>
      </c>
      <c r="F1067" s="29">
        <v>1060</v>
      </c>
      <c r="G1067" s="29">
        <v>2689736</v>
      </c>
      <c r="H1067" s="29">
        <v>1284266</v>
      </c>
      <c r="I1067" s="29">
        <v>909</v>
      </c>
      <c r="J1067" s="29">
        <v>1085737</v>
      </c>
      <c r="K1067" s="29" t="s">
        <v>2515</v>
      </c>
      <c r="M1067" s="29">
        <v>8200</v>
      </c>
      <c r="N1067" s="29" t="s">
        <v>142</v>
      </c>
      <c r="O1067" s="29">
        <v>820000</v>
      </c>
      <c r="S1067" s="29">
        <v>115</v>
      </c>
      <c r="U1067" s="29">
        <v>2939</v>
      </c>
      <c r="V1067" s="29" t="s">
        <v>2518</v>
      </c>
      <c r="W1067" s="29" t="s">
        <v>2519</v>
      </c>
      <c r="X1067" s="29" t="s">
        <v>212</v>
      </c>
    </row>
    <row r="1068" spans="1:24" x14ac:dyDescent="0.25">
      <c r="A1068" s="29" t="s">
        <v>143</v>
      </c>
      <c r="B1068" s="29">
        <v>2939</v>
      </c>
      <c r="C1068" s="29" t="s">
        <v>142</v>
      </c>
      <c r="D1068" s="29">
        <v>191766168</v>
      </c>
      <c r="E1068" s="29">
        <v>0</v>
      </c>
      <c r="F1068" s="29">
        <v>1080</v>
      </c>
      <c r="G1068" s="29">
        <v>2690764.5440000002</v>
      </c>
      <c r="H1068" s="29">
        <v>1283647.825</v>
      </c>
      <c r="I1068" s="29">
        <v>905</v>
      </c>
      <c r="J1068" s="29">
        <v>1085738</v>
      </c>
      <c r="K1068" s="29" t="s">
        <v>270</v>
      </c>
      <c r="M1068" s="29">
        <v>8200</v>
      </c>
      <c r="N1068" s="29" t="s">
        <v>142</v>
      </c>
      <c r="O1068" s="29">
        <v>820000</v>
      </c>
      <c r="R1068" s="29" t="s">
        <v>525</v>
      </c>
      <c r="S1068" s="29">
        <v>101</v>
      </c>
      <c r="U1068" s="29">
        <v>2939</v>
      </c>
      <c r="V1068" s="29" t="s">
        <v>2526</v>
      </c>
      <c r="W1068" s="29" t="s">
        <v>2527</v>
      </c>
      <c r="X1068" s="29" t="s">
        <v>212</v>
      </c>
    </row>
    <row r="1069" spans="1:24" x14ac:dyDescent="0.25">
      <c r="A1069" s="29" t="s">
        <v>143</v>
      </c>
      <c r="B1069" s="29">
        <v>2939</v>
      </c>
      <c r="C1069" s="29" t="s">
        <v>142</v>
      </c>
      <c r="D1069" s="29">
        <v>191766180</v>
      </c>
      <c r="E1069" s="29">
        <v>0</v>
      </c>
      <c r="F1069" s="29">
        <v>1060</v>
      </c>
      <c r="G1069" s="29">
        <v>2690990</v>
      </c>
      <c r="H1069" s="29">
        <v>1283642</v>
      </c>
      <c r="I1069" s="29">
        <v>909</v>
      </c>
      <c r="J1069" s="29">
        <v>1085738</v>
      </c>
      <c r="K1069" s="29" t="s">
        <v>270</v>
      </c>
      <c r="M1069" s="29">
        <v>8200</v>
      </c>
      <c r="N1069" s="29" t="s">
        <v>142</v>
      </c>
      <c r="O1069" s="29">
        <v>820000</v>
      </c>
      <c r="R1069" s="29" t="s">
        <v>1377</v>
      </c>
      <c r="S1069" s="29">
        <v>115</v>
      </c>
      <c r="U1069" s="29">
        <v>2939</v>
      </c>
      <c r="V1069" s="29" t="s">
        <v>2528</v>
      </c>
      <c r="W1069" s="29" t="s">
        <v>2529</v>
      </c>
      <c r="X1069" s="29" t="s">
        <v>212</v>
      </c>
    </row>
    <row r="1070" spans="1:24" x14ac:dyDescent="0.25">
      <c r="A1070" s="29" t="s">
        <v>143</v>
      </c>
      <c r="B1070" s="29">
        <v>2939</v>
      </c>
      <c r="C1070" s="29" t="s">
        <v>142</v>
      </c>
      <c r="D1070" s="29">
        <v>191766328</v>
      </c>
      <c r="E1070" s="29">
        <v>0</v>
      </c>
      <c r="F1070" s="29">
        <v>1060</v>
      </c>
      <c r="G1070" s="29">
        <v>2690947.9040000001</v>
      </c>
      <c r="H1070" s="29">
        <v>1283593.088</v>
      </c>
      <c r="I1070" s="29">
        <v>905</v>
      </c>
      <c r="J1070" s="29">
        <v>1085738</v>
      </c>
      <c r="K1070" s="29" t="s">
        <v>270</v>
      </c>
      <c r="M1070" s="29">
        <v>8200</v>
      </c>
      <c r="N1070" s="29" t="s">
        <v>142</v>
      </c>
      <c r="O1070" s="29">
        <v>820000</v>
      </c>
      <c r="R1070" s="29" t="s">
        <v>1728</v>
      </c>
      <c r="S1070" s="29">
        <v>115</v>
      </c>
      <c r="U1070" s="29">
        <v>2939</v>
      </c>
      <c r="V1070" s="29" t="s">
        <v>2530</v>
      </c>
      <c r="W1070" s="29" t="s">
        <v>2531</v>
      </c>
      <c r="X1070" s="29" t="s">
        <v>212</v>
      </c>
    </row>
    <row r="1071" spans="1:24" x14ac:dyDescent="0.25">
      <c r="A1071" s="29" t="s">
        <v>143</v>
      </c>
      <c r="B1071" s="29">
        <v>2939</v>
      </c>
      <c r="C1071" s="29" t="s">
        <v>142</v>
      </c>
      <c r="D1071" s="29">
        <v>191750459</v>
      </c>
      <c r="E1071" s="29">
        <v>0</v>
      </c>
      <c r="F1071" s="29">
        <v>1060</v>
      </c>
      <c r="G1071" s="29">
        <v>2690911.3220000002</v>
      </c>
      <c r="H1071" s="29">
        <v>1283572.17</v>
      </c>
      <c r="I1071" s="29">
        <v>905</v>
      </c>
      <c r="J1071" s="29">
        <v>1085738</v>
      </c>
      <c r="K1071" s="29" t="s">
        <v>270</v>
      </c>
      <c r="M1071" s="29">
        <v>8200</v>
      </c>
      <c r="N1071" s="29" t="s">
        <v>142</v>
      </c>
      <c r="O1071" s="29">
        <v>820000</v>
      </c>
      <c r="R1071" s="29" t="s">
        <v>2532</v>
      </c>
      <c r="S1071" s="29">
        <v>115</v>
      </c>
      <c r="U1071" s="29">
        <v>2939</v>
      </c>
      <c r="V1071" s="29" t="s">
        <v>2533</v>
      </c>
      <c r="W1071" s="29" t="s">
        <v>2534</v>
      </c>
      <c r="X1071" s="29" t="s">
        <v>212</v>
      </c>
    </row>
    <row r="1072" spans="1:24" x14ac:dyDescent="0.25">
      <c r="A1072" s="29" t="s">
        <v>143</v>
      </c>
      <c r="B1072" s="29">
        <v>2939</v>
      </c>
      <c r="C1072" s="29" t="s">
        <v>142</v>
      </c>
      <c r="D1072" s="29">
        <v>191766182</v>
      </c>
      <c r="E1072" s="29">
        <v>0</v>
      </c>
      <c r="F1072" s="29">
        <v>1060</v>
      </c>
      <c r="G1072" s="29">
        <v>2690915</v>
      </c>
      <c r="H1072" s="29">
        <v>1283655</v>
      </c>
      <c r="I1072" s="29">
        <v>909</v>
      </c>
      <c r="J1072" s="29">
        <v>1085738</v>
      </c>
      <c r="K1072" s="29" t="s">
        <v>270</v>
      </c>
      <c r="M1072" s="29">
        <v>8200</v>
      </c>
      <c r="N1072" s="29" t="s">
        <v>142</v>
      </c>
      <c r="O1072" s="29">
        <v>820000</v>
      </c>
      <c r="S1072" s="29">
        <v>115</v>
      </c>
      <c r="U1072" s="29">
        <v>2939</v>
      </c>
      <c r="V1072" s="29" t="s">
        <v>2536</v>
      </c>
      <c r="W1072" s="29" t="s">
        <v>2537</v>
      </c>
      <c r="X1072" s="29" t="s">
        <v>212</v>
      </c>
    </row>
    <row r="1073" spans="1:24" x14ac:dyDescent="0.25">
      <c r="A1073" s="29" t="s">
        <v>143</v>
      </c>
      <c r="B1073" s="29">
        <v>2939</v>
      </c>
      <c r="C1073" s="29" t="s">
        <v>142</v>
      </c>
      <c r="D1073" s="29">
        <v>191766175</v>
      </c>
      <c r="E1073" s="29">
        <v>0</v>
      </c>
      <c r="F1073" s="29">
        <v>1060</v>
      </c>
      <c r="G1073" s="29">
        <v>2690877</v>
      </c>
      <c r="H1073" s="29">
        <v>1283660</v>
      </c>
      <c r="I1073" s="29">
        <v>909</v>
      </c>
      <c r="J1073" s="29">
        <v>1085738</v>
      </c>
      <c r="K1073" s="29" t="s">
        <v>270</v>
      </c>
      <c r="M1073" s="29">
        <v>8200</v>
      </c>
      <c r="N1073" s="29" t="s">
        <v>142</v>
      </c>
      <c r="O1073" s="29">
        <v>820000</v>
      </c>
      <c r="S1073" s="29">
        <v>115</v>
      </c>
      <c r="U1073" s="29">
        <v>2939</v>
      </c>
      <c r="V1073" s="29" t="s">
        <v>2547</v>
      </c>
      <c r="W1073" s="29" t="s">
        <v>2548</v>
      </c>
      <c r="X1073" s="29" t="s">
        <v>212</v>
      </c>
    </row>
    <row r="1074" spans="1:24" x14ac:dyDescent="0.25">
      <c r="A1074" s="29" t="s">
        <v>143</v>
      </c>
      <c r="B1074" s="29">
        <v>2939</v>
      </c>
      <c r="C1074" s="29" t="s">
        <v>142</v>
      </c>
      <c r="D1074" s="29">
        <v>191766179</v>
      </c>
      <c r="E1074" s="29">
        <v>0</v>
      </c>
      <c r="F1074" s="29">
        <v>1060</v>
      </c>
      <c r="G1074" s="29">
        <v>2691003</v>
      </c>
      <c r="H1074" s="29">
        <v>1283644</v>
      </c>
      <c r="I1074" s="29">
        <v>909</v>
      </c>
      <c r="J1074" s="29">
        <v>1085738</v>
      </c>
      <c r="K1074" s="29" t="s">
        <v>270</v>
      </c>
      <c r="M1074" s="29">
        <v>8200</v>
      </c>
      <c r="N1074" s="29" t="s">
        <v>142</v>
      </c>
      <c r="O1074" s="29">
        <v>820000</v>
      </c>
      <c r="S1074" s="29">
        <v>115</v>
      </c>
      <c r="U1074" s="29">
        <v>2939</v>
      </c>
      <c r="V1074" s="29" t="s">
        <v>2528</v>
      </c>
      <c r="W1074" s="29" t="s">
        <v>2542</v>
      </c>
      <c r="X1074" s="29" t="s">
        <v>212</v>
      </c>
    </row>
    <row r="1075" spans="1:24" x14ac:dyDescent="0.25">
      <c r="A1075" s="29" t="s">
        <v>143</v>
      </c>
      <c r="B1075" s="29">
        <v>2939</v>
      </c>
      <c r="C1075" s="29" t="s">
        <v>142</v>
      </c>
      <c r="D1075" s="29">
        <v>400018306</v>
      </c>
      <c r="E1075" s="29">
        <v>0</v>
      </c>
      <c r="F1075" s="29">
        <v>1060</v>
      </c>
      <c r="G1075" s="29">
        <v>2690862</v>
      </c>
      <c r="H1075" s="29">
        <v>1283585</v>
      </c>
      <c r="I1075" s="29">
        <v>905</v>
      </c>
      <c r="J1075" s="29">
        <v>1085738</v>
      </c>
      <c r="K1075" s="29" t="s">
        <v>270</v>
      </c>
      <c r="M1075" s="29">
        <v>8200</v>
      </c>
      <c r="N1075" s="29" t="s">
        <v>142</v>
      </c>
      <c r="O1075" s="29">
        <v>820000</v>
      </c>
      <c r="S1075" s="29">
        <v>115</v>
      </c>
      <c r="U1075" s="29">
        <v>2939</v>
      </c>
      <c r="V1075" s="29" t="s">
        <v>2540</v>
      </c>
      <c r="W1075" s="29" t="s">
        <v>2541</v>
      </c>
      <c r="X1075" s="29" t="s">
        <v>212</v>
      </c>
    </row>
    <row r="1076" spans="1:24" x14ac:dyDescent="0.25">
      <c r="A1076" s="29" t="s">
        <v>143</v>
      </c>
      <c r="B1076" s="29">
        <v>2939</v>
      </c>
      <c r="C1076" s="29" t="s">
        <v>142</v>
      </c>
      <c r="D1076" s="29">
        <v>191766172</v>
      </c>
      <c r="E1076" s="29">
        <v>0</v>
      </c>
      <c r="F1076" s="29">
        <v>1060</v>
      </c>
      <c r="G1076" s="29">
        <v>2690798.4380000001</v>
      </c>
      <c r="H1076" s="29">
        <v>1283646.82</v>
      </c>
      <c r="I1076" s="29">
        <v>905</v>
      </c>
      <c r="J1076" s="29">
        <v>1085738</v>
      </c>
      <c r="K1076" s="29" t="s">
        <v>270</v>
      </c>
      <c r="M1076" s="29">
        <v>8200</v>
      </c>
      <c r="N1076" s="29" t="s">
        <v>142</v>
      </c>
      <c r="O1076" s="29">
        <v>820000</v>
      </c>
      <c r="S1076" s="29">
        <v>115</v>
      </c>
      <c r="U1076" s="29">
        <v>2939</v>
      </c>
      <c r="V1076" s="29" t="s">
        <v>2543</v>
      </c>
      <c r="W1076" s="29" t="s">
        <v>2544</v>
      </c>
      <c r="X1076" s="29" t="s">
        <v>212</v>
      </c>
    </row>
    <row r="1077" spans="1:24" x14ac:dyDescent="0.25">
      <c r="A1077" s="29" t="s">
        <v>143</v>
      </c>
      <c r="B1077" s="29">
        <v>2939</v>
      </c>
      <c r="C1077" s="29" t="s">
        <v>142</v>
      </c>
      <c r="D1077" s="29">
        <v>191766364</v>
      </c>
      <c r="E1077" s="29">
        <v>0</v>
      </c>
      <c r="F1077" s="29">
        <v>1060</v>
      </c>
      <c r="G1077" s="29">
        <v>2690818</v>
      </c>
      <c r="H1077" s="29">
        <v>1283586</v>
      </c>
      <c r="I1077" s="29">
        <v>909</v>
      </c>
      <c r="J1077" s="29">
        <v>1085738</v>
      </c>
      <c r="K1077" s="29" t="s">
        <v>270</v>
      </c>
      <c r="M1077" s="29">
        <v>8200</v>
      </c>
      <c r="N1077" s="29" t="s">
        <v>142</v>
      </c>
      <c r="O1077" s="29">
        <v>820000</v>
      </c>
      <c r="S1077" s="29">
        <v>115</v>
      </c>
      <c r="U1077" s="29">
        <v>2939</v>
      </c>
      <c r="V1077" s="29" t="s">
        <v>2549</v>
      </c>
      <c r="W1077" s="29" t="s">
        <v>2550</v>
      </c>
      <c r="X1077" s="29" t="s">
        <v>212</v>
      </c>
    </row>
    <row r="1078" spans="1:24" x14ac:dyDescent="0.25">
      <c r="A1078" s="29" t="s">
        <v>143</v>
      </c>
      <c r="B1078" s="29">
        <v>2939</v>
      </c>
      <c r="C1078" s="29" t="s">
        <v>142</v>
      </c>
      <c r="D1078" s="29">
        <v>191766181</v>
      </c>
      <c r="E1078" s="29">
        <v>0</v>
      </c>
      <c r="F1078" s="29">
        <v>1060</v>
      </c>
      <c r="G1078" s="29">
        <v>2690912</v>
      </c>
      <c r="H1078" s="29">
        <v>1283654</v>
      </c>
      <c r="I1078" s="29">
        <v>909</v>
      </c>
      <c r="J1078" s="29">
        <v>1085738</v>
      </c>
      <c r="K1078" s="29" t="s">
        <v>270</v>
      </c>
      <c r="M1078" s="29">
        <v>8200</v>
      </c>
      <c r="N1078" s="29" t="s">
        <v>142</v>
      </c>
      <c r="O1078" s="29">
        <v>820000</v>
      </c>
      <c r="S1078" s="29">
        <v>150</v>
      </c>
      <c r="U1078" s="29">
        <v>2939</v>
      </c>
      <c r="V1078" s="29" t="s">
        <v>2538</v>
      </c>
      <c r="W1078" s="29" t="s">
        <v>2539</v>
      </c>
      <c r="X1078" s="29" t="s">
        <v>212</v>
      </c>
    </row>
    <row r="1079" spans="1:24" x14ac:dyDescent="0.25">
      <c r="A1079" s="29" t="s">
        <v>143</v>
      </c>
      <c r="B1079" s="29">
        <v>2939</v>
      </c>
      <c r="C1079" s="29" t="s">
        <v>142</v>
      </c>
      <c r="D1079" s="29">
        <v>191766176</v>
      </c>
      <c r="E1079" s="29">
        <v>0</v>
      </c>
      <c r="F1079" s="29">
        <v>1060</v>
      </c>
      <c r="G1079" s="29">
        <v>2690895</v>
      </c>
      <c r="H1079" s="29">
        <v>1283611</v>
      </c>
      <c r="I1079" s="29">
        <v>909</v>
      </c>
      <c r="J1079" s="29">
        <v>1085738</v>
      </c>
      <c r="K1079" s="29" t="s">
        <v>270</v>
      </c>
      <c r="M1079" s="29">
        <v>8200</v>
      </c>
      <c r="N1079" s="29" t="s">
        <v>142</v>
      </c>
      <c r="O1079" s="29">
        <v>820000</v>
      </c>
      <c r="S1079" s="29">
        <v>115</v>
      </c>
      <c r="U1079" s="29">
        <v>2939</v>
      </c>
      <c r="V1079" s="29" t="s">
        <v>2533</v>
      </c>
      <c r="W1079" s="29" t="s">
        <v>2535</v>
      </c>
      <c r="X1079" s="29" t="s">
        <v>212</v>
      </c>
    </row>
    <row r="1080" spans="1:24" x14ac:dyDescent="0.25">
      <c r="A1080" s="29" t="s">
        <v>143</v>
      </c>
      <c r="B1080" s="29">
        <v>2939</v>
      </c>
      <c r="C1080" s="29" t="s">
        <v>142</v>
      </c>
      <c r="D1080" s="29">
        <v>191766170</v>
      </c>
      <c r="E1080" s="29">
        <v>0</v>
      </c>
      <c r="F1080" s="29">
        <v>1060</v>
      </c>
      <c r="G1080" s="29">
        <v>2690793.7429999998</v>
      </c>
      <c r="H1080" s="29">
        <v>1283646.7549999999</v>
      </c>
      <c r="I1080" s="29">
        <v>905</v>
      </c>
      <c r="J1080" s="29">
        <v>1085738</v>
      </c>
      <c r="K1080" s="29" t="s">
        <v>270</v>
      </c>
      <c r="M1080" s="29">
        <v>8200</v>
      </c>
      <c r="N1080" s="29" t="s">
        <v>142</v>
      </c>
      <c r="O1080" s="29">
        <v>820000</v>
      </c>
      <c r="S1080" s="29">
        <v>115</v>
      </c>
      <c r="U1080" s="29">
        <v>2939</v>
      </c>
      <c r="V1080" s="29" t="s">
        <v>2545</v>
      </c>
      <c r="W1080" s="29" t="s">
        <v>2546</v>
      </c>
      <c r="X1080" s="29" t="s">
        <v>212</v>
      </c>
    </row>
    <row r="1081" spans="1:24" x14ac:dyDescent="0.25">
      <c r="A1081" s="29" t="s">
        <v>143</v>
      </c>
      <c r="B1081" s="29">
        <v>2939</v>
      </c>
      <c r="C1081" s="29" t="s">
        <v>142</v>
      </c>
      <c r="D1081" s="29">
        <v>191750149</v>
      </c>
      <c r="E1081" s="29">
        <v>0</v>
      </c>
      <c r="F1081" s="29">
        <v>1060</v>
      </c>
      <c r="G1081" s="29">
        <v>2690220.5750000002</v>
      </c>
      <c r="H1081" s="29">
        <v>1283606.4650000001</v>
      </c>
      <c r="I1081" s="29">
        <v>905</v>
      </c>
      <c r="J1081" s="29">
        <v>1085743</v>
      </c>
      <c r="K1081" s="29" t="s">
        <v>2521</v>
      </c>
      <c r="M1081" s="29">
        <v>8200</v>
      </c>
      <c r="N1081" s="29" t="s">
        <v>142</v>
      </c>
      <c r="O1081" s="29">
        <v>820000</v>
      </c>
      <c r="R1081" s="29" t="s">
        <v>2522</v>
      </c>
      <c r="S1081" s="29">
        <v>115</v>
      </c>
      <c r="U1081" s="29">
        <v>2939</v>
      </c>
      <c r="V1081" s="29" t="s">
        <v>1054</v>
      </c>
      <c r="W1081" s="29" t="s">
        <v>461</v>
      </c>
      <c r="X1081" s="29" t="s">
        <v>212</v>
      </c>
    </row>
    <row r="1082" spans="1:24" x14ac:dyDescent="0.25">
      <c r="A1082" s="29" t="s">
        <v>143</v>
      </c>
      <c r="B1082" s="29">
        <v>2939</v>
      </c>
      <c r="C1082" s="29" t="s">
        <v>142</v>
      </c>
      <c r="D1082" s="29">
        <v>191770934</v>
      </c>
      <c r="E1082" s="29">
        <v>0</v>
      </c>
      <c r="F1082" s="29">
        <v>1080</v>
      </c>
      <c r="G1082" s="29">
        <v>2690232</v>
      </c>
      <c r="H1082" s="29">
        <v>1283632</v>
      </c>
      <c r="I1082" s="29">
        <v>909</v>
      </c>
      <c r="J1082" s="29">
        <v>1085743</v>
      </c>
      <c r="K1082" s="29" t="s">
        <v>2521</v>
      </c>
      <c r="M1082" s="29">
        <v>8200</v>
      </c>
      <c r="N1082" s="29" t="s">
        <v>142</v>
      </c>
      <c r="O1082" s="29">
        <v>820000</v>
      </c>
      <c r="R1082" s="29" t="s">
        <v>430</v>
      </c>
      <c r="S1082" s="29">
        <v>101</v>
      </c>
      <c r="U1082" s="29">
        <v>2939</v>
      </c>
      <c r="V1082" s="29" t="s">
        <v>614</v>
      </c>
      <c r="W1082" s="29" t="s">
        <v>2525</v>
      </c>
      <c r="X1082" s="29" t="s">
        <v>212</v>
      </c>
    </row>
    <row r="1083" spans="1:24" x14ac:dyDescent="0.25">
      <c r="A1083" s="29" t="s">
        <v>143</v>
      </c>
      <c r="B1083" s="29">
        <v>2939</v>
      </c>
      <c r="C1083" s="29" t="s">
        <v>142</v>
      </c>
      <c r="D1083" s="29">
        <v>191770933</v>
      </c>
      <c r="E1083" s="29">
        <v>0</v>
      </c>
      <c r="F1083" s="29">
        <v>1080</v>
      </c>
      <c r="G1083" s="29">
        <v>2690233</v>
      </c>
      <c r="H1083" s="29">
        <v>1283635</v>
      </c>
      <c r="I1083" s="29">
        <v>909</v>
      </c>
      <c r="J1083" s="29">
        <v>1085743</v>
      </c>
      <c r="K1083" s="29" t="s">
        <v>2521</v>
      </c>
      <c r="M1083" s="29">
        <v>8200</v>
      </c>
      <c r="N1083" s="29" t="s">
        <v>142</v>
      </c>
      <c r="O1083" s="29">
        <v>820000</v>
      </c>
      <c r="R1083" s="29" t="s">
        <v>430</v>
      </c>
      <c r="S1083" s="29">
        <v>101</v>
      </c>
      <c r="U1083" s="29">
        <v>2939</v>
      </c>
      <c r="V1083" s="29" t="s">
        <v>2523</v>
      </c>
      <c r="W1083" s="29" t="s">
        <v>2524</v>
      </c>
      <c r="X1083" s="29" t="s">
        <v>212</v>
      </c>
    </row>
    <row r="1084" spans="1:24" x14ac:dyDescent="0.25">
      <c r="A1084" s="29" t="s">
        <v>143</v>
      </c>
      <c r="B1084" s="29">
        <v>2939</v>
      </c>
      <c r="C1084" s="29" t="s">
        <v>142</v>
      </c>
      <c r="D1084" s="29">
        <v>191766323</v>
      </c>
      <c r="E1084" s="29">
        <v>0</v>
      </c>
      <c r="F1084" s="29">
        <v>1060</v>
      </c>
      <c r="G1084" s="29">
        <v>2691327</v>
      </c>
      <c r="H1084" s="29">
        <v>1283800</v>
      </c>
      <c r="I1084" s="29">
        <v>905</v>
      </c>
      <c r="J1084" s="29">
        <v>1085744</v>
      </c>
      <c r="K1084" s="29" t="s">
        <v>2551</v>
      </c>
      <c r="M1084" s="29">
        <v>8203</v>
      </c>
      <c r="N1084" s="29" t="s">
        <v>142</v>
      </c>
      <c r="O1084" s="29">
        <v>820300</v>
      </c>
      <c r="S1084" s="29">
        <v>115</v>
      </c>
      <c r="U1084" s="29">
        <v>2939</v>
      </c>
      <c r="V1084" s="29" t="s">
        <v>2552</v>
      </c>
      <c r="W1084" s="29" t="s">
        <v>2553</v>
      </c>
      <c r="X1084" s="29" t="s">
        <v>212</v>
      </c>
    </row>
    <row r="1085" spans="1:24" x14ac:dyDescent="0.25">
      <c r="A1085" s="29" t="s">
        <v>143</v>
      </c>
      <c r="B1085" s="29">
        <v>2939</v>
      </c>
      <c r="C1085" s="29" t="s">
        <v>142</v>
      </c>
      <c r="D1085" s="29">
        <v>191764766</v>
      </c>
      <c r="E1085" s="29">
        <v>0</v>
      </c>
      <c r="F1085" s="29">
        <v>1060</v>
      </c>
      <c r="G1085" s="29">
        <v>2691335</v>
      </c>
      <c r="H1085" s="29">
        <v>1283801</v>
      </c>
      <c r="I1085" s="29">
        <v>909</v>
      </c>
      <c r="J1085" s="29">
        <v>1085744</v>
      </c>
      <c r="K1085" s="29" t="s">
        <v>2551</v>
      </c>
      <c r="M1085" s="29">
        <v>8203</v>
      </c>
      <c r="N1085" s="29" t="s">
        <v>142</v>
      </c>
      <c r="O1085" s="29">
        <v>820300</v>
      </c>
      <c r="S1085" s="29">
        <v>115</v>
      </c>
      <c r="U1085" s="29">
        <v>2939</v>
      </c>
      <c r="V1085" s="29" t="s">
        <v>342</v>
      </c>
      <c r="W1085" s="29" t="s">
        <v>2555</v>
      </c>
      <c r="X1085" s="29" t="s">
        <v>212</v>
      </c>
    </row>
    <row r="1086" spans="1:24" x14ac:dyDescent="0.25">
      <c r="A1086" s="29" t="s">
        <v>143</v>
      </c>
      <c r="B1086" s="29">
        <v>2939</v>
      </c>
      <c r="C1086" s="29" t="s">
        <v>142</v>
      </c>
      <c r="D1086" s="29">
        <v>191757962</v>
      </c>
      <c r="E1086" s="29">
        <v>0</v>
      </c>
      <c r="F1086" s="29">
        <v>1060</v>
      </c>
      <c r="G1086" s="29">
        <v>2691353</v>
      </c>
      <c r="H1086" s="29">
        <v>1283801</v>
      </c>
      <c r="I1086" s="29">
        <v>909</v>
      </c>
      <c r="J1086" s="29">
        <v>1085744</v>
      </c>
      <c r="K1086" s="29" t="s">
        <v>2551</v>
      </c>
      <c r="M1086" s="29">
        <v>8203</v>
      </c>
      <c r="N1086" s="29" t="s">
        <v>142</v>
      </c>
      <c r="O1086" s="29">
        <v>820300</v>
      </c>
      <c r="S1086" s="29">
        <v>115</v>
      </c>
      <c r="U1086" s="29">
        <v>2939</v>
      </c>
      <c r="V1086" s="29" t="s">
        <v>342</v>
      </c>
      <c r="W1086" s="29" t="s">
        <v>2554</v>
      </c>
      <c r="X1086" s="29" t="s">
        <v>212</v>
      </c>
    </row>
    <row r="1087" spans="1:24" x14ac:dyDescent="0.25">
      <c r="A1087" s="29" t="s">
        <v>143</v>
      </c>
      <c r="B1087" s="29">
        <v>2939</v>
      </c>
      <c r="C1087" s="29" t="s">
        <v>142</v>
      </c>
      <c r="D1087" s="29">
        <v>191764653</v>
      </c>
      <c r="E1087" s="29">
        <v>0</v>
      </c>
      <c r="F1087" s="29">
        <v>1060</v>
      </c>
      <c r="G1087" s="29">
        <v>2688479</v>
      </c>
      <c r="H1087" s="29">
        <v>1284087</v>
      </c>
      <c r="I1087" s="29">
        <v>909</v>
      </c>
      <c r="J1087" s="29">
        <v>1085746</v>
      </c>
      <c r="K1087" s="29" t="s">
        <v>2556</v>
      </c>
      <c r="L1087" s="175" t="s">
        <v>442</v>
      </c>
      <c r="M1087" s="29">
        <v>8200</v>
      </c>
      <c r="N1087" s="29" t="s">
        <v>142</v>
      </c>
      <c r="O1087" s="29">
        <v>820000</v>
      </c>
      <c r="R1087" s="29" t="s">
        <v>341</v>
      </c>
      <c r="S1087" s="29">
        <v>115</v>
      </c>
      <c r="T1087" s="29" t="s">
        <v>2557</v>
      </c>
      <c r="U1087" s="29">
        <v>2939</v>
      </c>
      <c r="V1087" s="29" t="s">
        <v>2558</v>
      </c>
      <c r="W1087" s="29" t="s">
        <v>2559</v>
      </c>
      <c r="X1087" s="29" t="s">
        <v>212</v>
      </c>
    </row>
    <row r="1088" spans="1:24" x14ac:dyDescent="0.25">
      <c r="A1088" s="29" t="s">
        <v>143</v>
      </c>
      <c r="B1088" s="29">
        <v>2939</v>
      </c>
      <c r="C1088" s="29" t="s">
        <v>142</v>
      </c>
      <c r="D1088" s="29">
        <v>502012221</v>
      </c>
      <c r="E1088" s="29">
        <v>0</v>
      </c>
      <c r="F1088" s="29">
        <v>1060</v>
      </c>
      <c r="G1088" s="29">
        <v>2688475.713</v>
      </c>
      <c r="H1088" s="29">
        <v>1284089.9040000001</v>
      </c>
      <c r="I1088" s="29">
        <v>901</v>
      </c>
      <c r="J1088" s="29">
        <v>1085746</v>
      </c>
      <c r="K1088" s="29" t="s">
        <v>2556</v>
      </c>
      <c r="L1088" s="175" t="s">
        <v>442</v>
      </c>
      <c r="M1088" s="29">
        <v>8200</v>
      </c>
      <c r="N1088" s="29" t="s">
        <v>142</v>
      </c>
      <c r="O1088" s="29">
        <v>820000</v>
      </c>
      <c r="S1088" s="29">
        <v>115</v>
      </c>
      <c r="T1088" s="29" t="s">
        <v>2557</v>
      </c>
      <c r="U1088" s="29">
        <v>2939</v>
      </c>
      <c r="V1088" s="29" t="s">
        <v>2558</v>
      </c>
      <c r="X1088" s="29" t="s">
        <v>212</v>
      </c>
    </row>
    <row r="1089" spans="1:24" x14ac:dyDescent="0.25">
      <c r="A1089" s="29" t="s">
        <v>143</v>
      </c>
      <c r="B1089" s="29">
        <v>2939</v>
      </c>
      <c r="C1089" s="29" t="s">
        <v>142</v>
      </c>
      <c r="D1089" s="29">
        <v>191764644</v>
      </c>
      <c r="E1089" s="29">
        <v>0</v>
      </c>
      <c r="F1089" s="29">
        <v>1060</v>
      </c>
      <c r="G1089" s="29">
        <v>2690704</v>
      </c>
      <c r="H1089" s="29">
        <v>1285787</v>
      </c>
      <c r="I1089" s="29">
        <v>909</v>
      </c>
      <c r="J1089" s="29">
        <v>1085747</v>
      </c>
      <c r="K1089" s="29" t="s">
        <v>2560</v>
      </c>
      <c r="L1089" s="175" t="s">
        <v>1282</v>
      </c>
      <c r="M1089" s="29">
        <v>8200</v>
      </c>
      <c r="N1089" s="29" t="s">
        <v>142</v>
      </c>
      <c r="O1089" s="29">
        <v>820000</v>
      </c>
      <c r="R1089" s="29" t="s">
        <v>341</v>
      </c>
      <c r="S1089" s="29">
        <v>115</v>
      </c>
      <c r="T1089" s="29" t="s">
        <v>2561</v>
      </c>
      <c r="U1089" s="29">
        <v>2939</v>
      </c>
      <c r="V1089" s="29" t="s">
        <v>269</v>
      </c>
      <c r="W1089" s="29" t="s">
        <v>2562</v>
      </c>
      <c r="X1089" s="29" t="s">
        <v>212</v>
      </c>
    </row>
    <row r="1090" spans="1:24" x14ac:dyDescent="0.25">
      <c r="A1090" s="29" t="s">
        <v>143</v>
      </c>
      <c r="B1090" s="29">
        <v>2939</v>
      </c>
      <c r="C1090" s="29" t="s">
        <v>142</v>
      </c>
      <c r="D1090" s="29">
        <v>502012580</v>
      </c>
      <c r="E1090" s="29">
        <v>0</v>
      </c>
      <c r="F1090" s="29">
        <v>1060</v>
      </c>
      <c r="G1090" s="29">
        <v>2690695.6409999998</v>
      </c>
      <c r="H1090" s="29">
        <v>1285781.429</v>
      </c>
      <c r="I1090" s="29">
        <v>901</v>
      </c>
      <c r="J1090" s="29">
        <v>1085747</v>
      </c>
      <c r="K1090" s="29" t="s">
        <v>2560</v>
      </c>
      <c r="L1090" s="175" t="s">
        <v>1282</v>
      </c>
      <c r="M1090" s="29">
        <v>8200</v>
      </c>
      <c r="N1090" s="29" t="s">
        <v>142</v>
      </c>
      <c r="O1090" s="29">
        <v>820000</v>
      </c>
      <c r="S1090" s="29">
        <v>115</v>
      </c>
      <c r="T1090" s="29" t="s">
        <v>2561</v>
      </c>
      <c r="U1090" s="29">
        <v>2939</v>
      </c>
      <c r="V1090" s="29" t="s">
        <v>269</v>
      </c>
      <c r="X1090" s="29" t="s">
        <v>212</v>
      </c>
    </row>
    <row r="1091" spans="1:24" x14ac:dyDescent="0.25">
      <c r="A1091" s="29" t="s">
        <v>143</v>
      </c>
      <c r="B1091" s="29">
        <v>2939</v>
      </c>
      <c r="C1091" s="29" t="s">
        <v>142</v>
      </c>
      <c r="D1091" s="29">
        <v>191758752</v>
      </c>
      <c r="E1091" s="29">
        <v>0</v>
      </c>
      <c r="F1091" s="29">
        <v>1060</v>
      </c>
      <c r="G1091" s="29">
        <v>2688838.3250000002</v>
      </c>
      <c r="H1091" s="29">
        <v>1283789.675</v>
      </c>
      <c r="I1091" s="29">
        <v>905</v>
      </c>
      <c r="J1091" s="29">
        <v>1085751</v>
      </c>
      <c r="K1091" s="29" t="s">
        <v>2574</v>
      </c>
      <c r="L1091" s="175" t="s">
        <v>562</v>
      </c>
      <c r="M1091" s="29">
        <v>8200</v>
      </c>
      <c r="N1091" s="29" t="s">
        <v>142</v>
      </c>
      <c r="O1091" s="29">
        <v>820000</v>
      </c>
      <c r="R1091" s="29" t="s">
        <v>341</v>
      </c>
      <c r="S1091" s="29">
        <v>115</v>
      </c>
      <c r="T1091" s="29" t="s">
        <v>2575</v>
      </c>
      <c r="U1091" s="29">
        <v>2939</v>
      </c>
      <c r="V1091" s="29" t="s">
        <v>2576</v>
      </c>
      <c r="W1091" s="29" t="s">
        <v>2577</v>
      </c>
      <c r="X1091" s="29" t="s">
        <v>212</v>
      </c>
    </row>
    <row r="1092" spans="1:24" x14ac:dyDescent="0.25">
      <c r="A1092" s="29" t="s">
        <v>143</v>
      </c>
      <c r="B1092" s="29">
        <v>2939</v>
      </c>
      <c r="C1092" s="29" t="s">
        <v>142</v>
      </c>
      <c r="D1092" s="29">
        <v>502012258</v>
      </c>
      <c r="E1092" s="29">
        <v>0</v>
      </c>
      <c r="F1092" s="29">
        <v>1060</v>
      </c>
      <c r="G1092" s="29">
        <v>2688832.3829999999</v>
      </c>
      <c r="H1092" s="29">
        <v>1283811.4469999999</v>
      </c>
      <c r="I1092" s="29">
        <v>901</v>
      </c>
      <c r="J1092" s="29">
        <v>1085751</v>
      </c>
      <c r="K1092" s="29" t="s">
        <v>2574</v>
      </c>
      <c r="L1092" s="175" t="s">
        <v>562</v>
      </c>
      <c r="M1092" s="29">
        <v>8200</v>
      </c>
      <c r="N1092" s="29" t="s">
        <v>142</v>
      </c>
      <c r="O1092" s="29">
        <v>820000</v>
      </c>
      <c r="S1092" s="29">
        <v>115</v>
      </c>
      <c r="T1092" s="29" t="s">
        <v>2575</v>
      </c>
      <c r="U1092" s="29">
        <v>2939</v>
      </c>
      <c r="V1092" s="29" t="s">
        <v>2576</v>
      </c>
      <c r="X1092" s="29" t="s">
        <v>212</v>
      </c>
    </row>
    <row r="1093" spans="1:24" x14ac:dyDescent="0.25">
      <c r="A1093" s="29" t="s">
        <v>143</v>
      </c>
      <c r="B1093" s="29">
        <v>2939</v>
      </c>
      <c r="C1093" s="29" t="s">
        <v>142</v>
      </c>
      <c r="D1093" s="29">
        <v>191748071</v>
      </c>
      <c r="E1093" s="29">
        <v>0</v>
      </c>
      <c r="F1093" s="29">
        <v>1080</v>
      </c>
      <c r="G1093" s="29">
        <v>2685522.281</v>
      </c>
      <c r="H1093" s="29">
        <v>1287776.69</v>
      </c>
      <c r="I1093" s="29">
        <v>905</v>
      </c>
      <c r="J1093" s="29">
        <v>1085194</v>
      </c>
      <c r="K1093" s="29" t="s">
        <v>2579</v>
      </c>
      <c r="M1093" s="29">
        <v>8231</v>
      </c>
      <c r="N1093" s="29" t="s">
        <v>233</v>
      </c>
      <c r="O1093" s="29">
        <v>823100</v>
      </c>
      <c r="R1093" s="29" t="s">
        <v>262</v>
      </c>
      <c r="S1093" s="29">
        <v>101</v>
      </c>
      <c r="U1093" s="29">
        <v>2934</v>
      </c>
      <c r="V1093" s="29" t="s">
        <v>2580</v>
      </c>
      <c r="W1093" s="29" t="s">
        <v>2581</v>
      </c>
      <c r="X1093" s="29" t="s">
        <v>212</v>
      </c>
    </row>
    <row r="1094" spans="1:24" x14ac:dyDescent="0.25">
      <c r="A1094" s="29" t="s">
        <v>143</v>
      </c>
      <c r="B1094" s="29">
        <v>2939</v>
      </c>
      <c r="C1094" s="29" t="s">
        <v>142</v>
      </c>
      <c r="D1094" s="29">
        <v>191748072</v>
      </c>
      <c r="E1094" s="29">
        <v>0</v>
      </c>
      <c r="F1094" s="29">
        <v>1060</v>
      </c>
      <c r="G1094" s="29">
        <v>2685530.673</v>
      </c>
      <c r="H1094" s="29">
        <v>1287754.1159999999</v>
      </c>
      <c r="I1094" s="29">
        <v>905</v>
      </c>
      <c r="J1094" s="29">
        <v>1085194</v>
      </c>
      <c r="K1094" s="29" t="s">
        <v>2579</v>
      </c>
      <c r="M1094" s="29">
        <v>8231</v>
      </c>
      <c r="N1094" s="29" t="s">
        <v>233</v>
      </c>
      <c r="O1094" s="29">
        <v>823100</v>
      </c>
      <c r="R1094" s="29" t="s">
        <v>2582</v>
      </c>
      <c r="S1094" s="29">
        <v>115</v>
      </c>
      <c r="U1094" s="29">
        <v>2934</v>
      </c>
      <c r="V1094" s="29" t="s">
        <v>2583</v>
      </c>
      <c r="W1094" s="29" t="s">
        <v>2584</v>
      </c>
      <c r="X1094" s="29" t="s">
        <v>212</v>
      </c>
    </row>
    <row r="1095" spans="1:24" x14ac:dyDescent="0.25">
      <c r="A1095" s="29" t="s">
        <v>143</v>
      </c>
      <c r="B1095" s="29">
        <v>2939</v>
      </c>
      <c r="C1095" s="29" t="s">
        <v>142</v>
      </c>
      <c r="D1095" s="29">
        <v>190828989</v>
      </c>
      <c r="E1095" s="29">
        <v>0</v>
      </c>
      <c r="F1095" s="29">
        <v>1060</v>
      </c>
      <c r="G1095" s="29">
        <v>2685582.8470000001</v>
      </c>
      <c r="H1095" s="29">
        <v>1287773.3</v>
      </c>
      <c r="I1095" s="29">
        <v>905</v>
      </c>
      <c r="J1095" s="29">
        <v>1085195</v>
      </c>
      <c r="K1095" s="29" t="s">
        <v>2585</v>
      </c>
      <c r="M1095" s="29">
        <v>8231</v>
      </c>
      <c r="N1095" s="29" t="s">
        <v>233</v>
      </c>
      <c r="O1095" s="29">
        <v>823100</v>
      </c>
      <c r="S1095" s="29">
        <v>115</v>
      </c>
      <c r="U1095" s="29">
        <v>2934</v>
      </c>
      <c r="V1095" s="29" t="s">
        <v>2434</v>
      </c>
      <c r="W1095" s="29" t="s">
        <v>2588</v>
      </c>
      <c r="X1095" s="29" t="s">
        <v>252</v>
      </c>
    </row>
    <row r="1096" spans="1:24" x14ac:dyDescent="0.25">
      <c r="A1096" s="29" t="s">
        <v>143</v>
      </c>
      <c r="B1096" s="29">
        <v>2939</v>
      </c>
      <c r="C1096" s="29" t="s">
        <v>142</v>
      </c>
      <c r="D1096" s="29">
        <v>191660291</v>
      </c>
      <c r="E1096" s="29">
        <v>0</v>
      </c>
      <c r="F1096" s="29">
        <v>1060</v>
      </c>
      <c r="G1096" s="29">
        <v>2685613.037</v>
      </c>
      <c r="H1096" s="29">
        <v>1287722.1869999999</v>
      </c>
      <c r="I1096" s="29">
        <v>905</v>
      </c>
      <c r="J1096" s="29">
        <v>1085195</v>
      </c>
      <c r="K1096" s="29" t="s">
        <v>2585</v>
      </c>
      <c r="M1096" s="29">
        <v>8231</v>
      </c>
      <c r="N1096" s="29" t="s">
        <v>233</v>
      </c>
      <c r="O1096" s="29">
        <v>823100</v>
      </c>
      <c r="S1096" s="29">
        <v>115</v>
      </c>
      <c r="U1096" s="29">
        <v>2934</v>
      </c>
      <c r="V1096" s="29" t="s">
        <v>2586</v>
      </c>
      <c r="W1096" s="29" t="s">
        <v>2587</v>
      </c>
      <c r="X1096" s="29" t="s">
        <v>212</v>
      </c>
    </row>
    <row r="1097" spans="1:24" x14ac:dyDescent="0.25">
      <c r="A1097" s="29" t="s">
        <v>143</v>
      </c>
      <c r="B1097" s="29">
        <v>2939</v>
      </c>
      <c r="C1097" s="29" t="s">
        <v>142</v>
      </c>
      <c r="D1097" s="29">
        <v>191766137</v>
      </c>
      <c r="E1097" s="29">
        <v>0</v>
      </c>
      <c r="F1097" s="29">
        <v>1060</v>
      </c>
      <c r="G1097" s="29">
        <v>2688762</v>
      </c>
      <c r="H1097" s="29">
        <v>1283368</v>
      </c>
      <c r="I1097" s="29">
        <v>905</v>
      </c>
      <c r="J1097" s="29">
        <v>2385439</v>
      </c>
      <c r="K1097" s="29" t="s">
        <v>2589</v>
      </c>
      <c r="M1097" s="29">
        <v>8212</v>
      </c>
      <c r="N1097" s="29" t="s">
        <v>195</v>
      </c>
      <c r="O1097" s="29">
        <v>821200</v>
      </c>
      <c r="R1097" s="29" t="s">
        <v>295</v>
      </c>
      <c r="S1097" s="29">
        <v>115</v>
      </c>
      <c r="U1097" s="29">
        <v>2939</v>
      </c>
      <c r="V1097" s="29" t="s">
        <v>2590</v>
      </c>
      <c r="W1097" s="29" t="s">
        <v>2591</v>
      </c>
      <c r="X1097" s="29" t="s">
        <v>212</v>
      </c>
    </row>
    <row r="1098" spans="1:24" x14ac:dyDescent="0.25">
      <c r="A1098" s="29" t="s">
        <v>143</v>
      </c>
      <c r="B1098" s="29">
        <v>2939</v>
      </c>
      <c r="C1098" s="29" t="s">
        <v>142</v>
      </c>
      <c r="D1098" s="29">
        <v>191764751</v>
      </c>
      <c r="E1098" s="29">
        <v>0</v>
      </c>
      <c r="F1098" s="29">
        <v>1060</v>
      </c>
      <c r="G1098" s="29">
        <v>2688759.784</v>
      </c>
      <c r="H1098" s="29">
        <v>1283367.9439999999</v>
      </c>
      <c r="I1098" s="29">
        <v>905</v>
      </c>
      <c r="J1098" s="29">
        <v>2385439</v>
      </c>
      <c r="K1098" s="29" t="s">
        <v>2589</v>
      </c>
      <c r="M1098" s="29">
        <v>8212</v>
      </c>
      <c r="N1098" s="29" t="s">
        <v>195</v>
      </c>
      <c r="O1098" s="29">
        <v>821200</v>
      </c>
      <c r="R1098" s="29" t="s">
        <v>249</v>
      </c>
      <c r="S1098" s="29">
        <v>115</v>
      </c>
      <c r="U1098" s="29">
        <v>2939</v>
      </c>
      <c r="V1098" s="29" t="s">
        <v>2592</v>
      </c>
      <c r="W1098" s="29" t="s">
        <v>2593</v>
      </c>
      <c r="X1098" s="29" t="s">
        <v>212</v>
      </c>
    </row>
    <row r="1099" spans="1:24" x14ac:dyDescent="0.25">
      <c r="A1099" s="29" t="s">
        <v>143</v>
      </c>
      <c r="B1099" s="29">
        <v>2939</v>
      </c>
      <c r="C1099" s="29" t="s">
        <v>142</v>
      </c>
      <c r="D1099" s="29">
        <v>191765524</v>
      </c>
      <c r="E1099" s="29">
        <v>0</v>
      </c>
      <c r="F1099" s="29">
        <v>1060</v>
      </c>
      <c r="G1099" s="29">
        <v>2688748.503</v>
      </c>
      <c r="H1099" s="29">
        <v>1283372.3629999999</v>
      </c>
      <c r="I1099" s="29">
        <v>905</v>
      </c>
      <c r="J1099" s="29">
        <v>2385439</v>
      </c>
      <c r="K1099" s="29" t="s">
        <v>2589</v>
      </c>
      <c r="M1099" s="29">
        <v>8212</v>
      </c>
      <c r="N1099" s="29" t="s">
        <v>195</v>
      </c>
      <c r="O1099" s="29">
        <v>821200</v>
      </c>
      <c r="S1099" s="29">
        <v>115</v>
      </c>
      <c r="U1099" s="29">
        <v>2939</v>
      </c>
      <c r="V1099" s="29" t="s">
        <v>2592</v>
      </c>
      <c r="W1099" s="29" t="s">
        <v>2594</v>
      </c>
      <c r="X1099" s="29" t="s">
        <v>212</v>
      </c>
    </row>
    <row r="1100" spans="1:24" x14ac:dyDescent="0.25">
      <c r="A1100" s="29" t="s">
        <v>143</v>
      </c>
      <c r="B1100" s="29">
        <v>2939</v>
      </c>
      <c r="C1100" s="29" t="s">
        <v>142</v>
      </c>
      <c r="D1100" s="29">
        <v>191739606</v>
      </c>
      <c r="E1100" s="29">
        <v>0</v>
      </c>
      <c r="F1100" s="29">
        <v>1060</v>
      </c>
      <c r="G1100" s="29">
        <v>2691125.548</v>
      </c>
      <c r="H1100" s="29">
        <v>1287223.58</v>
      </c>
      <c r="I1100" s="29">
        <v>905</v>
      </c>
      <c r="J1100" s="29">
        <v>1085756</v>
      </c>
      <c r="K1100" s="29" t="s">
        <v>2601</v>
      </c>
      <c r="M1100" s="29">
        <v>8207</v>
      </c>
      <c r="N1100" s="29" t="s">
        <v>142</v>
      </c>
      <c r="O1100" s="29">
        <v>820700</v>
      </c>
      <c r="R1100" s="29" t="s">
        <v>1390</v>
      </c>
      <c r="S1100" s="29">
        <v>115</v>
      </c>
      <c r="U1100" s="29">
        <v>2939</v>
      </c>
      <c r="V1100" s="29" t="s">
        <v>2604</v>
      </c>
      <c r="W1100" s="29" t="s">
        <v>2605</v>
      </c>
      <c r="X1100" s="29" t="s">
        <v>212</v>
      </c>
    </row>
    <row r="1101" spans="1:24" x14ac:dyDescent="0.25">
      <c r="A1101" s="29" t="s">
        <v>143</v>
      </c>
      <c r="B1101" s="29">
        <v>2939</v>
      </c>
      <c r="C1101" s="29" t="s">
        <v>142</v>
      </c>
      <c r="D1101" s="29">
        <v>191779917</v>
      </c>
      <c r="E1101" s="29">
        <v>0</v>
      </c>
      <c r="F1101" s="29">
        <v>1080</v>
      </c>
      <c r="G1101" s="29">
        <v>2691671</v>
      </c>
      <c r="H1101" s="29">
        <v>1287152</v>
      </c>
      <c r="I1101" s="29">
        <v>909</v>
      </c>
      <c r="J1101" s="29">
        <v>1085756</v>
      </c>
      <c r="K1101" s="29" t="s">
        <v>2601</v>
      </c>
      <c r="M1101" s="29">
        <v>8207</v>
      </c>
      <c r="N1101" s="29" t="s">
        <v>142</v>
      </c>
      <c r="O1101" s="29">
        <v>820700</v>
      </c>
      <c r="R1101" s="29" t="s">
        <v>430</v>
      </c>
      <c r="S1101" s="29">
        <v>101</v>
      </c>
      <c r="U1101" s="29">
        <v>2939</v>
      </c>
      <c r="V1101" s="29" t="s">
        <v>2602</v>
      </c>
      <c r="W1101" s="29" t="s">
        <v>2603</v>
      </c>
      <c r="X1101" s="29" t="s">
        <v>212</v>
      </c>
    </row>
    <row r="1102" spans="1:24" x14ac:dyDescent="0.25">
      <c r="A1102" s="29" t="s">
        <v>143</v>
      </c>
      <c r="B1102" s="29">
        <v>2939</v>
      </c>
      <c r="C1102" s="29" t="s">
        <v>142</v>
      </c>
      <c r="D1102" s="29">
        <v>191775135</v>
      </c>
      <c r="E1102" s="29">
        <v>0</v>
      </c>
      <c r="F1102" s="29">
        <v>1060</v>
      </c>
      <c r="G1102" s="29">
        <v>2691856</v>
      </c>
      <c r="H1102" s="29">
        <v>1286710</v>
      </c>
      <c r="I1102" s="29">
        <v>909</v>
      </c>
      <c r="J1102" s="29">
        <v>1085756</v>
      </c>
      <c r="K1102" s="29" t="s">
        <v>2601</v>
      </c>
      <c r="M1102" s="29">
        <v>8207</v>
      </c>
      <c r="N1102" s="29" t="s">
        <v>142</v>
      </c>
      <c r="O1102" s="29">
        <v>820700</v>
      </c>
      <c r="S1102" s="29">
        <v>115</v>
      </c>
      <c r="U1102" s="29">
        <v>2939</v>
      </c>
      <c r="V1102" s="29" t="s">
        <v>2618</v>
      </c>
      <c r="W1102" s="29" t="s">
        <v>2619</v>
      </c>
      <c r="X1102" s="29" t="s">
        <v>212</v>
      </c>
    </row>
    <row r="1103" spans="1:24" x14ac:dyDescent="0.25">
      <c r="A1103" s="29" t="s">
        <v>143</v>
      </c>
      <c r="B1103" s="29">
        <v>2939</v>
      </c>
      <c r="C1103" s="29" t="s">
        <v>142</v>
      </c>
      <c r="D1103" s="29">
        <v>191779834</v>
      </c>
      <c r="E1103" s="29">
        <v>0</v>
      </c>
      <c r="F1103" s="29">
        <v>1060</v>
      </c>
      <c r="G1103" s="29">
        <v>2691732</v>
      </c>
      <c r="H1103" s="29">
        <v>1287351</v>
      </c>
      <c r="I1103" s="29">
        <v>909</v>
      </c>
      <c r="J1103" s="29">
        <v>1085756</v>
      </c>
      <c r="K1103" s="29" t="s">
        <v>2601</v>
      </c>
      <c r="M1103" s="29">
        <v>8207</v>
      </c>
      <c r="N1103" s="29" t="s">
        <v>142</v>
      </c>
      <c r="O1103" s="29">
        <v>820700</v>
      </c>
      <c r="S1103" s="29">
        <v>115</v>
      </c>
      <c r="U1103" s="29">
        <v>2939</v>
      </c>
      <c r="V1103" s="29" t="s">
        <v>2606</v>
      </c>
      <c r="W1103" s="29" t="s">
        <v>2607</v>
      </c>
      <c r="X1103" s="29" t="s">
        <v>212</v>
      </c>
    </row>
    <row r="1104" spans="1:24" x14ac:dyDescent="0.25">
      <c r="A1104" s="29" t="s">
        <v>143</v>
      </c>
      <c r="B1104" s="29">
        <v>2939</v>
      </c>
      <c r="C1104" s="29" t="s">
        <v>142</v>
      </c>
      <c r="D1104" s="29">
        <v>191777450</v>
      </c>
      <c r="E1104" s="29">
        <v>0</v>
      </c>
      <c r="F1104" s="29">
        <v>1060</v>
      </c>
      <c r="G1104" s="29">
        <v>2691841</v>
      </c>
      <c r="H1104" s="29">
        <v>1286811</v>
      </c>
      <c r="I1104" s="29">
        <v>909</v>
      </c>
      <c r="J1104" s="29">
        <v>1085756</v>
      </c>
      <c r="K1104" s="29" t="s">
        <v>2601</v>
      </c>
      <c r="M1104" s="29">
        <v>8207</v>
      </c>
      <c r="N1104" s="29" t="s">
        <v>142</v>
      </c>
      <c r="O1104" s="29">
        <v>820700</v>
      </c>
      <c r="S1104" s="29">
        <v>115</v>
      </c>
      <c r="U1104" s="29">
        <v>2939</v>
      </c>
      <c r="V1104" s="29" t="s">
        <v>2616</v>
      </c>
      <c r="W1104" s="29" t="s">
        <v>2617</v>
      </c>
      <c r="X1104" s="29" t="s">
        <v>212</v>
      </c>
    </row>
    <row r="1105" spans="1:24" x14ac:dyDescent="0.25">
      <c r="A1105" s="29" t="s">
        <v>143</v>
      </c>
      <c r="B1105" s="29">
        <v>2939</v>
      </c>
      <c r="C1105" s="29" t="s">
        <v>142</v>
      </c>
      <c r="D1105" s="29">
        <v>191777447</v>
      </c>
      <c r="E1105" s="29">
        <v>0</v>
      </c>
      <c r="F1105" s="29">
        <v>1060</v>
      </c>
      <c r="G1105" s="29">
        <v>2691784</v>
      </c>
      <c r="H1105" s="29">
        <v>1286849</v>
      </c>
      <c r="I1105" s="29">
        <v>909</v>
      </c>
      <c r="J1105" s="29">
        <v>1085756</v>
      </c>
      <c r="K1105" s="29" t="s">
        <v>2601</v>
      </c>
      <c r="M1105" s="29">
        <v>8207</v>
      </c>
      <c r="N1105" s="29" t="s">
        <v>142</v>
      </c>
      <c r="O1105" s="29">
        <v>820700</v>
      </c>
      <c r="S1105" s="29">
        <v>115</v>
      </c>
      <c r="U1105" s="29">
        <v>2939</v>
      </c>
      <c r="V1105" s="29" t="s">
        <v>2608</v>
      </c>
      <c r="W1105" s="29" t="s">
        <v>2609</v>
      </c>
      <c r="X1105" s="29" t="s">
        <v>212</v>
      </c>
    </row>
    <row r="1106" spans="1:24" x14ac:dyDescent="0.25">
      <c r="A1106" s="29" t="s">
        <v>143</v>
      </c>
      <c r="B1106" s="29">
        <v>2939</v>
      </c>
      <c r="C1106" s="29" t="s">
        <v>142</v>
      </c>
      <c r="D1106" s="29">
        <v>191777448</v>
      </c>
      <c r="E1106" s="29">
        <v>0</v>
      </c>
      <c r="F1106" s="29">
        <v>1060</v>
      </c>
      <c r="G1106" s="29">
        <v>2691800</v>
      </c>
      <c r="H1106" s="29">
        <v>1286853</v>
      </c>
      <c r="I1106" s="29">
        <v>909</v>
      </c>
      <c r="J1106" s="29">
        <v>1085756</v>
      </c>
      <c r="K1106" s="29" t="s">
        <v>2601</v>
      </c>
      <c r="M1106" s="29">
        <v>8207</v>
      </c>
      <c r="N1106" s="29" t="s">
        <v>142</v>
      </c>
      <c r="O1106" s="29">
        <v>820700</v>
      </c>
      <c r="S1106" s="29">
        <v>115</v>
      </c>
      <c r="U1106" s="29">
        <v>2939</v>
      </c>
      <c r="V1106" s="29" t="s">
        <v>2614</v>
      </c>
      <c r="W1106" s="29" t="s">
        <v>2615</v>
      </c>
      <c r="X1106" s="29" t="s">
        <v>212</v>
      </c>
    </row>
    <row r="1107" spans="1:24" x14ac:dyDescent="0.25">
      <c r="A1107" s="29" t="s">
        <v>143</v>
      </c>
      <c r="B1107" s="29">
        <v>2939</v>
      </c>
      <c r="C1107" s="29" t="s">
        <v>142</v>
      </c>
      <c r="D1107" s="29">
        <v>191777452</v>
      </c>
      <c r="E1107" s="29">
        <v>0</v>
      </c>
      <c r="F1107" s="29">
        <v>1060</v>
      </c>
      <c r="G1107" s="29">
        <v>2691869</v>
      </c>
      <c r="H1107" s="29">
        <v>1286735</v>
      </c>
      <c r="I1107" s="29">
        <v>909</v>
      </c>
      <c r="J1107" s="29">
        <v>1085756</v>
      </c>
      <c r="K1107" s="29" t="s">
        <v>2601</v>
      </c>
      <c r="M1107" s="29">
        <v>8207</v>
      </c>
      <c r="N1107" s="29" t="s">
        <v>142</v>
      </c>
      <c r="O1107" s="29">
        <v>820700</v>
      </c>
      <c r="S1107" s="29">
        <v>115</v>
      </c>
      <c r="U1107" s="29">
        <v>2939</v>
      </c>
      <c r="V1107" s="29" t="s">
        <v>2620</v>
      </c>
      <c r="W1107" s="29" t="s">
        <v>2621</v>
      </c>
      <c r="X1107" s="29" t="s">
        <v>212</v>
      </c>
    </row>
    <row r="1108" spans="1:24" x14ac:dyDescent="0.25">
      <c r="A1108" s="29" t="s">
        <v>143</v>
      </c>
      <c r="B1108" s="29">
        <v>2939</v>
      </c>
      <c r="C1108" s="29" t="s">
        <v>142</v>
      </c>
      <c r="D1108" s="29">
        <v>191777449</v>
      </c>
      <c r="E1108" s="29">
        <v>0</v>
      </c>
      <c r="F1108" s="29">
        <v>1060</v>
      </c>
      <c r="G1108" s="29">
        <v>2691822</v>
      </c>
      <c r="H1108" s="29">
        <v>1286930</v>
      </c>
      <c r="I1108" s="29">
        <v>909</v>
      </c>
      <c r="J1108" s="29">
        <v>1085756</v>
      </c>
      <c r="K1108" s="29" t="s">
        <v>2601</v>
      </c>
      <c r="M1108" s="29">
        <v>8207</v>
      </c>
      <c r="N1108" s="29" t="s">
        <v>142</v>
      </c>
      <c r="O1108" s="29">
        <v>820700</v>
      </c>
      <c r="S1108" s="29">
        <v>115</v>
      </c>
      <c r="U1108" s="29">
        <v>2939</v>
      </c>
      <c r="V1108" s="29" t="s">
        <v>2610</v>
      </c>
      <c r="W1108" s="29" t="s">
        <v>2611</v>
      </c>
      <c r="X1108" s="29" t="s">
        <v>212</v>
      </c>
    </row>
    <row r="1109" spans="1:24" x14ac:dyDescent="0.25">
      <c r="A1109" s="29" t="s">
        <v>143</v>
      </c>
      <c r="B1109" s="29">
        <v>2939</v>
      </c>
      <c r="C1109" s="29" t="s">
        <v>142</v>
      </c>
      <c r="D1109" s="29">
        <v>191775134</v>
      </c>
      <c r="E1109" s="29">
        <v>0</v>
      </c>
      <c r="F1109" s="29">
        <v>1060</v>
      </c>
      <c r="G1109" s="29">
        <v>2691790</v>
      </c>
      <c r="H1109" s="29">
        <v>1286565</v>
      </c>
      <c r="I1109" s="29">
        <v>909</v>
      </c>
      <c r="J1109" s="29">
        <v>1085756</v>
      </c>
      <c r="K1109" s="29" t="s">
        <v>2601</v>
      </c>
      <c r="M1109" s="29">
        <v>8207</v>
      </c>
      <c r="N1109" s="29" t="s">
        <v>142</v>
      </c>
      <c r="O1109" s="29">
        <v>820700</v>
      </c>
      <c r="S1109" s="29">
        <v>115</v>
      </c>
      <c r="U1109" s="29">
        <v>2939</v>
      </c>
      <c r="V1109" s="29" t="s">
        <v>2612</v>
      </c>
      <c r="W1109" s="29" t="s">
        <v>2613</v>
      </c>
      <c r="X1109" s="29" t="s">
        <v>212</v>
      </c>
    </row>
    <row r="1110" spans="1:24" x14ac:dyDescent="0.25">
      <c r="A1110" s="29" t="s">
        <v>143</v>
      </c>
      <c r="B1110" s="29">
        <v>2939</v>
      </c>
      <c r="C1110" s="29" t="s">
        <v>142</v>
      </c>
      <c r="D1110" s="29">
        <v>191619714</v>
      </c>
      <c r="E1110" s="29">
        <v>0</v>
      </c>
      <c r="F1110" s="29">
        <v>1080</v>
      </c>
      <c r="G1110" s="29">
        <v>2690488.3050000002</v>
      </c>
      <c r="H1110" s="29">
        <v>1284415.6070000001</v>
      </c>
      <c r="I1110" s="29">
        <v>905</v>
      </c>
      <c r="J1110" s="29">
        <v>1085758</v>
      </c>
      <c r="K1110" s="29" t="s">
        <v>2595</v>
      </c>
      <c r="L1110" s="175" t="s">
        <v>247</v>
      </c>
      <c r="M1110" s="29">
        <v>8200</v>
      </c>
      <c r="N1110" s="29" t="s">
        <v>142</v>
      </c>
      <c r="O1110" s="29">
        <v>820000</v>
      </c>
      <c r="R1110" s="29" t="s">
        <v>901</v>
      </c>
      <c r="S1110" s="29">
        <v>101</v>
      </c>
      <c r="T1110" s="29" t="s">
        <v>2596</v>
      </c>
      <c r="U1110" s="29">
        <v>2939</v>
      </c>
      <c r="V1110" s="29" t="s">
        <v>2597</v>
      </c>
      <c r="W1110" s="29" t="s">
        <v>2598</v>
      </c>
      <c r="X1110" s="29" t="s">
        <v>212</v>
      </c>
    </row>
    <row r="1111" spans="1:24" x14ac:dyDescent="0.25">
      <c r="A1111" s="29" t="s">
        <v>143</v>
      </c>
      <c r="B1111" s="29">
        <v>2939</v>
      </c>
      <c r="C1111" s="29" t="s">
        <v>142</v>
      </c>
      <c r="D1111" s="29">
        <v>502012578</v>
      </c>
      <c r="E1111" s="29">
        <v>0</v>
      </c>
      <c r="F1111" s="29">
        <v>1060</v>
      </c>
      <c r="G1111" s="29">
        <v>2690463.2779999999</v>
      </c>
      <c r="H1111" s="29">
        <v>1284403.7490000001</v>
      </c>
      <c r="I1111" s="29">
        <v>901</v>
      </c>
      <c r="J1111" s="29">
        <v>1085758</v>
      </c>
      <c r="K1111" s="29" t="s">
        <v>2595</v>
      </c>
      <c r="L1111" s="175" t="s">
        <v>247</v>
      </c>
      <c r="M1111" s="29">
        <v>8200</v>
      </c>
      <c r="N1111" s="29" t="s">
        <v>142</v>
      </c>
      <c r="O1111" s="29">
        <v>820000</v>
      </c>
      <c r="S1111" s="29">
        <v>115</v>
      </c>
      <c r="T1111" s="29" t="s">
        <v>2599</v>
      </c>
      <c r="U1111" s="29">
        <v>2939</v>
      </c>
      <c r="V1111" s="29" t="s">
        <v>2600</v>
      </c>
      <c r="X1111" s="29" t="s">
        <v>212</v>
      </c>
    </row>
    <row r="1112" spans="1:24" x14ac:dyDescent="0.25">
      <c r="A1112" s="29" t="s">
        <v>143</v>
      </c>
      <c r="B1112" s="29">
        <v>2939</v>
      </c>
      <c r="C1112" s="29" t="s">
        <v>142</v>
      </c>
      <c r="D1112" s="29">
        <v>191568833</v>
      </c>
      <c r="E1112" s="29">
        <v>0</v>
      </c>
      <c r="F1112" s="29">
        <v>1060</v>
      </c>
      <c r="G1112" s="29">
        <v>2690456</v>
      </c>
      <c r="H1112" s="29">
        <v>1286076</v>
      </c>
      <c r="I1112" s="29">
        <v>909</v>
      </c>
      <c r="J1112" s="29">
        <v>1085759</v>
      </c>
      <c r="K1112" s="29" t="s">
        <v>2622</v>
      </c>
      <c r="L1112" s="175" t="s">
        <v>1282</v>
      </c>
      <c r="M1112" s="29">
        <v>8200</v>
      </c>
      <c r="N1112" s="29" t="s">
        <v>142</v>
      </c>
      <c r="O1112" s="29">
        <v>820000</v>
      </c>
      <c r="R1112" s="29" t="s">
        <v>249</v>
      </c>
      <c r="S1112" s="29">
        <v>115</v>
      </c>
      <c r="T1112" s="29" t="s">
        <v>4051</v>
      </c>
      <c r="U1112" s="29">
        <v>2939</v>
      </c>
      <c r="V1112" s="29" t="s">
        <v>2629</v>
      </c>
      <c r="W1112" s="29" t="s">
        <v>4052</v>
      </c>
      <c r="X1112" s="29" t="s">
        <v>212</v>
      </c>
    </row>
    <row r="1113" spans="1:24" x14ac:dyDescent="0.25">
      <c r="A1113" s="29" t="s">
        <v>143</v>
      </c>
      <c r="B1113" s="29">
        <v>2939</v>
      </c>
      <c r="C1113" s="29" t="s">
        <v>142</v>
      </c>
      <c r="D1113" s="29">
        <v>502012898</v>
      </c>
      <c r="E1113" s="29">
        <v>0</v>
      </c>
      <c r="F1113" s="29">
        <v>1060</v>
      </c>
      <c r="G1113" s="29">
        <v>2690513.5529999998</v>
      </c>
      <c r="H1113" s="29">
        <v>1286046.0900000001</v>
      </c>
      <c r="I1113" s="29">
        <v>901</v>
      </c>
      <c r="J1113" s="29">
        <v>1085759</v>
      </c>
      <c r="K1113" s="29" t="s">
        <v>2622</v>
      </c>
      <c r="L1113" s="175" t="s">
        <v>1282</v>
      </c>
      <c r="M1113" s="29">
        <v>8200</v>
      </c>
      <c r="N1113" s="29" t="s">
        <v>142</v>
      </c>
      <c r="O1113" s="29">
        <v>820000</v>
      </c>
      <c r="S1113" s="29">
        <v>115</v>
      </c>
      <c r="T1113" s="29" t="s">
        <v>4053</v>
      </c>
      <c r="U1113" s="29">
        <v>2939</v>
      </c>
      <c r="V1113" s="29" t="s">
        <v>4054</v>
      </c>
      <c r="X1113" s="29" t="s">
        <v>212</v>
      </c>
    </row>
    <row r="1114" spans="1:24" x14ac:dyDescent="0.25">
      <c r="A1114" s="29" t="s">
        <v>143</v>
      </c>
      <c r="B1114" s="29">
        <v>2939</v>
      </c>
      <c r="C1114" s="29" t="s">
        <v>142</v>
      </c>
      <c r="D1114" s="29">
        <v>191764756</v>
      </c>
      <c r="E1114" s="29">
        <v>0</v>
      </c>
      <c r="F1114" s="29">
        <v>1060</v>
      </c>
      <c r="G1114" s="29">
        <v>2690455.818</v>
      </c>
      <c r="H1114" s="29">
        <v>1286107.1969999999</v>
      </c>
      <c r="I1114" s="29">
        <v>905</v>
      </c>
      <c r="J1114" s="29">
        <v>1085759</v>
      </c>
      <c r="K1114" s="29" t="s">
        <v>2622</v>
      </c>
      <c r="L1114" s="175" t="s">
        <v>259</v>
      </c>
      <c r="M1114" s="29">
        <v>8200</v>
      </c>
      <c r="N1114" s="29" t="s">
        <v>142</v>
      </c>
      <c r="O1114" s="29">
        <v>820000</v>
      </c>
      <c r="R1114" s="29" t="s">
        <v>249</v>
      </c>
      <c r="S1114" s="29">
        <v>115</v>
      </c>
      <c r="T1114" s="29" t="s">
        <v>4051</v>
      </c>
      <c r="U1114" s="29">
        <v>2939</v>
      </c>
      <c r="V1114" s="29" t="s">
        <v>2629</v>
      </c>
      <c r="W1114" s="29" t="s">
        <v>4055</v>
      </c>
      <c r="X1114" s="29" t="s">
        <v>212</v>
      </c>
    </row>
    <row r="1115" spans="1:24" x14ac:dyDescent="0.25">
      <c r="A1115" s="29" t="s">
        <v>143</v>
      </c>
      <c r="B1115" s="29">
        <v>2939</v>
      </c>
      <c r="C1115" s="29" t="s">
        <v>142</v>
      </c>
      <c r="D1115" s="29">
        <v>502012960</v>
      </c>
      <c r="E1115" s="29">
        <v>0</v>
      </c>
      <c r="F1115" s="29">
        <v>1060</v>
      </c>
      <c r="G1115" s="29">
        <v>2690521.3480000002</v>
      </c>
      <c r="H1115" s="29">
        <v>1286046.5870000001</v>
      </c>
      <c r="I1115" s="29">
        <v>901</v>
      </c>
      <c r="J1115" s="29">
        <v>1085759</v>
      </c>
      <c r="K1115" s="29" t="s">
        <v>2622</v>
      </c>
      <c r="L1115" s="175" t="s">
        <v>259</v>
      </c>
      <c r="M1115" s="29">
        <v>8200</v>
      </c>
      <c r="N1115" s="29" t="s">
        <v>142</v>
      </c>
      <c r="O1115" s="29">
        <v>820000</v>
      </c>
      <c r="S1115" s="29">
        <v>115</v>
      </c>
      <c r="T1115" s="29" t="s">
        <v>4053</v>
      </c>
      <c r="U1115" s="29">
        <v>2939</v>
      </c>
      <c r="V1115" s="29" t="s">
        <v>4054</v>
      </c>
      <c r="X1115" s="29" t="s">
        <v>212</v>
      </c>
    </row>
    <row r="1116" spans="1:24" x14ac:dyDescent="0.25">
      <c r="A1116" s="29" t="s">
        <v>143</v>
      </c>
      <c r="B1116" s="29">
        <v>2939</v>
      </c>
      <c r="C1116" s="29" t="s">
        <v>142</v>
      </c>
      <c r="D1116" s="29">
        <v>191765066</v>
      </c>
      <c r="E1116" s="29">
        <v>0</v>
      </c>
      <c r="F1116" s="29">
        <v>1080</v>
      </c>
      <c r="G1116" s="29">
        <v>2690329</v>
      </c>
      <c r="H1116" s="29">
        <v>1286185</v>
      </c>
      <c r="I1116" s="29">
        <v>909</v>
      </c>
      <c r="J1116" s="29">
        <v>1085759</v>
      </c>
      <c r="K1116" s="29" t="s">
        <v>2622</v>
      </c>
      <c r="M1116" s="29">
        <v>8200</v>
      </c>
      <c r="N1116" s="29" t="s">
        <v>142</v>
      </c>
      <c r="O1116" s="29">
        <v>820000</v>
      </c>
      <c r="R1116" s="29" t="s">
        <v>262</v>
      </c>
      <c r="S1116" s="29">
        <v>101</v>
      </c>
      <c r="U1116" s="29">
        <v>2939</v>
      </c>
      <c r="V1116" s="29" t="s">
        <v>2623</v>
      </c>
      <c r="W1116" s="29" t="s">
        <v>2624</v>
      </c>
      <c r="X1116" s="29" t="s">
        <v>212</v>
      </c>
    </row>
    <row r="1117" spans="1:24" x14ac:dyDescent="0.25">
      <c r="A1117" s="29" t="s">
        <v>143</v>
      </c>
      <c r="B1117" s="29">
        <v>2939</v>
      </c>
      <c r="C1117" s="29" t="s">
        <v>142</v>
      </c>
      <c r="D1117" s="29">
        <v>191765068</v>
      </c>
      <c r="E1117" s="29">
        <v>0</v>
      </c>
      <c r="F1117" s="29">
        <v>1080</v>
      </c>
      <c r="G1117" s="29">
        <v>2690369</v>
      </c>
      <c r="H1117" s="29">
        <v>1286172</v>
      </c>
      <c r="I1117" s="29">
        <v>905</v>
      </c>
      <c r="J1117" s="29">
        <v>1085759</v>
      </c>
      <c r="K1117" s="29" t="s">
        <v>2622</v>
      </c>
      <c r="M1117" s="29">
        <v>8200</v>
      </c>
      <c r="N1117" s="29" t="s">
        <v>142</v>
      </c>
      <c r="O1117" s="29">
        <v>820000</v>
      </c>
      <c r="R1117" s="29" t="s">
        <v>262</v>
      </c>
      <c r="S1117" s="29">
        <v>101</v>
      </c>
      <c r="U1117" s="29">
        <v>2939</v>
      </c>
      <c r="V1117" s="29" t="s">
        <v>2625</v>
      </c>
      <c r="W1117" s="29" t="s">
        <v>2626</v>
      </c>
      <c r="X1117" s="29" t="s">
        <v>212</v>
      </c>
    </row>
    <row r="1118" spans="1:24" x14ac:dyDescent="0.25">
      <c r="A1118" s="29" t="s">
        <v>143</v>
      </c>
      <c r="B1118" s="29">
        <v>2939</v>
      </c>
      <c r="C1118" s="29" t="s">
        <v>142</v>
      </c>
      <c r="D1118" s="29">
        <v>191771415</v>
      </c>
      <c r="E1118" s="29">
        <v>0</v>
      </c>
      <c r="F1118" s="29">
        <v>1080</v>
      </c>
      <c r="G1118" s="29">
        <v>2690398</v>
      </c>
      <c r="H1118" s="29">
        <v>1286125</v>
      </c>
      <c r="I1118" s="29">
        <v>909</v>
      </c>
      <c r="J1118" s="29">
        <v>1085759</v>
      </c>
      <c r="K1118" s="29" t="s">
        <v>2622</v>
      </c>
      <c r="M1118" s="29">
        <v>8200</v>
      </c>
      <c r="N1118" s="29" t="s">
        <v>142</v>
      </c>
      <c r="O1118" s="29">
        <v>820000</v>
      </c>
      <c r="R1118" s="29" t="s">
        <v>351</v>
      </c>
      <c r="S1118" s="29">
        <v>101</v>
      </c>
      <c r="U1118" s="29">
        <v>2939</v>
      </c>
      <c r="V1118" s="29" t="s">
        <v>2627</v>
      </c>
      <c r="W1118" s="29" t="s">
        <v>2628</v>
      </c>
      <c r="X1118" s="29" t="s">
        <v>212</v>
      </c>
    </row>
    <row r="1119" spans="1:24" x14ac:dyDescent="0.25">
      <c r="A1119" s="29" t="s">
        <v>143</v>
      </c>
      <c r="B1119" s="29">
        <v>2939</v>
      </c>
      <c r="C1119" s="29" t="s">
        <v>142</v>
      </c>
      <c r="D1119" s="29">
        <v>191869092</v>
      </c>
      <c r="E1119" s="29">
        <v>0</v>
      </c>
      <c r="F1119" s="29">
        <v>1060</v>
      </c>
      <c r="G1119" s="29">
        <v>2689255</v>
      </c>
      <c r="H1119" s="29">
        <v>1284886</v>
      </c>
      <c r="I1119" s="29">
        <v>905</v>
      </c>
      <c r="J1119" s="29">
        <v>1085761</v>
      </c>
      <c r="K1119" s="29" t="s">
        <v>2630</v>
      </c>
      <c r="L1119" s="175" t="s">
        <v>1282</v>
      </c>
      <c r="M1119" s="29">
        <v>8200</v>
      </c>
      <c r="N1119" s="29" t="s">
        <v>142</v>
      </c>
      <c r="O1119" s="29">
        <v>820000</v>
      </c>
      <c r="R1119" s="29" t="s">
        <v>262</v>
      </c>
      <c r="S1119" s="29">
        <v>115</v>
      </c>
      <c r="T1119" s="29" t="s">
        <v>2631</v>
      </c>
      <c r="U1119" s="29">
        <v>2939</v>
      </c>
      <c r="V1119" s="29" t="s">
        <v>2632</v>
      </c>
      <c r="W1119" s="29" t="s">
        <v>2633</v>
      </c>
      <c r="X1119" s="29" t="s">
        <v>212</v>
      </c>
    </row>
    <row r="1120" spans="1:24" x14ac:dyDescent="0.25">
      <c r="A1120" s="29" t="s">
        <v>143</v>
      </c>
      <c r="B1120" s="29">
        <v>2939</v>
      </c>
      <c r="C1120" s="29" t="s">
        <v>142</v>
      </c>
      <c r="D1120" s="29">
        <v>502012418</v>
      </c>
      <c r="E1120" s="29">
        <v>0</v>
      </c>
      <c r="F1120" s="29">
        <v>1060</v>
      </c>
      <c r="G1120" s="29">
        <v>2689252.4610000001</v>
      </c>
      <c r="H1120" s="29">
        <v>1284878.6580000001</v>
      </c>
      <c r="I1120" s="29">
        <v>901</v>
      </c>
      <c r="J1120" s="29">
        <v>1085761</v>
      </c>
      <c r="K1120" s="29" t="s">
        <v>2630</v>
      </c>
      <c r="L1120" s="175" t="s">
        <v>1282</v>
      </c>
      <c r="M1120" s="29">
        <v>8200</v>
      </c>
      <c r="N1120" s="29" t="s">
        <v>142</v>
      </c>
      <c r="O1120" s="29">
        <v>820000</v>
      </c>
      <c r="S1120" s="29">
        <v>115</v>
      </c>
      <c r="T1120" s="29" t="s">
        <v>2631</v>
      </c>
      <c r="U1120" s="29">
        <v>2939</v>
      </c>
      <c r="V1120" s="29" t="s">
        <v>2632</v>
      </c>
      <c r="X1120" s="29" t="s">
        <v>212</v>
      </c>
    </row>
    <row r="1121" spans="1:24" x14ac:dyDescent="0.25">
      <c r="A1121" s="29" t="s">
        <v>143</v>
      </c>
      <c r="B1121" s="29">
        <v>2939</v>
      </c>
      <c r="C1121" s="29" t="s">
        <v>142</v>
      </c>
      <c r="D1121" s="29">
        <v>191758813</v>
      </c>
      <c r="E1121" s="29">
        <v>0</v>
      </c>
      <c r="F1121" s="29">
        <v>1060</v>
      </c>
      <c r="G1121" s="29">
        <v>2690475</v>
      </c>
      <c r="H1121" s="29">
        <v>1286274</v>
      </c>
      <c r="I1121" s="29">
        <v>909</v>
      </c>
      <c r="J1121" s="29">
        <v>1085762</v>
      </c>
      <c r="K1121" s="29" t="s">
        <v>231</v>
      </c>
      <c r="L1121" s="175" t="s">
        <v>258</v>
      </c>
      <c r="M1121" s="29">
        <v>8207</v>
      </c>
      <c r="N1121" s="29" t="s">
        <v>142</v>
      </c>
      <c r="O1121" s="29">
        <v>820700</v>
      </c>
      <c r="R1121" s="29" t="s">
        <v>262</v>
      </c>
      <c r="S1121" s="29">
        <v>115</v>
      </c>
      <c r="T1121" s="29" t="s">
        <v>4056</v>
      </c>
      <c r="U1121" s="29">
        <v>2939</v>
      </c>
      <c r="V1121" s="29" t="s">
        <v>2665</v>
      </c>
      <c r="W1121" s="29" t="s">
        <v>4057</v>
      </c>
      <c r="X1121" s="29" t="s">
        <v>212</v>
      </c>
    </row>
    <row r="1122" spans="1:24" x14ac:dyDescent="0.25">
      <c r="A1122" s="29" t="s">
        <v>143</v>
      </c>
      <c r="B1122" s="29">
        <v>2939</v>
      </c>
      <c r="C1122" s="29" t="s">
        <v>142</v>
      </c>
      <c r="D1122" s="29">
        <v>502012621</v>
      </c>
      <c r="E1122" s="29">
        <v>0</v>
      </c>
      <c r="F1122" s="29">
        <v>1060</v>
      </c>
      <c r="G1122" s="29">
        <v>2690493.8489999999</v>
      </c>
      <c r="H1122" s="29">
        <v>1286276.7660000001</v>
      </c>
      <c r="I1122" s="29">
        <v>901</v>
      </c>
      <c r="J1122" s="29">
        <v>1085762</v>
      </c>
      <c r="K1122" s="29" t="s">
        <v>231</v>
      </c>
      <c r="L1122" s="175" t="s">
        <v>258</v>
      </c>
      <c r="M1122" s="29">
        <v>8207</v>
      </c>
      <c r="N1122" s="29" t="s">
        <v>142</v>
      </c>
      <c r="O1122" s="29">
        <v>820700</v>
      </c>
      <c r="S1122" s="29">
        <v>115</v>
      </c>
      <c r="T1122" s="29" t="s">
        <v>4056</v>
      </c>
      <c r="U1122" s="29">
        <v>2939</v>
      </c>
      <c r="V1122" s="29" t="s">
        <v>2665</v>
      </c>
      <c r="X1122" s="29" t="s">
        <v>212</v>
      </c>
    </row>
    <row r="1123" spans="1:24" x14ac:dyDescent="0.25">
      <c r="A1123" s="29" t="s">
        <v>143</v>
      </c>
      <c r="B1123" s="29">
        <v>2939</v>
      </c>
      <c r="C1123" s="29" t="s">
        <v>142</v>
      </c>
      <c r="D1123" s="29">
        <v>191952822</v>
      </c>
      <c r="E1123" s="29">
        <v>0</v>
      </c>
      <c r="F1123" s="29">
        <v>1060</v>
      </c>
      <c r="G1123" s="29">
        <v>2690062.6549999998</v>
      </c>
      <c r="H1123" s="29">
        <v>1286610.9739999999</v>
      </c>
      <c r="I1123" s="29">
        <v>905</v>
      </c>
      <c r="J1123" s="29">
        <v>1085762</v>
      </c>
      <c r="K1123" s="29" t="s">
        <v>231</v>
      </c>
      <c r="L1123" s="175" t="s">
        <v>2634</v>
      </c>
      <c r="M1123" s="29">
        <v>8200</v>
      </c>
      <c r="N1123" s="29" t="s">
        <v>142</v>
      </c>
      <c r="O1123" s="29">
        <v>820000</v>
      </c>
      <c r="R1123" s="29" t="s">
        <v>2635</v>
      </c>
      <c r="S1123" s="29">
        <v>115</v>
      </c>
      <c r="T1123" s="29" t="s">
        <v>2636</v>
      </c>
      <c r="U1123" s="29">
        <v>2939</v>
      </c>
      <c r="V1123" s="29" t="s">
        <v>2637</v>
      </c>
      <c r="W1123" s="29" t="s">
        <v>2638</v>
      </c>
      <c r="X1123" s="29" t="s">
        <v>252</v>
      </c>
    </row>
    <row r="1124" spans="1:24" x14ac:dyDescent="0.25">
      <c r="A1124" s="29" t="s">
        <v>143</v>
      </c>
      <c r="B1124" s="29">
        <v>2939</v>
      </c>
      <c r="C1124" s="29" t="s">
        <v>142</v>
      </c>
      <c r="D1124" s="29">
        <v>191973083</v>
      </c>
      <c r="E1124" s="29">
        <v>0</v>
      </c>
      <c r="F1124" s="29">
        <v>1080</v>
      </c>
      <c r="G1124" s="29">
        <v>2689986.4819999998</v>
      </c>
      <c r="H1124" s="29">
        <v>1286670.213</v>
      </c>
      <c r="I1124" s="29">
        <v>905</v>
      </c>
      <c r="J1124" s="29">
        <v>1085762</v>
      </c>
      <c r="K1124" s="29" t="s">
        <v>231</v>
      </c>
      <c r="L1124" s="175" t="s">
        <v>2634</v>
      </c>
      <c r="M1124" s="29">
        <v>8200</v>
      </c>
      <c r="N1124" s="29" t="s">
        <v>142</v>
      </c>
      <c r="O1124" s="29">
        <v>820000</v>
      </c>
      <c r="R1124" s="29" t="s">
        <v>2639</v>
      </c>
      <c r="S1124" s="29">
        <v>101</v>
      </c>
      <c r="T1124" s="29" t="s">
        <v>2636</v>
      </c>
      <c r="U1124" s="29">
        <v>2939</v>
      </c>
      <c r="V1124" s="29" t="s">
        <v>2637</v>
      </c>
      <c r="W1124" s="29" t="s">
        <v>2640</v>
      </c>
      <c r="X1124" s="29" t="s">
        <v>212</v>
      </c>
    </row>
    <row r="1125" spans="1:24" x14ac:dyDescent="0.25">
      <c r="A1125" s="29" t="s">
        <v>143</v>
      </c>
      <c r="B1125" s="29">
        <v>2939</v>
      </c>
      <c r="C1125" s="29" t="s">
        <v>142</v>
      </c>
      <c r="D1125" s="29">
        <v>1613088</v>
      </c>
      <c r="E1125" s="29">
        <v>0</v>
      </c>
      <c r="F1125" s="29">
        <v>1040</v>
      </c>
      <c r="G1125" s="29">
        <v>2689942</v>
      </c>
      <c r="H1125" s="29">
        <v>1286673</v>
      </c>
      <c r="I1125" s="29">
        <v>901</v>
      </c>
      <c r="J1125" s="29">
        <v>1085762</v>
      </c>
      <c r="K1125" s="29" t="s">
        <v>231</v>
      </c>
      <c r="L1125" s="175" t="s">
        <v>2634</v>
      </c>
      <c r="M1125" s="29">
        <v>8200</v>
      </c>
      <c r="N1125" s="29" t="s">
        <v>142</v>
      </c>
      <c r="O1125" s="29">
        <v>820000</v>
      </c>
      <c r="P1125" s="29">
        <v>2689959.3229999999</v>
      </c>
      <c r="Q1125" s="29">
        <v>1286671.0249999999</v>
      </c>
      <c r="R1125" s="29" t="s">
        <v>2641</v>
      </c>
      <c r="S1125" s="29">
        <v>150</v>
      </c>
      <c r="T1125" s="29" t="s">
        <v>2636</v>
      </c>
      <c r="U1125" s="29">
        <v>2939</v>
      </c>
      <c r="V1125" s="29" t="s">
        <v>2637</v>
      </c>
      <c r="W1125" s="29" t="s">
        <v>4374</v>
      </c>
      <c r="X1125" s="29" t="s">
        <v>252</v>
      </c>
    </row>
    <row r="1126" spans="1:24" x14ac:dyDescent="0.25">
      <c r="A1126" s="29" t="s">
        <v>143</v>
      </c>
      <c r="B1126" s="29">
        <v>2939</v>
      </c>
      <c r="C1126" s="29" t="s">
        <v>142</v>
      </c>
      <c r="D1126" s="29">
        <v>191764215</v>
      </c>
      <c r="E1126" s="29">
        <v>0</v>
      </c>
      <c r="F1126" s="29">
        <v>1060</v>
      </c>
      <c r="G1126" s="29">
        <v>2690403</v>
      </c>
      <c r="H1126" s="29">
        <v>1286390</v>
      </c>
      <c r="I1126" s="29">
        <v>909</v>
      </c>
      <c r="J1126" s="29">
        <v>1085762</v>
      </c>
      <c r="K1126" s="29" t="s">
        <v>231</v>
      </c>
      <c r="M1126" s="29">
        <v>8207</v>
      </c>
      <c r="N1126" s="29" t="s">
        <v>142</v>
      </c>
      <c r="O1126" s="29">
        <v>820700</v>
      </c>
      <c r="R1126" s="29" t="s">
        <v>2642</v>
      </c>
      <c r="S1126" s="29">
        <v>115</v>
      </c>
      <c r="U1126" s="29">
        <v>2939</v>
      </c>
      <c r="V1126" s="29" t="s">
        <v>2643</v>
      </c>
      <c r="W1126" s="29" t="s">
        <v>2644</v>
      </c>
      <c r="X1126" s="29" t="s">
        <v>212</v>
      </c>
    </row>
    <row r="1127" spans="1:24" x14ac:dyDescent="0.25">
      <c r="A1127" s="29" t="s">
        <v>143</v>
      </c>
      <c r="B1127" s="29">
        <v>2939</v>
      </c>
      <c r="C1127" s="29" t="s">
        <v>142</v>
      </c>
      <c r="D1127" s="29">
        <v>191549595</v>
      </c>
      <c r="E1127" s="29">
        <v>2</v>
      </c>
      <c r="F1127" s="29">
        <v>1060</v>
      </c>
      <c r="G1127" s="29">
        <v>2689922</v>
      </c>
      <c r="H1127" s="29">
        <v>1286626</v>
      </c>
      <c r="I1127" s="29">
        <v>904</v>
      </c>
      <c r="J1127" s="29">
        <v>1085762</v>
      </c>
      <c r="K1127" s="29" t="s">
        <v>231</v>
      </c>
      <c r="M1127" s="29">
        <v>8200</v>
      </c>
      <c r="N1127" s="29" t="s">
        <v>142</v>
      </c>
      <c r="O1127" s="29">
        <v>820000</v>
      </c>
      <c r="R1127" s="29" t="s">
        <v>2645</v>
      </c>
      <c r="S1127" s="29">
        <v>115</v>
      </c>
      <c r="U1127" s="29">
        <v>2939</v>
      </c>
      <c r="V1127" s="29" t="s">
        <v>2637</v>
      </c>
      <c r="W1127" s="29" t="s">
        <v>2646</v>
      </c>
      <c r="X1127" s="29" t="s">
        <v>212</v>
      </c>
    </row>
    <row r="1128" spans="1:24" x14ac:dyDescent="0.25">
      <c r="A1128" s="29" t="s">
        <v>143</v>
      </c>
      <c r="B1128" s="29">
        <v>2939</v>
      </c>
      <c r="C1128" s="29" t="s">
        <v>142</v>
      </c>
      <c r="D1128" s="29">
        <v>191757897</v>
      </c>
      <c r="E1128" s="29">
        <v>0</v>
      </c>
      <c r="F1128" s="29">
        <v>1060</v>
      </c>
      <c r="G1128" s="29">
        <v>2689970.179</v>
      </c>
      <c r="H1128" s="29">
        <v>1286676.8060000001</v>
      </c>
      <c r="I1128" s="29">
        <v>905</v>
      </c>
      <c r="J1128" s="29">
        <v>1085762</v>
      </c>
      <c r="K1128" s="29" t="s">
        <v>231</v>
      </c>
      <c r="M1128" s="29">
        <v>8200</v>
      </c>
      <c r="N1128" s="29" t="s">
        <v>142</v>
      </c>
      <c r="O1128" s="29">
        <v>820000</v>
      </c>
      <c r="R1128" s="29" t="s">
        <v>262</v>
      </c>
      <c r="S1128" s="29">
        <v>115</v>
      </c>
      <c r="T1128" s="29" t="s">
        <v>2636</v>
      </c>
      <c r="U1128" s="29">
        <v>2939</v>
      </c>
      <c r="V1128" s="29" t="s">
        <v>2637</v>
      </c>
      <c r="W1128" s="29" t="s">
        <v>2647</v>
      </c>
      <c r="X1128" s="29" t="s">
        <v>212</v>
      </c>
    </row>
    <row r="1129" spans="1:24" x14ac:dyDescent="0.25">
      <c r="A1129" s="29" t="s">
        <v>143</v>
      </c>
      <c r="B1129" s="29">
        <v>2939</v>
      </c>
      <c r="C1129" s="29" t="s">
        <v>142</v>
      </c>
      <c r="D1129" s="29">
        <v>191746430</v>
      </c>
      <c r="E1129" s="29">
        <v>0</v>
      </c>
      <c r="F1129" s="29">
        <v>1060</v>
      </c>
      <c r="G1129" s="29">
        <v>2689971</v>
      </c>
      <c r="H1129" s="29">
        <v>1286733</v>
      </c>
      <c r="I1129" s="29">
        <v>909</v>
      </c>
      <c r="J1129" s="29">
        <v>1085762</v>
      </c>
      <c r="K1129" s="29" t="s">
        <v>231</v>
      </c>
      <c r="M1129" s="29">
        <v>8200</v>
      </c>
      <c r="N1129" s="29" t="s">
        <v>142</v>
      </c>
      <c r="O1129" s="29">
        <v>820000</v>
      </c>
      <c r="R1129" s="29" t="s">
        <v>310</v>
      </c>
      <c r="S1129" s="29">
        <v>115</v>
      </c>
      <c r="T1129" s="29" t="s">
        <v>2648</v>
      </c>
      <c r="U1129" s="29">
        <v>2939</v>
      </c>
      <c r="V1129" s="29" t="s">
        <v>2649</v>
      </c>
      <c r="W1129" s="29" t="s">
        <v>2650</v>
      </c>
      <c r="X1129" s="29" t="s">
        <v>212</v>
      </c>
    </row>
    <row r="1130" spans="1:24" x14ac:dyDescent="0.25">
      <c r="A1130" s="29" t="s">
        <v>143</v>
      </c>
      <c r="B1130" s="29">
        <v>2939</v>
      </c>
      <c r="C1130" s="29" t="s">
        <v>142</v>
      </c>
      <c r="D1130" s="29">
        <v>191763324</v>
      </c>
      <c r="E1130" s="29">
        <v>0</v>
      </c>
      <c r="F1130" s="29">
        <v>1060</v>
      </c>
      <c r="G1130" s="29">
        <v>2690471.963</v>
      </c>
      <c r="H1130" s="29">
        <v>1286392.8929999999</v>
      </c>
      <c r="I1130" s="29">
        <v>905</v>
      </c>
      <c r="J1130" s="29">
        <v>1085762</v>
      </c>
      <c r="K1130" s="29" t="s">
        <v>231</v>
      </c>
      <c r="M1130" s="29">
        <v>8207</v>
      </c>
      <c r="N1130" s="29" t="s">
        <v>142</v>
      </c>
      <c r="O1130" s="29">
        <v>820700</v>
      </c>
      <c r="R1130" s="29" t="s">
        <v>899</v>
      </c>
      <c r="S1130" s="29">
        <v>115</v>
      </c>
      <c r="U1130" s="29">
        <v>2939</v>
      </c>
      <c r="V1130" s="29" t="s">
        <v>2651</v>
      </c>
      <c r="W1130" s="29" t="s">
        <v>2652</v>
      </c>
      <c r="X1130" s="29" t="s">
        <v>212</v>
      </c>
    </row>
    <row r="1131" spans="1:24" x14ac:dyDescent="0.25">
      <c r="A1131" s="29" t="s">
        <v>143</v>
      </c>
      <c r="B1131" s="29">
        <v>2939</v>
      </c>
      <c r="C1131" s="29" t="s">
        <v>142</v>
      </c>
      <c r="D1131" s="29">
        <v>191749934</v>
      </c>
      <c r="E1131" s="29">
        <v>0</v>
      </c>
      <c r="F1131" s="29">
        <v>1060</v>
      </c>
      <c r="G1131" s="29">
        <v>2690873</v>
      </c>
      <c r="H1131" s="29">
        <v>1286104</v>
      </c>
      <c r="I1131" s="29">
        <v>909</v>
      </c>
      <c r="J1131" s="29">
        <v>1085762</v>
      </c>
      <c r="K1131" s="29" t="s">
        <v>231</v>
      </c>
      <c r="M1131" s="29">
        <v>8207</v>
      </c>
      <c r="N1131" s="29" t="s">
        <v>142</v>
      </c>
      <c r="O1131" s="29">
        <v>820700</v>
      </c>
      <c r="R1131" s="29" t="s">
        <v>1842</v>
      </c>
      <c r="S1131" s="29">
        <v>115</v>
      </c>
      <c r="U1131" s="29">
        <v>2939</v>
      </c>
      <c r="V1131" s="29" t="s">
        <v>2653</v>
      </c>
      <c r="W1131" s="29" t="s">
        <v>2654</v>
      </c>
      <c r="X1131" s="29" t="s">
        <v>212</v>
      </c>
    </row>
    <row r="1132" spans="1:24" x14ac:dyDescent="0.25">
      <c r="A1132" s="29" t="s">
        <v>143</v>
      </c>
      <c r="B1132" s="29">
        <v>2939</v>
      </c>
      <c r="C1132" s="29" t="s">
        <v>142</v>
      </c>
      <c r="D1132" s="29">
        <v>191779837</v>
      </c>
      <c r="E1132" s="29">
        <v>0</v>
      </c>
      <c r="F1132" s="29">
        <v>1060</v>
      </c>
      <c r="G1132" s="29">
        <v>2690349</v>
      </c>
      <c r="H1132" s="29">
        <v>1286478</v>
      </c>
      <c r="I1132" s="29">
        <v>909</v>
      </c>
      <c r="J1132" s="29">
        <v>1085762</v>
      </c>
      <c r="K1132" s="29" t="s">
        <v>231</v>
      </c>
      <c r="M1132" s="29">
        <v>8200</v>
      </c>
      <c r="N1132" s="29" t="s">
        <v>142</v>
      </c>
      <c r="O1132" s="29">
        <v>820000</v>
      </c>
      <c r="R1132" s="29" t="s">
        <v>341</v>
      </c>
      <c r="S1132" s="29">
        <v>115</v>
      </c>
      <c r="U1132" s="29">
        <v>2939</v>
      </c>
      <c r="V1132" s="29" t="s">
        <v>2655</v>
      </c>
      <c r="W1132" s="29" t="s">
        <v>2656</v>
      </c>
      <c r="X1132" s="29" t="s">
        <v>212</v>
      </c>
    </row>
    <row r="1133" spans="1:24" x14ac:dyDescent="0.25">
      <c r="A1133" s="29" t="s">
        <v>143</v>
      </c>
      <c r="B1133" s="29">
        <v>2939</v>
      </c>
      <c r="C1133" s="29" t="s">
        <v>142</v>
      </c>
      <c r="D1133" s="29">
        <v>191739633</v>
      </c>
      <c r="E1133" s="29">
        <v>0</v>
      </c>
      <c r="F1133" s="29">
        <v>1060</v>
      </c>
      <c r="G1133" s="29">
        <v>2690561.625</v>
      </c>
      <c r="H1133" s="29">
        <v>1286637.895</v>
      </c>
      <c r="I1133" s="29">
        <v>905</v>
      </c>
      <c r="J1133" s="29">
        <v>1085762</v>
      </c>
      <c r="K1133" s="29" t="s">
        <v>231</v>
      </c>
      <c r="M1133" s="29">
        <v>8207</v>
      </c>
      <c r="N1133" s="29" t="s">
        <v>142</v>
      </c>
      <c r="O1133" s="29">
        <v>820700</v>
      </c>
      <c r="R1133" s="29" t="s">
        <v>2657</v>
      </c>
      <c r="S1133" s="29">
        <v>115</v>
      </c>
      <c r="U1133" s="29">
        <v>2939</v>
      </c>
      <c r="V1133" s="29" t="s">
        <v>2658</v>
      </c>
      <c r="W1133" s="29" t="s">
        <v>2659</v>
      </c>
      <c r="X1133" s="29" t="s">
        <v>212</v>
      </c>
    </row>
    <row r="1134" spans="1:24" x14ac:dyDescent="0.25">
      <c r="A1134" s="29" t="s">
        <v>143</v>
      </c>
      <c r="B1134" s="29">
        <v>2939</v>
      </c>
      <c r="C1134" s="29" t="s">
        <v>142</v>
      </c>
      <c r="D1134" s="29">
        <v>191757898</v>
      </c>
      <c r="E1134" s="29">
        <v>0</v>
      </c>
      <c r="F1134" s="29">
        <v>1080</v>
      </c>
      <c r="G1134" s="29">
        <v>2689976</v>
      </c>
      <c r="H1134" s="29">
        <v>1286655</v>
      </c>
      <c r="I1134" s="29">
        <v>909</v>
      </c>
      <c r="J1134" s="29">
        <v>1085762</v>
      </c>
      <c r="K1134" s="29" t="s">
        <v>231</v>
      </c>
      <c r="M1134" s="29">
        <v>8200</v>
      </c>
      <c r="N1134" s="29" t="s">
        <v>142</v>
      </c>
      <c r="O1134" s="29">
        <v>820000</v>
      </c>
      <c r="R1134" s="29" t="s">
        <v>2660</v>
      </c>
      <c r="S1134" s="29">
        <v>101</v>
      </c>
      <c r="T1134" s="29" t="s">
        <v>2636</v>
      </c>
      <c r="U1134" s="29">
        <v>2939</v>
      </c>
      <c r="V1134" s="29" t="s">
        <v>2637</v>
      </c>
      <c r="W1134" s="29" t="s">
        <v>2661</v>
      </c>
      <c r="X1134" s="29" t="s">
        <v>212</v>
      </c>
    </row>
    <row r="1135" spans="1:24" x14ac:dyDescent="0.25">
      <c r="A1135" s="29" t="s">
        <v>143</v>
      </c>
      <c r="B1135" s="29">
        <v>2939</v>
      </c>
      <c r="C1135" s="29" t="s">
        <v>142</v>
      </c>
      <c r="D1135" s="29">
        <v>191549594</v>
      </c>
      <c r="E1135" s="29">
        <v>0</v>
      </c>
      <c r="F1135" s="29">
        <v>1060</v>
      </c>
      <c r="G1135" s="29">
        <v>2690029</v>
      </c>
      <c r="H1135" s="29">
        <v>1286624</v>
      </c>
      <c r="I1135" s="29">
        <v>904</v>
      </c>
      <c r="J1135" s="29">
        <v>1085762</v>
      </c>
      <c r="K1135" s="29" t="s">
        <v>231</v>
      </c>
      <c r="M1135" s="29">
        <v>8200</v>
      </c>
      <c r="N1135" s="29" t="s">
        <v>142</v>
      </c>
      <c r="O1135" s="29">
        <v>820000</v>
      </c>
      <c r="S1135" s="29">
        <v>115</v>
      </c>
      <c r="T1135" s="29" t="s">
        <v>2636</v>
      </c>
      <c r="U1135" s="29">
        <v>2939</v>
      </c>
      <c r="V1135" s="29" t="s">
        <v>2637</v>
      </c>
      <c r="W1135" s="29" t="s">
        <v>2666</v>
      </c>
      <c r="X1135" s="29" t="s">
        <v>212</v>
      </c>
    </row>
    <row r="1136" spans="1:24" x14ac:dyDescent="0.25">
      <c r="A1136" s="29" t="s">
        <v>143</v>
      </c>
      <c r="B1136" s="29">
        <v>2939</v>
      </c>
      <c r="C1136" s="29" t="s">
        <v>142</v>
      </c>
      <c r="D1136" s="29">
        <v>191549593</v>
      </c>
      <c r="E1136" s="29">
        <v>0</v>
      </c>
      <c r="F1136" s="29">
        <v>1060</v>
      </c>
      <c r="G1136" s="29">
        <v>2690046</v>
      </c>
      <c r="H1136" s="29">
        <v>1286559</v>
      </c>
      <c r="I1136" s="29">
        <v>904</v>
      </c>
      <c r="J1136" s="29">
        <v>1085762</v>
      </c>
      <c r="K1136" s="29" t="s">
        <v>231</v>
      </c>
      <c r="M1136" s="29">
        <v>8200</v>
      </c>
      <c r="N1136" s="29" t="s">
        <v>142</v>
      </c>
      <c r="O1136" s="29">
        <v>820000</v>
      </c>
      <c r="S1136" s="29">
        <v>115</v>
      </c>
      <c r="U1136" s="29">
        <v>2939</v>
      </c>
      <c r="V1136" s="29" t="s">
        <v>2663</v>
      </c>
      <c r="W1136" s="29" t="s">
        <v>2664</v>
      </c>
      <c r="X1136" s="29" t="s">
        <v>212</v>
      </c>
    </row>
    <row r="1137" spans="1:24" x14ac:dyDescent="0.25">
      <c r="A1137" s="29" t="s">
        <v>143</v>
      </c>
      <c r="B1137" s="29">
        <v>2939</v>
      </c>
      <c r="C1137" s="29" t="s">
        <v>142</v>
      </c>
      <c r="D1137" s="29">
        <v>191766370</v>
      </c>
      <c r="E1137" s="29">
        <v>0</v>
      </c>
      <c r="F1137" s="29">
        <v>1060</v>
      </c>
      <c r="G1137" s="29">
        <v>2691339</v>
      </c>
      <c r="H1137" s="29">
        <v>1283893</v>
      </c>
      <c r="I1137" s="29">
        <v>909</v>
      </c>
      <c r="J1137" s="29">
        <v>1085769</v>
      </c>
      <c r="K1137" s="29" t="s">
        <v>2667</v>
      </c>
      <c r="M1137" s="29">
        <v>8203</v>
      </c>
      <c r="N1137" s="29" t="s">
        <v>142</v>
      </c>
      <c r="O1137" s="29">
        <v>820300</v>
      </c>
      <c r="S1137" s="29">
        <v>115</v>
      </c>
      <c r="U1137" s="29">
        <v>2939</v>
      </c>
      <c r="V1137" s="29" t="s">
        <v>2668</v>
      </c>
      <c r="W1137" s="29" t="s">
        <v>2669</v>
      </c>
      <c r="X1137" s="29" t="s">
        <v>212</v>
      </c>
    </row>
    <row r="1138" spans="1:24" x14ac:dyDescent="0.25">
      <c r="A1138" s="29" t="s">
        <v>143</v>
      </c>
      <c r="B1138" s="29">
        <v>2939</v>
      </c>
      <c r="C1138" s="29" t="s">
        <v>142</v>
      </c>
      <c r="D1138" s="29">
        <v>191774235</v>
      </c>
      <c r="E1138" s="29">
        <v>0</v>
      </c>
      <c r="F1138" s="29">
        <v>1060</v>
      </c>
      <c r="G1138" s="29">
        <v>2691553</v>
      </c>
      <c r="H1138" s="29">
        <v>1283832</v>
      </c>
      <c r="I1138" s="29">
        <v>909</v>
      </c>
      <c r="J1138" s="29">
        <v>1085769</v>
      </c>
      <c r="K1138" s="29" t="s">
        <v>2667</v>
      </c>
      <c r="M1138" s="29">
        <v>8203</v>
      </c>
      <c r="N1138" s="29" t="s">
        <v>142</v>
      </c>
      <c r="O1138" s="29">
        <v>820300</v>
      </c>
      <c r="S1138" s="29">
        <v>115</v>
      </c>
      <c r="U1138" s="29">
        <v>2939</v>
      </c>
      <c r="V1138" s="29" t="s">
        <v>2674</v>
      </c>
      <c r="W1138" s="29" t="s">
        <v>2675</v>
      </c>
      <c r="X1138" s="29" t="s">
        <v>212</v>
      </c>
    </row>
    <row r="1139" spans="1:24" x14ac:dyDescent="0.25">
      <c r="A1139" s="29" t="s">
        <v>143</v>
      </c>
      <c r="B1139" s="29">
        <v>2939</v>
      </c>
      <c r="C1139" s="29" t="s">
        <v>142</v>
      </c>
      <c r="D1139" s="29">
        <v>191766369</v>
      </c>
      <c r="E1139" s="29">
        <v>0</v>
      </c>
      <c r="F1139" s="29">
        <v>1060</v>
      </c>
      <c r="G1139" s="29">
        <v>2691336</v>
      </c>
      <c r="H1139" s="29">
        <v>1283893</v>
      </c>
      <c r="I1139" s="29">
        <v>909</v>
      </c>
      <c r="J1139" s="29">
        <v>1085769</v>
      </c>
      <c r="K1139" s="29" t="s">
        <v>2667</v>
      </c>
      <c r="M1139" s="29">
        <v>8203</v>
      </c>
      <c r="N1139" s="29" t="s">
        <v>142</v>
      </c>
      <c r="O1139" s="29">
        <v>820300</v>
      </c>
      <c r="S1139" s="29">
        <v>115</v>
      </c>
      <c r="U1139" s="29">
        <v>2939</v>
      </c>
      <c r="V1139" s="29" t="s">
        <v>2672</v>
      </c>
      <c r="W1139" s="29" t="s">
        <v>2673</v>
      </c>
      <c r="X1139" s="29" t="s">
        <v>212</v>
      </c>
    </row>
    <row r="1140" spans="1:24" x14ac:dyDescent="0.25">
      <c r="A1140" s="29" t="s">
        <v>143</v>
      </c>
      <c r="B1140" s="29">
        <v>2939</v>
      </c>
      <c r="C1140" s="29" t="s">
        <v>142</v>
      </c>
      <c r="D1140" s="29">
        <v>191766368</v>
      </c>
      <c r="E1140" s="29">
        <v>0</v>
      </c>
      <c r="F1140" s="29">
        <v>1060</v>
      </c>
      <c r="G1140" s="29">
        <v>2691342</v>
      </c>
      <c r="H1140" s="29">
        <v>1283893</v>
      </c>
      <c r="I1140" s="29">
        <v>909</v>
      </c>
      <c r="J1140" s="29">
        <v>1085769</v>
      </c>
      <c r="K1140" s="29" t="s">
        <v>2667</v>
      </c>
      <c r="M1140" s="29">
        <v>8203</v>
      </c>
      <c r="N1140" s="29" t="s">
        <v>142</v>
      </c>
      <c r="O1140" s="29">
        <v>820300</v>
      </c>
      <c r="S1140" s="29">
        <v>115</v>
      </c>
      <c r="U1140" s="29">
        <v>2939</v>
      </c>
      <c r="V1140" s="29" t="s">
        <v>2670</v>
      </c>
      <c r="W1140" s="29" t="s">
        <v>2671</v>
      </c>
      <c r="X1140" s="29" t="s">
        <v>212</v>
      </c>
    </row>
    <row r="1141" spans="1:24" x14ac:dyDescent="0.25">
      <c r="A1141" s="29" t="s">
        <v>143</v>
      </c>
      <c r="B1141" s="29">
        <v>2939</v>
      </c>
      <c r="C1141" s="29" t="s">
        <v>142</v>
      </c>
      <c r="D1141" s="29">
        <v>191773158</v>
      </c>
      <c r="E1141" s="29">
        <v>0</v>
      </c>
      <c r="F1141" s="29">
        <v>1080</v>
      </c>
      <c r="G1141" s="29">
        <v>2690791</v>
      </c>
      <c r="H1141" s="29">
        <v>1285570</v>
      </c>
      <c r="I1141" s="29">
        <v>909</v>
      </c>
      <c r="J1141" s="29">
        <v>1085773</v>
      </c>
      <c r="K1141" s="29" t="s">
        <v>2676</v>
      </c>
      <c r="M1141" s="29">
        <v>8200</v>
      </c>
      <c r="N1141" s="29" t="s">
        <v>142</v>
      </c>
      <c r="O1141" s="29">
        <v>820000</v>
      </c>
      <c r="R1141" s="29" t="s">
        <v>262</v>
      </c>
      <c r="S1141" s="29">
        <v>101</v>
      </c>
      <c r="U1141" s="29">
        <v>2939</v>
      </c>
      <c r="V1141" s="29" t="s">
        <v>2680</v>
      </c>
      <c r="W1141" s="29" t="s">
        <v>2681</v>
      </c>
      <c r="X1141" s="29" t="s">
        <v>212</v>
      </c>
    </row>
    <row r="1142" spans="1:24" x14ac:dyDescent="0.25">
      <c r="A1142" s="29" t="s">
        <v>143</v>
      </c>
      <c r="B1142" s="29">
        <v>2939</v>
      </c>
      <c r="C1142" s="29" t="s">
        <v>142</v>
      </c>
      <c r="D1142" s="29">
        <v>191773157</v>
      </c>
      <c r="E1142" s="29">
        <v>0</v>
      </c>
      <c r="F1142" s="29">
        <v>1080</v>
      </c>
      <c r="G1142" s="29">
        <v>2690789</v>
      </c>
      <c r="H1142" s="29">
        <v>1285568</v>
      </c>
      <c r="I1142" s="29">
        <v>909</v>
      </c>
      <c r="J1142" s="29">
        <v>1085773</v>
      </c>
      <c r="K1142" s="29" t="s">
        <v>2676</v>
      </c>
      <c r="M1142" s="29">
        <v>8200</v>
      </c>
      <c r="N1142" s="29" t="s">
        <v>142</v>
      </c>
      <c r="O1142" s="29">
        <v>820000</v>
      </c>
      <c r="R1142" s="29" t="s">
        <v>262</v>
      </c>
      <c r="S1142" s="29">
        <v>101</v>
      </c>
      <c r="U1142" s="29">
        <v>2939</v>
      </c>
      <c r="V1142" s="29" t="s">
        <v>2682</v>
      </c>
      <c r="W1142" s="29" t="s">
        <v>971</v>
      </c>
      <c r="X1142" s="29" t="s">
        <v>212</v>
      </c>
    </row>
    <row r="1143" spans="1:24" x14ac:dyDescent="0.25">
      <c r="A1143" s="29" t="s">
        <v>143</v>
      </c>
      <c r="B1143" s="29">
        <v>2939</v>
      </c>
      <c r="C1143" s="29" t="s">
        <v>142</v>
      </c>
      <c r="D1143" s="29">
        <v>191765513</v>
      </c>
      <c r="E1143" s="29">
        <v>0</v>
      </c>
      <c r="F1143" s="29">
        <v>1080</v>
      </c>
      <c r="G1143" s="29">
        <v>2690793</v>
      </c>
      <c r="H1143" s="29">
        <v>1285572</v>
      </c>
      <c r="I1143" s="29">
        <v>909</v>
      </c>
      <c r="J1143" s="29">
        <v>1085773</v>
      </c>
      <c r="K1143" s="29" t="s">
        <v>2676</v>
      </c>
      <c r="M1143" s="29">
        <v>8200</v>
      </c>
      <c r="N1143" s="29" t="s">
        <v>142</v>
      </c>
      <c r="O1143" s="29">
        <v>820000</v>
      </c>
      <c r="R1143" s="29" t="s">
        <v>262</v>
      </c>
      <c r="S1143" s="29">
        <v>101</v>
      </c>
      <c r="U1143" s="29">
        <v>2939</v>
      </c>
      <c r="V1143" s="29" t="s">
        <v>2677</v>
      </c>
      <c r="W1143" s="29" t="s">
        <v>2678</v>
      </c>
      <c r="X1143" s="29" t="s">
        <v>212</v>
      </c>
    </row>
    <row r="1144" spans="1:24" x14ac:dyDescent="0.25">
      <c r="A1144" s="29" t="s">
        <v>143</v>
      </c>
      <c r="B1144" s="29">
        <v>2939</v>
      </c>
      <c r="C1144" s="29" t="s">
        <v>142</v>
      </c>
      <c r="D1144" s="29">
        <v>191773156</v>
      </c>
      <c r="E1144" s="29">
        <v>0</v>
      </c>
      <c r="F1144" s="29">
        <v>1080</v>
      </c>
      <c r="G1144" s="29">
        <v>2690787</v>
      </c>
      <c r="H1144" s="29">
        <v>1285566</v>
      </c>
      <c r="I1144" s="29">
        <v>909</v>
      </c>
      <c r="J1144" s="29">
        <v>1085773</v>
      </c>
      <c r="K1144" s="29" t="s">
        <v>2676</v>
      </c>
      <c r="M1144" s="29">
        <v>8200</v>
      </c>
      <c r="N1144" s="29" t="s">
        <v>142</v>
      </c>
      <c r="O1144" s="29">
        <v>820000</v>
      </c>
      <c r="R1144" s="29" t="s">
        <v>262</v>
      </c>
      <c r="S1144" s="29">
        <v>101</v>
      </c>
      <c r="U1144" s="29">
        <v>2939</v>
      </c>
      <c r="V1144" s="29" t="s">
        <v>2679</v>
      </c>
      <c r="W1144" s="29" t="s">
        <v>966</v>
      </c>
      <c r="X1144" s="29" t="s">
        <v>212</v>
      </c>
    </row>
    <row r="1145" spans="1:24" x14ac:dyDescent="0.25">
      <c r="A1145" s="29" t="s">
        <v>143</v>
      </c>
      <c r="B1145" s="29">
        <v>2939</v>
      </c>
      <c r="C1145" s="29" t="s">
        <v>142</v>
      </c>
      <c r="D1145" s="29">
        <v>191765511</v>
      </c>
      <c r="E1145" s="29">
        <v>0</v>
      </c>
      <c r="F1145" s="29">
        <v>1060</v>
      </c>
      <c r="G1145" s="29">
        <v>2690687.89</v>
      </c>
      <c r="H1145" s="29">
        <v>1285521.8729999999</v>
      </c>
      <c r="I1145" s="29">
        <v>905</v>
      </c>
      <c r="J1145" s="29">
        <v>1085773</v>
      </c>
      <c r="K1145" s="29" t="s">
        <v>2676</v>
      </c>
      <c r="M1145" s="29">
        <v>8200</v>
      </c>
      <c r="N1145" s="29" t="s">
        <v>142</v>
      </c>
      <c r="O1145" s="29">
        <v>820000</v>
      </c>
      <c r="R1145" s="29" t="s">
        <v>311</v>
      </c>
      <c r="S1145" s="29">
        <v>115</v>
      </c>
      <c r="U1145" s="29">
        <v>2939</v>
      </c>
      <c r="V1145" s="29" t="s">
        <v>2683</v>
      </c>
      <c r="W1145" s="29" t="s">
        <v>2684</v>
      </c>
      <c r="X1145" s="29" t="s">
        <v>212</v>
      </c>
    </row>
    <row r="1146" spans="1:24" x14ac:dyDescent="0.25">
      <c r="A1146" s="29" t="s">
        <v>143</v>
      </c>
      <c r="B1146" s="29">
        <v>2939</v>
      </c>
      <c r="C1146" s="29" t="s">
        <v>142</v>
      </c>
      <c r="D1146" s="29">
        <v>191749936</v>
      </c>
      <c r="E1146" s="29">
        <v>0</v>
      </c>
      <c r="F1146" s="29">
        <v>1060</v>
      </c>
      <c r="G1146" s="29">
        <v>2692045.031</v>
      </c>
      <c r="H1146" s="29">
        <v>1285549.67</v>
      </c>
      <c r="I1146" s="29">
        <v>905</v>
      </c>
      <c r="J1146" s="29">
        <v>1085774</v>
      </c>
      <c r="K1146" s="29" t="s">
        <v>2685</v>
      </c>
      <c r="M1146" s="29">
        <v>8207</v>
      </c>
      <c r="N1146" s="29" t="s">
        <v>142</v>
      </c>
      <c r="O1146" s="29">
        <v>820700</v>
      </c>
      <c r="R1146" s="29" t="s">
        <v>2686</v>
      </c>
      <c r="S1146" s="29">
        <v>115</v>
      </c>
      <c r="U1146" s="29">
        <v>2939</v>
      </c>
      <c r="V1146" s="29" t="s">
        <v>2687</v>
      </c>
      <c r="W1146" s="29" t="s">
        <v>1316</v>
      </c>
      <c r="X1146" s="29" t="s">
        <v>212</v>
      </c>
    </row>
    <row r="1147" spans="1:24" x14ac:dyDescent="0.25">
      <c r="A1147" s="29" t="s">
        <v>143</v>
      </c>
      <c r="B1147" s="29">
        <v>2939</v>
      </c>
      <c r="C1147" s="29" t="s">
        <v>142</v>
      </c>
      <c r="D1147" s="29">
        <v>191779856</v>
      </c>
      <c r="E1147" s="29">
        <v>0</v>
      </c>
      <c r="F1147" s="29">
        <v>1060</v>
      </c>
      <c r="G1147" s="29">
        <v>2692106</v>
      </c>
      <c r="H1147" s="29">
        <v>1285628</v>
      </c>
      <c r="I1147" s="29">
        <v>909</v>
      </c>
      <c r="J1147" s="29">
        <v>1085774</v>
      </c>
      <c r="K1147" s="29" t="s">
        <v>2685</v>
      </c>
      <c r="M1147" s="29">
        <v>8207</v>
      </c>
      <c r="N1147" s="29" t="s">
        <v>142</v>
      </c>
      <c r="O1147" s="29">
        <v>820700</v>
      </c>
      <c r="S1147" s="29">
        <v>115</v>
      </c>
      <c r="U1147" s="29">
        <v>2939</v>
      </c>
      <c r="V1147" s="29" t="s">
        <v>2688</v>
      </c>
      <c r="W1147" s="29" t="s">
        <v>2689</v>
      </c>
      <c r="X1147" s="29" t="s">
        <v>212</v>
      </c>
    </row>
    <row r="1148" spans="1:24" x14ac:dyDescent="0.25">
      <c r="A1148" s="29" t="s">
        <v>143</v>
      </c>
      <c r="B1148" s="29">
        <v>2939</v>
      </c>
      <c r="C1148" s="29" t="s">
        <v>142</v>
      </c>
      <c r="D1148" s="29">
        <v>191771875</v>
      </c>
      <c r="E1148" s="29">
        <v>0</v>
      </c>
      <c r="F1148" s="29">
        <v>1080</v>
      </c>
      <c r="G1148" s="29">
        <v>2688479</v>
      </c>
      <c r="H1148" s="29">
        <v>1286252</v>
      </c>
      <c r="I1148" s="29">
        <v>909</v>
      </c>
      <c r="J1148" s="29">
        <v>1085776</v>
      </c>
      <c r="K1148" s="29" t="s">
        <v>2690</v>
      </c>
      <c r="M1148" s="29">
        <v>8200</v>
      </c>
      <c r="N1148" s="29" t="s">
        <v>142</v>
      </c>
      <c r="O1148" s="29">
        <v>820000</v>
      </c>
      <c r="R1148" s="29" t="s">
        <v>430</v>
      </c>
      <c r="S1148" s="29">
        <v>101</v>
      </c>
      <c r="U1148" s="29">
        <v>2939</v>
      </c>
      <c r="V1148" s="29" t="s">
        <v>2691</v>
      </c>
      <c r="W1148" s="29" t="s">
        <v>2692</v>
      </c>
      <c r="X1148" s="29" t="s">
        <v>212</v>
      </c>
    </row>
    <row r="1149" spans="1:24" x14ac:dyDescent="0.25">
      <c r="A1149" s="29" t="s">
        <v>143</v>
      </c>
      <c r="B1149" s="29">
        <v>2939</v>
      </c>
      <c r="C1149" s="29" t="s">
        <v>142</v>
      </c>
      <c r="D1149" s="29">
        <v>191765496</v>
      </c>
      <c r="E1149" s="29">
        <v>0</v>
      </c>
      <c r="F1149" s="29">
        <v>1080</v>
      </c>
      <c r="G1149" s="29">
        <v>2688461</v>
      </c>
      <c r="H1149" s="29">
        <v>1286260</v>
      </c>
      <c r="I1149" s="29">
        <v>905</v>
      </c>
      <c r="J1149" s="29">
        <v>1085776</v>
      </c>
      <c r="K1149" s="29" t="s">
        <v>2690</v>
      </c>
      <c r="M1149" s="29">
        <v>8200</v>
      </c>
      <c r="N1149" s="29" t="s">
        <v>142</v>
      </c>
      <c r="O1149" s="29">
        <v>820000</v>
      </c>
      <c r="R1149" s="29" t="s">
        <v>430</v>
      </c>
      <c r="S1149" s="29">
        <v>101</v>
      </c>
      <c r="U1149" s="29">
        <v>2939</v>
      </c>
      <c r="V1149" s="29" t="s">
        <v>2693</v>
      </c>
      <c r="W1149" s="29" t="s">
        <v>2694</v>
      </c>
      <c r="X1149" s="29" t="s">
        <v>212</v>
      </c>
    </row>
    <row r="1150" spans="1:24" x14ac:dyDescent="0.25">
      <c r="A1150" s="29" t="s">
        <v>143</v>
      </c>
      <c r="B1150" s="29">
        <v>2939</v>
      </c>
      <c r="C1150" s="29" t="s">
        <v>142</v>
      </c>
      <c r="D1150" s="29">
        <v>191765014</v>
      </c>
      <c r="E1150" s="29">
        <v>0</v>
      </c>
      <c r="F1150" s="29">
        <v>1060</v>
      </c>
      <c r="G1150" s="29">
        <v>2688438.6379999998</v>
      </c>
      <c r="H1150" s="29">
        <v>1286179.2649999999</v>
      </c>
      <c r="I1150" s="29">
        <v>905</v>
      </c>
      <c r="J1150" s="29">
        <v>1085777</v>
      </c>
      <c r="K1150" s="29" t="s">
        <v>2695</v>
      </c>
      <c r="L1150" s="175" t="s">
        <v>1082</v>
      </c>
      <c r="M1150" s="29">
        <v>8200</v>
      </c>
      <c r="N1150" s="29" t="s">
        <v>142</v>
      </c>
      <c r="O1150" s="29">
        <v>820000</v>
      </c>
      <c r="R1150" s="29" t="s">
        <v>262</v>
      </c>
      <c r="S1150" s="29">
        <v>115</v>
      </c>
      <c r="T1150" s="29" t="s">
        <v>3614</v>
      </c>
      <c r="U1150" s="29">
        <v>2939</v>
      </c>
      <c r="V1150" s="29" t="s">
        <v>2699</v>
      </c>
      <c r="W1150" s="29" t="s">
        <v>3615</v>
      </c>
      <c r="X1150" s="29" t="s">
        <v>212</v>
      </c>
    </row>
    <row r="1151" spans="1:24" x14ac:dyDescent="0.25">
      <c r="A1151" s="29" t="s">
        <v>143</v>
      </c>
      <c r="B1151" s="29">
        <v>2939</v>
      </c>
      <c r="C1151" s="29" t="s">
        <v>142</v>
      </c>
      <c r="D1151" s="29">
        <v>502012724</v>
      </c>
      <c r="E1151" s="29">
        <v>0</v>
      </c>
      <c r="F1151" s="29">
        <v>1060</v>
      </c>
      <c r="G1151" s="29">
        <v>2688427.2450000001</v>
      </c>
      <c r="H1151" s="29">
        <v>1286181.652</v>
      </c>
      <c r="I1151" s="29">
        <v>901</v>
      </c>
      <c r="J1151" s="29">
        <v>1085777</v>
      </c>
      <c r="K1151" s="29" t="s">
        <v>2695</v>
      </c>
      <c r="L1151" s="175" t="s">
        <v>1082</v>
      </c>
      <c r="M1151" s="29">
        <v>8200</v>
      </c>
      <c r="N1151" s="29" t="s">
        <v>142</v>
      </c>
      <c r="O1151" s="29">
        <v>820000</v>
      </c>
      <c r="S1151" s="29">
        <v>115</v>
      </c>
      <c r="T1151" s="29" t="s">
        <v>3614</v>
      </c>
      <c r="U1151" s="29">
        <v>2939</v>
      </c>
      <c r="V1151" s="29" t="s">
        <v>2699</v>
      </c>
      <c r="X1151" s="29" t="s">
        <v>212</v>
      </c>
    </row>
    <row r="1152" spans="1:24" x14ac:dyDescent="0.25">
      <c r="A1152" s="29" t="s">
        <v>143</v>
      </c>
      <c r="B1152" s="29">
        <v>2939</v>
      </c>
      <c r="C1152" s="29" t="s">
        <v>142</v>
      </c>
      <c r="D1152" s="29">
        <v>191765021</v>
      </c>
      <c r="E1152" s="29">
        <v>0</v>
      </c>
      <c r="F1152" s="29">
        <v>1060</v>
      </c>
      <c r="G1152" s="29">
        <v>2688366.94</v>
      </c>
      <c r="H1152" s="29">
        <v>1286142.6939999999</v>
      </c>
      <c r="I1152" s="29">
        <v>909</v>
      </c>
      <c r="J1152" s="29">
        <v>1085777</v>
      </c>
      <c r="K1152" s="29" t="s">
        <v>2695</v>
      </c>
      <c r="L1152" s="175" t="s">
        <v>1765</v>
      </c>
      <c r="M1152" s="29">
        <v>8200</v>
      </c>
      <c r="N1152" s="29" t="s">
        <v>142</v>
      </c>
      <c r="O1152" s="29">
        <v>820000</v>
      </c>
      <c r="R1152" s="29" t="s">
        <v>249</v>
      </c>
      <c r="S1152" s="29">
        <v>115</v>
      </c>
      <c r="T1152" s="29" t="s">
        <v>3616</v>
      </c>
      <c r="U1152" s="29">
        <v>2939</v>
      </c>
      <c r="V1152" s="29" t="s">
        <v>2697</v>
      </c>
      <c r="W1152" s="29" t="s">
        <v>3617</v>
      </c>
      <c r="X1152" s="29" t="s">
        <v>212</v>
      </c>
    </row>
    <row r="1153" spans="1:24" x14ac:dyDescent="0.25">
      <c r="A1153" s="29" t="s">
        <v>143</v>
      </c>
      <c r="B1153" s="29">
        <v>2939</v>
      </c>
      <c r="C1153" s="29" t="s">
        <v>142</v>
      </c>
      <c r="D1153" s="29">
        <v>502012811</v>
      </c>
      <c r="E1153" s="29">
        <v>0</v>
      </c>
      <c r="F1153" s="29">
        <v>1060</v>
      </c>
      <c r="G1153" s="29">
        <v>2688356.8110000002</v>
      </c>
      <c r="H1153" s="29">
        <v>1286114.7960000001</v>
      </c>
      <c r="I1153" s="29">
        <v>901</v>
      </c>
      <c r="J1153" s="29">
        <v>1085777</v>
      </c>
      <c r="K1153" s="29" t="s">
        <v>2695</v>
      </c>
      <c r="L1153" s="175" t="s">
        <v>1765</v>
      </c>
      <c r="M1153" s="29">
        <v>8200</v>
      </c>
      <c r="N1153" s="29" t="s">
        <v>142</v>
      </c>
      <c r="O1153" s="29">
        <v>820000</v>
      </c>
      <c r="S1153" s="29">
        <v>115</v>
      </c>
      <c r="T1153" s="29" t="s">
        <v>3616</v>
      </c>
      <c r="U1153" s="29">
        <v>2939</v>
      </c>
      <c r="V1153" s="29" t="s">
        <v>2697</v>
      </c>
      <c r="X1153" s="29" t="s">
        <v>212</v>
      </c>
    </row>
    <row r="1154" spans="1:24" x14ac:dyDescent="0.25">
      <c r="A1154" s="29" t="s">
        <v>143</v>
      </c>
      <c r="B1154" s="29">
        <v>2939</v>
      </c>
      <c r="C1154" s="29" t="s">
        <v>142</v>
      </c>
      <c r="D1154" s="29">
        <v>191765055</v>
      </c>
      <c r="E1154" s="29">
        <v>0</v>
      </c>
      <c r="F1154" s="29">
        <v>1060</v>
      </c>
      <c r="G1154" s="29">
        <v>2688274.841</v>
      </c>
      <c r="H1154" s="29">
        <v>1286199.159</v>
      </c>
      <c r="I1154" s="29">
        <v>905</v>
      </c>
      <c r="J1154" s="29">
        <v>1085777</v>
      </c>
      <c r="K1154" s="29" t="s">
        <v>2695</v>
      </c>
      <c r="L1154" s="175" t="s">
        <v>2343</v>
      </c>
      <c r="M1154" s="29">
        <v>8200</v>
      </c>
      <c r="N1154" s="29" t="s">
        <v>142</v>
      </c>
      <c r="O1154" s="29">
        <v>820000</v>
      </c>
      <c r="R1154" s="29" t="s">
        <v>262</v>
      </c>
      <c r="S1154" s="29">
        <v>115</v>
      </c>
      <c r="T1154" s="29" t="s">
        <v>3618</v>
      </c>
      <c r="U1154" s="29">
        <v>2939</v>
      </c>
      <c r="V1154" s="29" t="s">
        <v>2698</v>
      </c>
      <c r="W1154" s="29" t="s">
        <v>3619</v>
      </c>
      <c r="X1154" s="29" t="s">
        <v>212</v>
      </c>
    </row>
    <row r="1155" spans="1:24" x14ac:dyDescent="0.25">
      <c r="A1155" s="29" t="s">
        <v>143</v>
      </c>
      <c r="B1155" s="29">
        <v>2939</v>
      </c>
      <c r="C1155" s="29" t="s">
        <v>142</v>
      </c>
      <c r="D1155" s="29">
        <v>502012166</v>
      </c>
      <c r="E1155" s="29">
        <v>0</v>
      </c>
      <c r="F1155" s="29">
        <v>1060</v>
      </c>
      <c r="G1155" s="29">
        <v>2688283.5729999999</v>
      </c>
      <c r="H1155" s="29">
        <v>1286159.7239999999</v>
      </c>
      <c r="I1155" s="29">
        <v>901</v>
      </c>
      <c r="J1155" s="29">
        <v>1085777</v>
      </c>
      <c r="K1155" s="29" t="s">
        <v>2695</v>
      </c>
      <c r="L1155" s="175" t="s">
        <v>2343</v>
      </c>
      <c r="M1155" s="29">
        <v>8200</v>
      </c>
      <c r="N1155" s="29" t="s">
        <v>142</v>
      </c>
      <c r="O1155" s="29">
        <v>820000</v>
      </c>
      <c r="S1155" s="29">
        <v>115</v>
      </c>
      <c r="T1155" s="29" t="s">
        <v>3618</v>
      </c>
      <c r="U1155" s="29">
        <v>2939</v>
      </c>
      <c r="V1155" s="29" t="s">
        <v>2698</v>
      </c>
      <c r="X1155" s="29" t="s">
        <v>212</v>
      </c>
    </row>
    <row r="1156" spans="1:24" x14ac:dyDescent="0.25">
      <c r="A1156" s="29" t="s">
        <v>143</v>
      </c>
      <c r="B1156" s="29">
        <v>2939</v>
      </c>
      <c r="C1156" s="29" t="s">
        <v>142</v>
      </c>
      <c r="D1156" s="29">
        <v>191765019</v>
      </c>
      <c r="E1156" s="29">
        <v>0</v>
      </c>
      <c r="F1156" s="29">
        <v>1060</v>
      </c>
      <c r="G1156" s="29">
        <v>2688287</v>
      </c>
      <c r="H1156" s="29">
        <v>1286237</v>
      </c>
      <c r="I1156" s="29">
        <v>909</v>
      </c>
      <c r="J1156" s="29">
        <v>1085777</v>
      </c>
      <c r="K1156" s="29" t="s">
        <v>2695</v>
      </c>
      <c r="L1156" s="175" t="s">
        <v>3620</v>
      </c>
      <c r="M1156" s="29">
        <v>8200</v>
      </c>
      <c r="N1156" s="29" t="s">
        <v>142</v>
      </c>
      <c r="O1156" s="29">
        <v>820000</v>
      </c>
      <c r="R1156" s="29" t="s">
        <v>249</v>
      </c>
      <c r="S1156" s="29">
        <v>115</v>
      </c>
      <c r="T1156" s="29" t="s">
        <v>3621</v>
      </c>
      <c r="U1156" s="29">
        <v>2939</v>
      </c>
      <c r="V1156" s="29" t="s">
        <v>2696</v>
      </c>
      <c r="W1156" s="29" t="s">
        <v>3622</v>
      </c>
      <c r="X1156" s="29" t="s">
        <v>212</v>
      </c>
    </row>
    <row r="1157" spans="1:24" x14ac:dyDescent="0.25">
      <c r="A1157" s="29" t="s">
        <v>143</v>
      </c>
      <c r="B1157" s="29">
        <v>2939</v>
      </c>
      <c r="C1157" s="29" t="s">
        <v>142</v>
      </c>
      <c r="D1157" s="29">
        <v>502012706</v>
      </c>
      <c r="E1157" s="29">
        <v>0</v>
      </c>
      <c r="F1157" s="29">
        <v>1060</v>
      </c>
      <c r="G1157" s="29">
        <v>2688299.0019999999</v>
      </c>
      <c r="H1157" s="29">
        <v>1286226.7220000001</v>
      </c>
      <c r="I1157" s="29">
        <v>901</v>
      </c>
      <c r="J1157" s="29">
        <v>1085777</v>
      </c>
      <c r="K1157" s="29" t="s">
        <v>2695</v>
      </c>
      <c r="L1157" s="175" t="s">
        <v>3620</v>
      </c>
      <c r="M1157" s="29">
        <v>8200</v>
      </c>
      <c r="N1157" s="29" t="s">
        <v>142</v>
      </c>
      <c r="O1157" s="29">
        <v>820000</v>
      </c>
      <c r="S1157" s="29">
        <v>115</v>
      </c>
      <c r="T1157" s="29" t="s">
        <v>3621</v>
      </c>
      <c r="U1157" s="29">
        <v>2939</v>
      </c>
      <c r="V1157" s="29" t="s">
        <v>2696</v>
      </c>
      <c r="X1157" s="29" t="s">
        <v>212</v>
      </c>
    </row>
    <row r="1158" spans="1:24" x14ac:dyDescent="0.25">
      <c r="A1158" s="29" t="s">
        <v>143</v>
      </c>
      <c r="B1158" s="29">
        <v>2939</v>
      </c>
      <c r="C1158" s="29" t="s">
        <v>142</v>
      </c>
      <c r="D1158" s="29">
        <v>191758818</v>
      </c>
      <c r="E1158" s="29">
        <v>0</v>
      </c>
      <c r="F1158" s="29">
        <v>1060</v>
      </c>
      <c r="G1158" s="29">
        <v>2691099</v>
      </c>
      <c r="H1158" s="29">
        <v>1286011</v>
      </c>
      <c r="I1158" s="29">
        <v>909</v>
      </c>
      <c r="J1158" s="29">
        <v>1085778</v>
      </c>
      <c r="K1158" s="29" t="s">
        <v>2700</v>
      </c>
      <c r="L1158" s="175" t="s">
        <v>562</v>
      </c>
      <c r="M1158" s="29">
        <v>8207</v>
      </c>
      <c r="N1158" s="29" t="s">
        <v>142</v>
      </c>
      <c r="O1158" s="29">
        <v>820700</v>
      </c>
      <c r="R1158" s="29" t="s">
        <v>262</v>
      </c>
      <c r="S1158" s="29">
        <v>115</v>
      </c>
      <c r="T1158" s="29" t="s">
        <v>4058</v>
      </c>
      <c r="U1158" s="29">
        <v>2939</v>
      </c>
      <c r="V1158" s="29" t="s">
        <v>2706</v>
      </c>
      <c r="W1158" s="29" t="s">
        <v>4059</v>
      </c>
      <c r="X1158" s="29" t="s">
        <v>212</v>
      </c>
    </row>
    <row r="1159" spans="1:24" x14ac:dyDescent="0.25">
      <c r="A1159" s="29" t="s">
        <v>143</v>
      </c>
      <c r="B1159" s="29">
        <v>2939</v>
      </c>
      <c r="C1159" s="29" t="s">
        <v>142</v>
      </c>
      <c r="D1159" s="29">
        <v>502012901</v>
      </c>
      <c r="E1159" s="29">
        <v>0</v>
      </c>
      <c r="F1159" s="29">
        <v>1060</v>
      </c>
      <c r="G1159" s="29">
        <v>2691121.344</v>
      </c>
      <c r="H1159" s="29">
        <v>1285990.1429999999</v>
      </c>
      <c r="I1159" s="29">
        <v>901</v>
      </c>
      <c r="J1159" s="29">
        <v>1085778</v>
      </c>
      <c r="K1159" s="29" t="s">
        <v>2700</v>
      </c>
      <c r="L1159" s="175" t="s">
        <v>562</v>
      </c>
      <c r="M1159" s="29">
        <v>8207</v>
      </c>
      <c r="N1159" s="29" t="s">
        <v>142</v>
      </c>
      <c r="O1159" s="29">
        <v>820700</v>
      </c>
      <c r="S1159" s="29">
        <v>115</v>
      </c>
      <c r="T1159" s="29" t="s">
        <v>4060</v>
      </c>
      <c r="U1159" s="29">
        <v>2939</v>
      </c>
      <c r="V1159" s="29" t="s">
        <v>4061</v>
      </c>
      <c r="W1159" s="29" t="s">
        <v>4062</v>
      </c>
      <c r="X1159" s="29" t="s">
        <v>212</v>
      </c>
    </row>
    <row r="1160" spans="1:24" x14ac:dyDescent="0.25">
      <c r="A1160" s="29" t="s">
        <v>143</v>
      </c>
      <c r="B1160" s="29">
        <v>2939</v>
      </c>
      <c r="C1160" s="29" t="s">
        <v>142</v>
      </c>
      <c r="D1160" s="29">
        <v>191758820</v>
      </c>
      <c r="E1160" s="29">
        <v>0</v>
      </c>
      <c r="F1160" s="29">
        <v>1060</v>
      </c>
      <c r="G1160" s="29">
        <v>2691095</v>
      </c>
      <c r="H1160" s="29">
        <v>1286006</v>
      </c>
      <c r="I1160" s="29">
        <v>909</v>
      </c>
      <c r="J1160" s="29">
        <v>1085778</v>
      </c>
      <c r="K1160" s="29" t="s">
        <v>2700</v>
      </c>
      <c r="L1160" s="175" t="s">
        <v>254</v>
      </c>
      <c r="M1160" s="29">
        <v>8207</v>
      </c>
      <c r="N1160" s="29" t="s">
        <v>142</v>
      </c>
      <c r="O1160" s="29">
        <v>820700</v>
      </c>
      <c r="R1160" s="29" t="s">
        <v>262</v>
      </c>
      <c r="S1160" s="29">
        <v>115</v>
      </c>
      <c r="T1160" s="29" t="s">
        <v>4063</v>
      </c>
      <c r="U1160" s="29">
        <v>2939</v>
      </c>
      <c r="V1160" s="29" t="s">
        <v>2710</v>
      </c>
      <c r="W1160" s="29" t="s">
        <v>4064</v>
      </c>
      <c r="X1160" s="29" t="s">
        <v>212</v>
      </c>
    </row>
    <row r="1161" spans="1:24" x14ac:dyDescent="0.25">
      <c r="A1161" s="29" t="s">
        <v>143</v>
      </c>
      <c r="B1161" s="29">
        <v>2939</v>
      </c>
      <c r="C1161" s="29" t="s">
        <v>142</v>
      </c>
      <c r="D1161" s="29">
        <v>502012903</v>
      </c>
      <c r="E1161" s="29">
        <v>0</v>
      </c>
      <c r="F1161" s="29">
        <v>1060</v>
      </c>
      <c r="G1161" s="29">
        <v>2691119.4040000001</v>
      </c>
      <c r="H1161" s="29">
        <v>1285988.047</v>
      </c>
      <c r="I1161" s="29">
        <v>901</v>
      </c>
      <c r="J1161" s="29">
        <v>1085778</v>
      </c>
      <c r="K1161" s="29" t="s">
        <v>2700</v>
      </c>
      <c r="L1161" s="175" t="s">
        <v>254</v>
      </c>
      <c r="M1161" s="29">
        <v>8207</v>
      </c>
      <c r="N1161" s="29" t="s">
        <v>142</v>
      </c>
      <c r="O1161" s="29">
        <v>820700</v>
      </c>
      <c r="S1161" s="29">
        <v>115</v>
      </c>
      <c r="T1161" s="29" t="s">
        <v>4065</v>
      </c>
      <c r="U1161" s="29">
        <v>2939</v>
      </c>
      <c r="V1161" s="29" t="s">
        <v>4066</v>
      </c>
      <c r="W1161" s="29" t="s">
        <v>4067</v>
      </c>
      <c r="X1161" s="29" t="s">
        <v>212</v>
      </c>
    </row>
    <row r="1162" spans="1:24" x14ac:dyDescent="0.25">
      <c r="A1162" s="29" t="s">
        <v>143</v>
      </c>
      <c r="B1162" s="29">
        <v>2939</v>
      </c>
      <c r="C1162" s="29" t="s">
        <v>142</v>
      </c>
      <c r="D1162" s="29">
        <v>191758819</v>
      </c>
      <c r="E1162" s="29">
        <v>0</v>
      </c>
      <c r="F1162" s="29">
        <v>1060</v>
      </c>
      <c r="G1162" s="29">
        <v>2691117</v>
      </c>
      <c r="H1162" s="29">
        <v>1285985</v>
      </c>
      <c r="I1162" s="29">
        <v>909</v>
      </c>
      <c r="J1162" s="29">
        <v>1085778</v>
      </c>
      <c r="K1162" s="29" t="s">
        <v>2700</v>
      </c>
      <c r="L1162" s="175" t="s">
        <v>4068</v>
      </c>
      <c r="M1162" s="29">
        <v>8207</v>
      </c>
      <c r="N1162" s="29" t="s">
        <v>142</v>
      </c>
      <c r="O1162" s="29">
        <v>820700</v>
      </c>
      <c r="R1162" s="29" t="s">
        <v>249</v>
      </c>
      <c r="S1162" s="29">
        <v>115</v>
      </c>
      <c r="T1162" s="29" t="s">
        <v>4069</v>
      </c>
      <c r="U1162" s="29">
        <v>2939</v>
      </c>
      <c r="V1162" s="29" t="s">
        <v>2709</v>
      </c>
      <c r="W1162" s="29" t="s">
        <v>4070</v>
      </c>
      <c r="X1162" s="29" t="s">
        <v>212</v>
      </c>
    </row>
    <row r="1163" spans="1:24" x14ac:dyDescent="0.25">
      <c r="A1163" s="29" t="s">
        <v>143</v>
      </c>
      <c r="B1163" s="29">
        <v>2939</v>
      </c>
      <c r="C1163" s="29" t="s">
        <v>142</v>
      </c>
      <c r="D1163" s="29">
        <v>502012902</v>
      </c>
      <c r="E1163" s="29">
        <v>0</v>
      </c>
      <c r="F1163" s="29">
        <v>1060</v>
      </c>
      <c r="G1163" s="29">
        <v>2691115.531</v>
      </c>
      <c r="H1163" s="29">
        <v>1285983.8400000001</v>
      </c>
      <c r="I1163" s="29">
        <v>901</v>
      </c>
      <c r="J1163" s="29">
        <v>1085778</v>
      </c>
      <c r="K1163" s="29" t="s">
        <v>2700</v>
      </c>
      <c r="L1163" s="175" t="s">
        <v>4068</v>
      </c>
      <c r="M1163" s="29">
        <v>8207</v>
      </c>
      <c r="N1163" s="29" t="s">
        <v>142</v>
      </c>
      <c r="O1163" s="29">
        <v>820700</v>
      </c>
      <c r="S1163" s="29">
        <v>115</v>
      </c>
      <c r="T1163" s="29" t="s">
        <v>4071</v>
      </c>
      <c r="U1163" s="29">
        <v>2939</v>
      </c>
      <c r="V1163" s="29" t="s">
        <v>2713</v>
      </c>
      <c r="W1163" s="29" t="s">
        <v>4072</v>
      </c>
      <c r="X1163" s="29" t="s">
        <v>212</v>
      </c>
    </row>
    <row r="1164" spans="1:24" x14ac:dyDescent="0.25">
      <c r="A1164" s="29" t="s">
        <v>143</v>
      </c>
      <c r="B1164" s="29">
        <v>2939</v>
      </c>
      <c r="C1164" s="29" t="s">
        <v>142</v>
      </c>
      <c r="D1164" s="29">
        <v>191758822</v>
      </c>
      <c r="E1164" s="29">
        <v>0</v>
      </c>
      <c r="F1164" s="29">
        <v>1060</v>
      </c>
      <c r="G1164" s="29">
        <v>2691090</v>
      </c>
      <c r="H1164" s="29">
        <v>1286001</v>
      </c>
      <c r="I1164" s="29">
        <v>909</v>
      </c>
      <c r="J1164" s="29">
        <v>1085778</v>
      </c>
      <c r="K1164" s="29" t="s">
        <v>2700</v>
      </c>
      <c r="L1164" s="175" t="s">
        <v>1770</v>
      </c>
      <c r="M1164" s="29">
        <v>8207</v>
      </c>
      <c r="N1164" s="29" t="s">
        <v>142</v>
      </c>
      <c r="O1164" s="29">
        <v>820700</v>
      </c>
      <c r="R1164" s="29" t="s">
        <v>262</v>
      </c>
      <c r="S1164" s="29">
        <v>115</v>
      </c>
      <c r="T1164" s="29" t="s">
        <v>4073</v>
      </c>
      <c r="U1164" s="29">
        <v>2939</v>
      </c>
      <c r="V1164" s="29" t="s">
        <v>2704</v>
      </c>
      <c r="W1164" s="29" t="s">
        <v>4074</v>
      </c>
      <c r="X1164" s="29" t="s">
        <v>212</v>
      </c>
    </row>
    <row r="1165" spans="1:24" x14ac:dyDescent="0.25">
      <c r="A1165" s="29" t="s">
        <v>143</v>
      </c>
      <c r="B1165" s="29">
        <v>2939</v>
      </c>
      <c r="C1165" s="29" t="s">
        <v>142</v>
      </c>
      <c r="D1165" s="29">
        <v>502012905</v>
      </c>
      <c r="E1165" s="29">
        <v>0</v>
      </c>
      <c r="F1165" s="29">
        <v>1060</v>
      </c>
      <c r="G1165" s="29">
        <v>2691111.6490000002</v>
      </c>
      <c r="H1165" s="29">
        <v>1285979.632</v>
      </c>
      <c r="I1165" s="29">
        <v>901</v>
      </c>
      <c r="J1165" s="29">
        <v>1085778</v>
      </c>
      <c r="K1165" s="29" t="s">
        <v>2700</v>
      </c>
      <c r="L1165" s="175" t="s">
        <v>1770</v>
      </c>
      <c r="M1165" s="29">
        <v>8207</v>
      </c>
      <c r="N1165" s="29" t="s">
        <v>142</v>
      </c>
      <c r="O1165" s="29">
        <v>820700</v>
      </c>
      <c r="S1165" s="29">
        <v>115</v>
      </c>
      <c r="T1165" s="29" t="s">
        <v>4075</v>
      </c>
      <c r="U1165" s="29">
        <v>2939</v>
      </c>
      <c r="V1165" s="29" t="s">
        <v>4076</v>
      </c>
      <c r="W1165" s="29" t="s">
        <v>4077</v>
      </c>
      <c r="X1165" s="29" t="s">
        <v>212</v>
      </c>
    </row>
    <row r="1166" spans="1:24" x14ac:dyDescent="0.25">
      <c r="A1166" s="29" t="s">
        <v>143</v>
      </c>
      <c r="B1166" s="29">
        <v>2939</v>
      </c>
      <c r="C1166" s="29" t="s">
        <v>142</v>
      </c>
      <c r="D1166" s="29">
        <v>191758823</v>
      </c>
      <c r="E1166" s="29">
        <v>0</v>
      </c>
      <c r="F1166" s="29">
        <v>1060</v>
      </c>
      <c r="G1166" s="29">
        <v>2691086</v>
      </c>
      <c r="H1166" s="29">
        <v>1285997</v>
      </c>
      <c r="I1166" s="29">
        <v>909</v>
      </c>
      <c r="J1166" s="29">
        <v>1085778</v>
      </c>
      <c r="K1166" s="29" t="s">
        <v>2700</v>
      </c>
      <c r="L1166" s="175" t="s">
        <v>3597</v>
      </c>
      <c r="M1166" s="29">
        <v>8207</v>
      </c>
      <c r="N1166" s="29" t="s">
        <v>142</v>
      </c>
      <c r="O1166" s="29">
        <v>820700</v>
      </c>
      <c r="R1166" s="29" t="s">
        <v>262</v>
      </c>
      <c r="S1166" s="29">
        <v>115</v>
      </c>
      <c r="T1166" s="29" t="s">
        <v>4078</v>
      </c>
      <c r="U1166" s="29">
        <v>2939</v>
      </c>
      <c r="V1166" s="29" t="s">
        <v>2705</v>
      </c>
      <c r="W1166" s="29" t="s">
        <v>4079</v>
      </c>
      <c r="X1166" s="29" t="s">
        <v>212</v>
      </c>
    </row>
    <row r="1167" spans="1:24" x14ac:dyDescent="0.25">
      <c r="A1167" s="29" t="s">
        <v>143</v>
      </c>
      <c r="B1167" s="29">
        <v>2939</v>
      </c>
      <c r="C1167" s="29" t="s">
        <v>142</v>
      </c>
      <c r="D1167" s="29">
        <v>502012693</v>
      </c>
      <c r="E1167" s="29">
        <v>0</v>
      </c>
      <c r="F1167" s="29">
        <v>1060</v>
      </c>
      <c r="G1167" s="29">
        <v>2691109.6979999999</v>
      </c>
      <c r="H1167" s="29">
        <v>1285977.5349999999</v>
      </c>
      <c r="I1167" s="29">
        <v>901</v>
      </c>
      <c r="J1167" s="29">
        <v>1085778</v>
      </c>
      <c r="K1167" s="29" t="s">
        <v>2700</v>
      </c>
      <c r="L1167" s="175" t="s">
        <v>3597</v>
      </c>
      <c r="M1167" s="29">
        <v>8207</v>
      </c>
      <c r="N1167" s="29" t="s">
        <v>142</v>
      </c>
      <c r="O1167" s="29">
        <v>820700</v>
      </c>
      <c r="S1167" s="29">
        <v>115</v>
      </c>
      <c r="T1167" s="29" t="s">
        <v>4080</v>
      </c>
      <c r="U1167" s="29">
        <v>2939</v>
      </c>
      <c r="V1167" s="29" t="s">
        <v>2703</v>
      </c>
      <c r="W1167" s="29" t="s">
        <v>4081</v>
      </c>
      <c r="X1167" s="29" t="s">
        <v>212</v>
      </c>
    </row>
    <row r="1168" spans="1:24" x14ac:dyDescent="0.25">
      <c r="A1168" s="29" t="s">
        <v>143</v>
      </c>
      <c r="B1168" s="29">
        <v>2939</v>
      </c>
      <c r="C1168" s="29" t="s">
        <v>142</v>
      </c>
      <c r="D1168" s="29">
        <v>191779860</v>
      </c>
      <c r="E1168" s="29">
        <v>0</v>
      </c>
      <c r="F1168" s="29">
        <v>1080</v>
      </c>
      <c r="G1168" s="29">
        <v>2691120</v>
      </c>
      <c r="H1168" s="29">
        <v>1285999</v>
      </c>
      <c r="I1168" s="29">
        <v>909</v>
      </c>
      <c r="J1168" s="29">
        <v>1085778</v>
      </c>
      <c r="K1168" s="29" t="s">
        <v>2700</v>
      </c>
      <c r="M1168" s="29">
        <v>8207</v>
      </c>
      <c r="N1168" s="29" t="s">
        <v>142</v>
      </c>
      <c r="O1168" s="29">
        <v>820700</v>
      </c>
      <c r="R1168" s="29" t="s">
        <v>430</v>
      </c>
      <c r="S1168" s="29">
        <v>101</v>
      </c>
      <c r="U1168" s="29">
        <v>2939</v>
      </c>
      <c r="V1168" s="29" t="s">
        <v>2701</v>
      </c>
      <c r="W1168" s="29" t="s">
        <v>2702</v>
      </c>
      <c r="X1168" s="29" t="s">
        <v>212</v>
      </c>
    </row>
    <row r="1169" spans="1:24" x14ac:dyDescent="0.25">
      <c r="A1169" s="29" t="s">
        <v>143</v>
      </c>
      <c r="B1169" s="29">
        <v>2939</v>
      </c>
      <c r="C1169" s="29" t="s">
        <v>142</v>
      </c>
      <c r="D1169" s="29">
        <v>191779756</v>
      </c>
      <c r="E1169" s="29">
        <v>0</v>
      </c>
      <c r="F1169" s="29">
        <v>1060</v>
      </c>
      <c r="G1169" s="29">
        <v>2691079</v>
      </c>
      <c r="H1169" s="29">
        <v>1285958</v>
      </c>
      <c r="I1169" s="29">
        <v>909</v>
      </c>
      <c r="J1169" s="29">
        <v>1085778</v>
      </c>
      <c r="K1169" s="29" t="s">
        <v>2700</v>
      </c>
      <c r="M1169" s="29">
        <v>8207</v>
      </c>
      <c r="N1169" s="29" t="s">
        <v>142</v>
      </c>
      <c r="O1169" s="29">
        <v>820700</v>
      </c>
      <c r="S1169" s="29">
        <v>115</v>
      </c>
      <c r="T1169" s="29" t="s">
        <v>2714</v>
      </c>
      <c r="U1169" s="29">
        <v>2939</v>
      </c>
      <c r="V1169" s="29" t="s">
        <v>2715</v>
      </c>
      <c r="W1169" s="29" t="s">
        <v>2716</v>
      </c>
      <c r="X1169" s="29" t="s">
        <v>212</v>
      </c>
    </row>
    <row r="1170" spans="1:24" x14ac:dyDescent="0.25">
      <c r="A1170" s="29" t="s">
        <v>143</v>
      </c>
      <c r="B1170" s="29">
        <v>2939</v>
      </c>
      <c r="C1170" s="29" t="s">
        <v>142</v>
      </c>
      <c r="D1170" s="29">
        <v>191779788</v>
      </c>
      <c r="E1170" s="29">
        <v>0</v>
      </c>
      <c r="F1170" s="29">
        <v>1060</v>
      </c>
      <c r="G1170" s="29">
        <v>2691170.7760000001</v>
      </c>
      <c r="H1170" s="29">
        <v>1285983.351</v>
      </c>
      <c r="I1170" s="29">
        <v>905</v>
      </c>
      <c r="J1170" s="29">
        <v>1085778</v>
      </c>
      <c r="K1170" s="29" t="s">
        <v>2700</v>
      </c>
      <c r="M1170" s="29">
        <v>8207</v>
      </c>
      <c r="N1170" s="29" t="s">
        <v>142</v>
      </c>
      <c r="O1170" s="29">
        <v>820700</v>
      </c>
      <c r="S1170" s="29">
        <v>115</v>
      </c>
      <c r="U1170" s="29">
        <v>2939</v>
      </c>
      <c r="V1170" s="29" t="s">
        <v>2707</v>
      </c>
      <c r="W1170" s="29" t="s">
        <v>2708</v>
      </c>
      <c r="X1170" s="29" t="s">
        <v>212</v>
      </c>
    </row>
    <row r="1171" spans="1:24" x14ac:dyDescent="0.25">
      <c r="A1171" s="29" t="s">
        <v>143</v>
      </c>
      <c r="B1171" s="29">
        <v>2939</v>
      </c>
      <c r="C1171" s="29" t="s">
        <v>142</v>
      </c>
      <c r="D1171" s="29">
        <v>191779787</v>
      </c>
      <c r="E1171" s="29">
        <v>0</v>
      </c>
      <c r="F1171" s="29">
        <v>1060</v>
      </c>
      <c r="G1171" s="29">
        <v>2691165.7140000002</v>
      </c>
      <c r="H1171" s="29">
        <v>1285975.9210000001</v>
      </c>
      <c r="I1171" s="29">
        <v>905</v>
      </c>
      <c r="J1171" s="29">
        <v>1085778</v>
      </c>
      <c r="K1171" s="29" t="s">
        <v>2700</v>
      </c>
      <c r="M1171" s="29">
        <v>8207</v>
      </c>
      <c r="N1171" s="29" t="s">
        <v>142</v>
      </c>
      <c r="O1171" s="29">
        <v>820700</v>
      </c>
      <c r="S1171" s="29">
        <v>115</v>
      </c>
      <c r="U1171" s="29">
        <v>2939</v>
      </c>
      <c r="V1171" s="29" t="s">
        <v>2711</v>
      </c>
      <c r="W1171" s="29" t="s">
        <v>2712</v>
      </c>
      <c r="X1171" s="29" t="s">
        <v>212</v>
      </c>
    </row>
    <row r="1172" spans="1:24" x14ac:dyDescent="0.25">
      <c r="A1172" s="29" t="s">
        <v>143</v>
      </c>
      <c r="B1172" s="29">
        <v>2939</v>
      </c>
      <c r="C1172" s="29" t="s">
        <v>142</v>
      </c>
      <c r="D1172" s="29">
        <v>191687426</v>
      </c>
      <c r="E1172" s="29">
        <v>0</v>
      </c>
      <c r="F1172" s="29">
        <v>1021</v>
      </c>
      <c r="G1172" s="29">
        <v>2688618.466</v>
      </c>
      <c r="H1172" s="29">
        <v>1283910.267</v>
      </c>
      <c r="I1172" s="29">
        <v>905</v>
      </c>
      <c r="J1172" s="29">
        <v>1085779</v>
      </c>
      <c r="K1172" s="29" t="s">
        <v>2717</v>
      </c>
      <c r="L1172" s="175" t="s">
        <v>2718</v>
      </c>
      <c r="M1172" s="29">
        <v>8200</v>
      </c>
      <c r="N1172" s="29" t="s">
        <v>142</v>
      </c>
      <c r="O1172" s="29">
        <v>820000</v>
      </c>
      <c r="R1172" s="29" t="s">
        <v>1418</v>
      </c>
      <c r="S1172" s="29">
        <v>115</v>
      </c>
      <c r="U1172" s="29">
        <v>2939</v>
      </c>
      <c r="V1172" s="29" t="s">
        <v>2719</v>
      </c>
      <c r="W1172" s="29" t="s">
        <v>2720</v>
      </c>
      <c r="X1172" s="29" t="s">
        <v>212</v>
      </c>
    </row>
    <row r="1173" spans="1:24" x14ac:dyDescent="0.25">
      <c r="A1173" s="29" t="s">
        <v>143</v>
      </c>
      <c r="B1173" s="29">
        <v>2939</v>
      </c>
      <c r="C1173" s="29" t="s">
        <v>142</v>
      </c>
      <c r="D1173" s="29">
        <v>1611067</v>
      </c>
      <c r="E1173" s="29">
        <v>1</v>
      </c>
      <c r="F1173" s="29">
        <v>1030</v>
      </c>
      <c r="G1173" s="29">
        <v>2688630.5869999998</v>
      </c>
      <c r="H1173" s="29">
        <v>1283904.645</v>
      </c>
      <c r="I1173" s="29">
        <v>905</v>
      </c>
      <c r="J1173" s="29">
        <v>1085779</v>
      </c>
      <c r="K1173" s="29" t="s">
        <v>2717</v>
      </c>
      <c r="L1173" s="175" t="s">
        <v>2718</v>
      </c>
      <c r="M1173" s="29">
        <v>8200</v>
      </c>
      <c r="N1173" s="29" t="s">
        <v>142</v>
      </c>
      <c r="O1173" s="29">
        <v>820000</v>
      </c>
      <c r="P1173" s="29">
        <v>2688619.818</v>
      </c>
      <c r="Q1173" s="29">
        <v>1283912.044</v>
      </c>
      <c r="S1173" s="29">
        <v>150</v>
      </c>
      <c r="T1173" s="29" t="s">
        <v>2721</v>
      </c>
      <c r="U1173" s="29">
        <v>2939</v>
      </c>
      <c r="V1173" s="29" t="s">
        <v>2719</v>
      </c>
      <c r="W1173" s="29" t="s">
        <v>2720</v>
      </c>
      <c r="X1173" s="29" t="s">
        <v>212</v>
      </c>
    </row>
    <row r="1174" spans="1:24" x14ac:dyDescent="0.25">
      <c r="A1174" s="29" t="s">
        <v>143</v>
      </c>
      <c r="B1174" s="29">
        <v>2939</v>
      </c>
      <c r="C1174" s="29" t="s">
        <v>142</v>
      </c>
      <c r="D1174" s="29">
        <v>191687429</v>
      </c>
      <c r="E1174" s="29">
        <v>0</v>
      </c>
      <c r="F1174" s="29">
        <v>1021</v>
      </c>
      <c r="G1174" s="29">
        <v>2688620.3089999999</v>
      </c>
      <c r="H1174" s="29">
        <v>1283919.6740000001</v>
      </c>
      <c r="I1174" s="29">
        <v>905</v>
      </c>
      <c r="J1174" s="29">
        <v>1085779</v>
      </c>
      <c r="K1174" s="29" t="s">
        <v>2717</v>
      </c>
      <c r="L1174" s="175" t="s">
        <v>2722</v>
      </c>
      <c r="M1174" s="29">
        <v>8200</v>
      </c>
      <c r="N1174" s="29" t="s">
        <v>142</v>
      </c>
      <c r="O1174" s="29">
        <v>820000</v>
      </c>
      <c r="R1174" s="29" t="s">
        <v>1418</v>
      </c>
      <c r="S1174" s="29">
        <v>115</v>
      </c>
      <c r="U1174" s="29">
        <v>2939</v>
      </c>
      <c r="V1174" s="29" t="s">
        <v>2719</v>
      </c>
      <c r="W1174" s="29" t="s">
        <v>2720</v>
      </c>
      <c r="X1174" s="29" t="s">
        <v>212</v>
      </c>
    </row>
    <row r="1175" spans="1:24" x14ac:dyDescent="0.25">
      <c r="A1175" s="29" t="s">
        <v>143</v>
      </c>
      <c r="B1175" s="29">
        <v>2939</v>
      </c>
      <c r="C1175" s="29" t="s">
        <v>142</v>
      </c>
      <c r="D1175" s="29">
        <v>1611067</v>
      </c>
      <c r="E1175" s="29">
        <v>2</v>
      </c>
      <c r="F1175" s="29">
        <v>1030</v>
      </c>
      <c r="G1175" s="29">
        <v>2688630.5869999998</v>
      </c>
      <c r="H1175" s="29">
        <v>1283904.645</v>
      </c>
      <c r="I1175" s="29">
        <v>905</v>
      </c>
      <c r="J1175" s="29">
        <v>1085779</v>
      </c>
      <c r="K1175" s="29" t="s">
        <v>2717</v>
      </c>
      <c r="L1175" s="175" t="s">
        <v>2722</v>
      </c>
      <c r="M1175" s="29">
        <v>8200</v>
      </c>
      <c r="N1175" s="29" t="s">
        <v>142</v>
      </c>
      <c r="O1175" s="29">
        <v>820000</v>
      </c>
      <c r="P1175" s="29">
        <v>2688621.676</v>
      </c>
      <c r="Q1175" s="29">
        <v>1283922.794</v>
      </c>
      <c r="S1175" s="29">
        <v>150</v>
      </c>
      <c r="T1175" s="29" t="s">
        <v>2721</v>
      </c>
      <c r="U1175" s="29">
        <v>2939</v>
      </c>
      <c r="V1175" s="29" t="s">
        <v>2719</v>
      </c>
      <c r="W1175" s="29" t="s">
        <v>2720</v>
      </c>
      <c r="X1175" s="29" t="s">
        <v>212</v>
      </c>
    </row>
    <row r="1176" spans="1:24" x14ac:dyDescent="0.25">
      <c r="A1176" s="29" t="s">
        <v>143</v>
      </c>
      <c r="B1176" s="29">
        <v>2939</v>
      </c>
      <c r="C1176" s="29" t="s">
        <v>142</v>
      </c>
      <c r="D1176" s="29">
        <v>191751972</v>
      </c>
      <c r="E1176" s="29">
        <v>0</v>
      </c>
      <c r="F1176" s="29">
        <v>1080</v>
      </c>
      <c r="G1176" s="29">
        <v>2688803.2119999998</v>
      </c>
      <c r="H1176" s="29">
        <v>1284202.6710000001</v>
      </c>
      <c r="I1176" s="29">
        <v>905</v>
      </c>
      <c r="J1176" s="29">
        <v>1085779</v>
      </c>
      <c r="K1176" s="29" t="s">
        <v>2717</v>
      </c>
      <c r="M1176" s="29">
        <v>8200</v>
      </c>
      <c r="N1176" s="29" t="s">
        <v>142</v>
      </c>
      <c r="O1176" s="29">
        <v>820000</v>
      </c>
      <c r="R1176" s="29" t="s">
        <v>2723</v>
      </c>
      <c r="S1176" s="29">
        <v>101</v>
      </c>
      <c r="U1176" s="29">
        <v>2939</v>
      </c>
      <c r="V1176" s="29" t="s">
        <v>2724</v>
      </c>
      <c r="W1176" s="29" t="s">
        <v>2725</v>
      </c>
      <c r="X1176" s="29" t="s">
        <v>212</v>
      </c>
    </row>
    <row r="1177" spans="1:24" x14ac:dyDescent="0.25">
      <c r="A1177" s="29" t="s">
        <v>143</v>
      </c>
      <c r="B1177" s="29">
        <v>2939</v>
      </c>
      <c r="C1177" s="29" t="s">
        <v>142</v>
      </c>
      <c r="D1177" s="29">
        <v>191750334</v>
      </c>
      <c r="E1177" s="29">
        <v>0</v>
      </c>
      <c r="F1177" s="29">
        <v>1060</v>
      </c>
      <c r="G1177" s="29">
        <v>2688653</v>
      </c>
      <c r="H1177" s="29">
        <v>1283643</v>
      </c>
      <c r="I1177" s="29">
        <v>909</v>
      </c>
      <c r="J1177" s="29">
        <v>1085779</v>
      </c>
      <c r="K1177" s="29" t="s">
        <v>2717</v>
      </c>
      <c r="M1177" s="29">
        <v>8200</v>
      </c>
      <c r="N1177" s="29" t="s">
        <v>142</v>
      </c>
      <c r="O1177" s="29">
        <v>820000</v>
      </c>
      <c r="R1177" s="29" t="s">
        <v>2726</v>
      </c>
      <c r="S1177" s="29">
        <v>115</v>
      </c>
      <c r="T1177" s="29" t="s">
        <v>2727</v>
      </c>
      <c r="U1177" s="29">
        <v>2939</v>
      </c>
      <c r="V1177" s="29" t="s">
        <v>2728</v>
      </c>
      <c r="W1177" s="29" t="s">
        <v>2729</v>
      </c>
      <c r="X1177" s="29" t="s">
        <v>212</v>
      </c>
    </row>
    <row r="1178" spans="1:24" x14ac:dyDescent="0.25">
      <c r="A1178" s="29" t="s">
        <v>143</v>
      </c>
      <c r="B1178" s="29">
        <v>2939</v>
      </c>
      <c r="C1178" s="29" t="s">
        <v>142</v>
      </c>
      <c r="D1178" s="29">
        <v>191756959</v>
      </c>
      <c r="E1178" s="29">
        <v>0</v>
      </c>
      <c r="F1178" s="29">
        <v>1060</v>
      </c>
      <c r="G1178" s="29">
        <v>2688670</v>
      </c>
      <c r="H1178" s="29">
        <v>1283715</v>
      </c>
      <c r="I1178" s="29">
        <v>909</v>
      </c>
      <c r="J1178" s="29">
        <v>1085779</v>
      </c>
      <c r="K1178" s="29" t="s">
        <v>2717</v>
      </c>
      <c r="M1178" s="29">
        <v>8200</v>
      </c>
      <c r="N1178" s="29" t="s">
        <v>142</v>
      </c>
      <c r="O1178" s="29">
        <v>820000</v>
      </c>
      <c r="S1178" s="29">
        <v>115</v>
      </c>
      <c r="T1178" s="29" t="s">
        <v>2730</v>
      </c>
      <c r="U1178" s="29">
        <v>2939</v>
      </c>
      <c r="V1178" s="29" t="s">
        <v>2731</v>
      </c>
      <c r="W1178" s="29" t="s">
        <v>2732</v>
      </c>
      <c r="X1178" s="29" t="s">
        <v>212</v>
      </c>
    </row>
    <row r="1179" spans="1:24" x14ac:dyDescent="0.25">
      <c r="A1179" s="29" t="s">
        <v>143</v>
      </c>
      <c r="B1179" s="29">
        <v>2939</v>
      </c>
      <c r="C1179" s="29" t="s">
        <v>142</v>
      </c>
      <c r="D1179" s="29">
        <v>191984258</v>
      </c>
      <c r="E1179" s="29">
        <v>0</v>
      </c>
      <c r="F1179" s="29">
        <v>1060</v>
      </c>
      <c r="G1179" s="29">
        <v>2688701.4929999998</v>
      </c>
      <c r="H1179" s="29">
        <v>1284541.504</v>
      </c>
      <c r="I1179" s="29">
        <v>905</v>
      </c>
      <c r="J1179" s="29">
        <v>1085780</v>
      </c>
      <c r="K1179" s="29" t="s">
        <v>3907</v>
      </c>
      <c r="L1179" s="175" t="s">
        <v>1417</v>
      </c>
      <c r="M1179" s="29">
        <v>8200</v>
      </c>
      <c r="N1179" s="29" t="s">
        <v>142</v>
      </c>
      <c r="O1179" s="29">
        <v>820000</v>
      </c>
      <c r="R1179" s="29" t="s">
        <v>3908</v>
      </c>
      <c r="S1179" s="29">
        <v>115</v>
      </c>
      <c r="T1179" s="29" t="s">
        <v>3909</v>
      </c>
      <c r="U1179" s="29">
        <v>2939</v>
      </c>
      <c r="V1179" s="29" t="s">
        <v>3910</v>
      </c>
      <c r="W1179" s="29" t="s">
        <v>3911</v>
      </c>
      <c r="X1179" s="29" t="s">
        <v>212</v>
      </c>
    </row>
    <row r="1180" spans="1:24" x14ac:dyDescent="0.25">
      <c r="A1180" s="29" t="s">
        <v>143</v>
      </c>
      <c r="B1180" s="29">
        <v>2939</v>
      </c>
      <c r="C1180" s="29" t="s">
        <v>142</v>
      </c>
      <c r="D1180" s="29">
        <v>1611464</v>
      </c>
      <c r="E1180" s="29">
        <v>0</v>
      </c>
      <c r="F1180" s="29">
        <v>1025</v>
      </c>
      <c r="G1180" s="29">
        <v>2688713.2930000001</v>
      </c>
      <c r="H1180" s="29">
        <v>1284539.423</v>
      </c>
      <c r="I1180" s="29">
        <v>901</v>
      </c>
      <c r="J1180" s="29">
        <v>1085780</v>
      </c>
      <c r="K1180" s="29" t="s">
        <v>3907</v>
      </c>
      <c r="L1180" s="175" t="s">
        <v>1417</v>
      </c>
      <c r="M1180" s="29">
        <v>8200</v>
      </c>
      <c r="N1180" s="29" t="s">
        <v>142</v>
      </c>
      <c r="O1180" s="29">
        <v>820000</v>
      </c>
      <c r="P1180" s="29">
        <v>2688719.3390000002</v>
      </c>
      <c r="Q1180" s="29">
        <v>1284539.327</v>
      </c>
      <c r="S1180" s="29">
        <v>150</v>
      </c>
      <c r="T1180" s="29" t="s">
        <v>3909</v>
      </c>
      <c r="U1180" s="29">
        <v>2939</v>
      </c>
      <c r="V1180" s="29" t="s">
        <v>3910</v>
      </c>
      <c r="W1180" s="29" t="s">
        <v>3912</v>
      </c>
      <c r="X1180" s="29" t="s">
        <v>252</v>
      </c>
    </row>
    <row r="1181" spans="1:24" x14ac:dyDescent="0.25">
      <c r="A1181" s="29" t="s">
        <v>143</v>
      </c>
      <c r="B1181" s="29">
        <v>2939</v>
      </c>
      <c r="C1181" s="29" t="s">
        <v>142</v>
      </c>
      <c r="D1181" s="29">
        <v>191766353</v>
      </c>
      <c r="E1181" s="29">
        <v>0</v>
      </c>
      <c r="F1181" s="29">
        <v>1060</v>
      </c>
      <c r="G1181" s="29">
        <v>2690751</v>
      </c>
      <c r="H1181" s="29">
        <v>1283733</v>
      </c>
      <c r="I1181" s="29">
        <v>909</v>
      </c>
      <c r="J1181" s="29">
        <v>1085782</v>
      </c>
      <c r="K1181" s="29" t="s">
        <v>2733</v>
      </c>
      <c r="M1181" s="29">
        <v>8200</v>
      </c>
      <c r="N1181" s="29" t="s">
        <v>142</v>
      </c>
      <c r="O1181" s="29">
        <v>820000</v>
      </c>
      <c r="S1181" s="29">
        <v>115</v>
      </c>
      <c r="U1181" s="29">
        <v>2939</v>
      </c>
      <c r="V1181" s="29" t="s">
        <v>2734</v>
      </c>
      <c r="W1181" s="29" t="s">
        <v>2735</v>
      </c>
      <c r="X1181" s="29" t="s">
        <v>212</v>
      </c>
    </row>
    <row r="1182" spans="1:24" x14ac:dyDescent="0.25">
      <c r="A1182" s="29" t="s">
        <v>143</v>
      </c>
      <c r="B1182" s="29">
        <v>2939</v>
      </c>
      <c r="C1182" s="29" t="s">
        <v>142</v>
      </c>
      <c r="D1182" s="29">
        <v>191766354</v>
      </c>
      <c r="E1182" s="29">
        <v>0</v>
      </c>
      <c r="F1182" s="29">
        <v>1060</v>
      </c>
      <c r="G1182" s="29">
        <v>2690779.7800000003</v>
      </c>
      <c r="H1182" s="29">
        <v>1283748.4469999999</v>
      </c>
      <c r="I1182" s="29">
        <v>905</v>
      </c>
      <c r="J1182" s="29">
        <v>1085782</v>
      </c>
      <c r="K1182" s="29" t="s">
        <v>2733</v>
      </c>
      <c r="M1182" s="29">
        <v>8200</v>
      </c>
      <c r="N1182" s="29" t="s">
        <v>142</v>
      </c>
      <c r="O1182" s="29">
        <v>820000</v>
      </c>
      <c r="S1182" s="29">
        <v>115</v>
      </c>
      <c r="U1182" s="29">
        <v>2939</v>
      </c>
      <c r="V1182" s="29" t="s">
        <v>2736</v>
      </c>
      <c r="W1182" s="29" t="s">
        <v>2737</v>
      </c>
      <c r="X1182" s="29" t="s">
        <v>212</v>
      </c>
    </row>
    <row r="1183" spans="1:24" x14ac:dyDescent="0.25">
      <c r="A1183" s="29" t="s">
        <v>143</v>
      </c>
      <c r="B1183" s="29">
        <v>2939</v>
      </c>
      <c r="C1183" s="29" t="s">
        <v>142</v>
      </c>
      <c r="D1183" s="29">
        <v>191764636</v>
      </c>
      <c r="E1183" s="29">
        <v>0</v>
      </c>
      <c r="F1183" s="29">
        <v>1060</v>
      </c>
      <c r="G1183" s="29">
        <v>2690567.6469999999</v>
      </c>
      <c r="H1183" s="29">
        <v>1283756.92</v>
      </c>
      <c r="I1183" s="29">
        <v>905</v>
      </c>
      <c r="J1183" s="29">
        <v>1085783</v>
      </c>
      <c r="K1183" s="29" t="s">
        <v>2738</v>
      </c>
      <c r="L1183" s="175" t="s">
        <v>2078</v>
      </c>
      <c r="M1183" s="29">
        <v>8200</v>
      </c>
      <c r="N1183" s="29" t="s">
        <v>142</v>
      </c>
      <c r="O1183" s="29">
        <v>820000</v>
      </c>
      <c r="R1183" s="29" t="s">
        <v>249</v>
      </c>
      <c r="S1183" s="29">
        <v>115</v>
      </c>
      <c r="T1183" s="29" t="s">
        <v>2739</v>
      </c>
      <c r="U1183" s="29">
        <v>2939</v>
      </c>
      <c r="V1183" s="29" t="s">
        <v>2740</v>
      </c>
      <c r="W1183" s="29" t="s">
        <v>2741</v>
      </c>
      <c r="X1183" s="29" t="s">
        <v>212</v>
      </c>
    </row>
    <row r="1184" spans="1:24" x14ac:dyDescent="0.25">
      <c r="A1184" s="29" t="s">
        <v>143</v>
      </c>
      <c r="B1184" s="29">
        <v>2939</v>
      </c>
      <c r="C1184" s="29" t="s">
        <v>142</v>
      </c>
      <c r="D1184" s="29">
        <v>502012917</v>
      </c>
      <c r="E1184" s="29">
        <v>0</v>
      </c>
      <c r="F1184" s="29">
        <v>1060</v>
      </c>
      <c r="G1184" s="29">
        <v>2690558.69</v>
      </c>
      <c r="H1184" s="29">
        <v>1283743.7209999999</v>
      </c>
      <c r="I1184" s="29">
        <v>901</v>
      </c>
      <c r="J1184" s="29">
        <v>1085783</v>
      </c>
      <c r="K1184" s="29" t="s">
        <v>2738</v>
      </c>
      <c r="L1184" s="175" t="s">
        <v>2078</v>
      </c>
      <c r="M1184" s="29">
        <v>8200</v>
      </c>
      <c r="N1184" s="29" t="s">
        <v>142</v>
      </c>
      <c r="O1184" s="29">
        <v>820000</v>
      </c>
      <c r="S1184" s="29">
        <v>115</v>
      </c>
      <c r="T1184" s="29" t="s">
        <v>2739</v>
      </c>
      <c r="U1184" s="29">
        <v>2939</v>
      </c>
      <c r="V1184" s="29" t="s">
        <v>2740</v>
      </c>
      <c r="W1184" s="29" t="s">
        <v>2742</v>
      </c>
      <c r="X1184" s="29" t="s">
        <v>212</v>
      </c>
    </row>
    <row r="1185" spans="1:24" x14ac:dyDescent="0.25">
      <c r="A1185" s="29" t="s">
        <v>143</v>
      </c>
      <c r="B1185" s="29">
        <v>2939</v>
      </c>
      <c r="C1185" s="29" t="s">
        <v>142</v>
      </c>
      <c r="D1185" s="29">
        <v>191767262</v>
      </c>
      <c r="E1185" s="29">
        <v>0</v>
      </c>
      <c r="F1185" s="29">
        <v>1080</v>
      </c>
      <c r="G1185" s="29">
        <v>2691164</v>
      </c>
      <c r="H1185" s="29">
        <v>1283612</v>
      </c>
      <c r="I1185" s="29">
        <v>909</v>
      </c>
      <c r="J1185" s="29">
        <v>1085784</v>
      </c>
      <c r="K1185" s="29" t="s">
        <v>2743</v>
      </c>
      <c r="M1185" s="29">
        <v>8203</v>
      </c>
      <c r="N1185" s="29" t="s">
        <v>142</v>
      </c>
      <c r="O1185" s="29">
        <v>820300</v>
      </c>
      <c r="R1185" s="29" t="s">
        <v>262</v>
      </c>
      <c r="S1185" s="29">
        <v>101</v>
      </c>
      <c r="U1185" s="29">
        <v>2939</v>
      </c>
      <c r="V1185" s="29" t="s">
        <v>2750</v>
      </c>
      <c r="W1185" s="29" t="s">
        <v>2751</v>
      </c>
      <c r="X1185" s="29" t="s">
        <v>212</v>
      </c>
    </row>
    <row r="1186" spans="1:24" x14ac:dyDescent="0.25">
      <c r="A1186" s="29" t="s">
        <v>143</v>
      </c>
      <c r="B1186" s="29">
        <v>2939</v>
      </c>
      <c r="C1186" s="29" t="s">
        <v>142</v>
      </c>
      <c r="D1186" s="29">
        <v>191767258</v>
      </c>
      <c r="E1186" s="29">
        <v>0</v>
      </c>
      <c r="F1186" s="29">
        <v>1080</v>
      </c>
      <c r="G1186" s="29">
        <v>2691167</v>
      </c>
      <c r="H1186" s="29">
        <v>1283614</v>
      </c>
      <c r="I1186" s="29">
        <v>909</v>
      </c>
      <c r="J1186" s="29">
        <v>1085784</v>
      </c>
      <c r="K1186" s="29" t="s">
        <v>2743</v>
      </c>
      <c r="M1186" s="29">
        <v>8203</v>
      </c>
      <c r="N1186" s="29" t="s">
        <v>142</v>
      </c>
      <c r="O1186" s="29">
        <v>820300</v>
      </c>
      <c r="R1186" s="29" t="s">
        <v>262</v>
      </c>
      <c r="S1186" s="29">
        <v>101</v>
      </c>
      <c r="U1186" s="29">
        <v>2939</v>
      </c>
      <c r="V1186" s="29" t="s">
        <v>2746</v>
      </c>
      <c r="W1186" s="29" t="s">
        <v>2747</v>
      </c>
      <c r="X1186" s="29" t="s">
        <v>212</v>
      </c>
    </row>
    <row r="1187" spans="1:24" x14ac:dyDescent="0.25">
      <c r="A1187" s="29" t="s">
        <v>143</v>
      </c>
      <c r="B1187" s="29">
        <v>2939</v>
      </c>
      <c r="C1187" s="29" t="s">
        <v>142</v>
      </c>
      <c r="D1187" s="29">
        <v>191767261</v>
      </c>
      <c r="E1187" s="29">
        <v>0</v>
      </c>
      <c r="F1187" s="29">
        <v>1080</v>
      </c>
      <c r="G1187" s="29">
        <v>2691129</v>
      </c>
      <c r="H1187" s="29">
        <v>1283592</v>
      </c>
      <c r="I1187" s="29">
        <v>909</v>
      </c>
      <c r="J1187" s="29">
        <v>1085784</v>
      </c>
      <c r="K1187" s="29" t="s">
        <v>2743</v>
      </c>
      <c r="M1187" s="29">
        <v>8203</v>
      </c>
      <c r="N1187" s="29" t="s">
        <v>142</v>
      </c>
      <c r="O1187" s="29">
        <v>820300</v>
      </c>
      <c r="R1187" s="29" t="s">
        <v>262</v>
      </c>
      <c r="S1187" s="29">
        <v>101</v>
      </c>
      <c r="U1187" s="29">
        <v>2939</v>
      </c>
      <c r="V1187" s="29" t="s">
        <v>2748</v>
      </c>
      <c r="W1187" s="29" t="s">
        <v>2749</v>
      </c>
      <c r="X1187" s="29" t="s">
        <v>212</v>
      </c>
    </row>
    <row r="1188" spans="1:24" x14ac:dyDescent="0.25">
      <c r="A1188" s="29" t="s">
        <v>143</v>
      </c>
      <c r="B1188" s="29">
        <v>2939</v>
      </c>
      <c r="C1188" s="29" t="s">
        <v>142</v>
      </c>
      <c r="D1188" s="29">
        <v>191766347</v>
      </c>
      <c r="E1188" s="29">
        <v>0</v>
      </c>
      <c r="F1188" s="29">
        <v>1080</v>
      </c>
      <c r="G1188" s="29">
        <v>2691221</v>
      </c>
      <c r="H1188" s="29">
        <v>1283658</v>
      </c>
      <c r="I1188" s="29">
        <v>909</v>
      </c>
      <c r="J1188" s="29">
        <v>1085784</v>
      </c>
      <c r="K1188" s="29" t="s">
        <v>2743</v>
      </c>
      <c r="M1188" s="29">
        <v>8203</v>
      </c>
      <c r="N1188" s="29" t="s">
        <v>142</v>
      </c>
      <c r="O1188" s="29">
        <v>820300</v>
      </c>
      <c r="R1188" s="29" t="s">
        <v>262</v>
      </c>
      <c r="S1188" s="29">
        <v>101</v>
      </c>
      <c r="U1188" s="29">
        <v>2939</v>
      </c>
      <c r="V1188" s="29" t="s">
        <v>2744</v>
      </c>
      <c r="W1188" s="29" t="s">
        <v>2745</v>
      </c>
      <c r="X1188" s="29" t="s">
        <v>212</v>
      </c>
    </row>
    <row r="1189" spans="1:24" x14ac:dyDescent="0.25">
      <c r="A1189" s="29" t="s">
        <v>143</v>
      </c>
      <c r="B1189" s="29">
        <v>2939</v>
      </c>
      <c r="C1189" s="29" t="s">
        <v>142</v>
      </c>
      <c r="D1189" s="29">
        <v>191766346</v>
      </c>
      <c r="E1189" s="29">
        <v>0</v>
      </c>
      <c r="F1189" s="29">
        <v>1080</v>
      </c>
      <c r="G1189" s="29">
        <v>2691215</v>
      </c>
      <c r="H1189" s="29">
        <v>1283654</v>
      </c>
      <c r="I1189" s="29">
        <v>909</v>
      </c>
      <c r="J1189" s="29">
        <v>1085784</v>
      </c>
      <c r="K1189" s="29" t="s">
        <v>2743</v>
      </c>
      <c r="M1189" s="29">
        <v>8203</v>
      </c>
      <c r="N1189" s="29" t="s">
        <v>142</v>
      </c>
      <c r="O1189" s="29">
        <v>820300</v>
      </c>
      <c r="R1189" s="29" t="s">
        <v>262</v>
      </c>
      <c r="S1189" s="29">
        <v>101</v>
      </c>
      <c r="U1189" s="29">
        <v>2939</v>
      </c>
      <c r="V1189" s="29" t="s">
        <v>2752</v>
      </c>
      <c r="W1189" s="29" t="s">
        <v>2753</v>
      </c>
      <c r="X1189" s="29" t="s">
        <v>212</v>
      </c>
    </row>
    <row r="1190" spans="1:24" x14ac:dyDescent="0.25">
      <c r="A1190" s="29" t="s">
        <v>143</v>
      </c>
      <c r="B1190" s="29">
        <v>2939</v>
      </c>
      <c r="C1190" s="29" t="s">
        <v>142</v>
      </c>
      <c r="D1190" s="29">
        <v>191766174</v>
      </c>
      <c r="E1190" s="29">
        <v>0</v>
      </c>
      <c r="F1190" s="29">
        <v>1060</v>
      </c>
      <c r="G1190" s="29">
        <v>2691105.06</v>
      </c>
      <c r="H1190" s="29">
        <v>1283578.51</v>
      </c>
      <c r="I1190" s="29">
        <v>905</v>
      </c>
      <c r="J1190" s="29">
        <v>1085784</v>
      </c>
      <c r="K1190" s="29" t="s">
        <v>2743</v>
      </c>
      <c r="M1190" s="29">
        <v>8203</v>
      </c>
      <c r="N1190" s="29" t="s">
        <v>142</v>
      </c>
      <c r="O1190" s="29">
        <v>820300</v>
      </c>
      <c r="S1190" s="29">
        <v>115</v>
      </c>
      <c r="U1190" s="29">
        <v>2939</v>
      </c>
      <c r="V1190" s="29" t="s">
        <v>2754</v>
      </c>
      <c r="W1190" s="29" t="s">
        <v>2755</v>
      </c>
      <c r="X1190" s="29" t="s">
        <v>212</v>
      </c>
    </row>
    <row r="1191" spans="1:24" x14ac:dyDescent="0.25">
      <c r="A1191" s="29" t="s">
        <v>143</v>
      </c>
      <c r="B1191" s="29">
        <v>2939</v>
      </c>
      <c r="C1191" s="29" t="s">
        <v>142</v>
      </c>
      <c r="D1191" s="29">
        <v>191757288</v>
      </c>
      <c r="E1191" s="29">
        <v>0</v>
      </c>
      <c r="F1191" s="29">
        <v>1060</v>
      </c>
      <c r="G1191" s="29">
        <v>2690575</v>
      </c>
      <c r="H1191" s="29">
        <v>1285938</v>
      </c>
      <c r="I1191" s="29">
        <v>909</v>
      </c>
      <c r="J1191" s="29">
        <v>1085786</v>
      </c>
      <c r="K1191" s="29" t="s">
        <v>2756</v>
      </c>
      <c r="L1191" s="175" t="s">
        <v>1679</v>
      </c>
      <c r="M1191" s="29">
        <v>8200</v>
      </c>
      <c r="N1191" s="29" t="s">
        <v>142</v>
      </c>
      <c r="O1191" s="29">
        <v>820000</v>
      </c>
      <c r="R1191" s="29" t="s">
        <v>341</v>
      </c>
      <c r="S1191" s="29">
        <v>115</v>
      </c>
      <c r="T1191" s="29" t="s">
        <v>2757</v>
      </c>
      <c r="U1191" s="29">
        <v>2939</v>
      </c>
      <c r="V1191" s="29" t="s">
        <v>2758</v>
      </c>
      <c r="W1191" s="29" t="s">
        <v>2759</v>
      </c>
      <c r="X1191" s="29" t="s">
        <v>212</v>
      </c>
    </row>
    <row r="1192" spans="1:24" x14ac:dyDescent="0.25">
      <c r="A1192" s="29" t="s">
        <v>143</v>
      </c>
      <c r="B1192" s="29">
        <v>2939</v>
      </c>
      <c r="C1192" s="29" t="s">
        <v>142</v>
      </c>
      <c r="D1192" s="29">
        <v>502012784</v>
      </c>
      <c r="E1192" s="29">
        <v>0</v>
      </c>
      <c r="F1192" s="29">
        <v>1060</v>
      </c>
      <c r="G1192" s="29">
        <v>2690588.628</v>
      </c>
      <c r="H1192" s="29">
        <v>1285951.4779999999</v>
      </c>
      <c r="I1192" s="29">
        <v>901</v>
      </c>
      <c r="J1192" s="29">
        <v>1085786</v>
      </c>
      <c r="K1192" s="29" t="s">
        <v>2756</v>
      </c>
      <c r="L1192" s="175" t="s">
        <v>1679</v>
      </c>
      <c r="M1192" s="29">
        <v>8200</v>
      </c>
      <c r="N1192" s="29" t="s">
        <v>142</v>
      </c>
      <c r="O1192" s="29">
        <v>820000</v>
      </c>
      <c r="S1192" s="29">
        <v>115</v>
      </c>
      <c r="T1192" s="29" t="s">
        <v>2757</v>
      </c>
      <c r="U1192" s="29">
        <v>2939</v>
      </c>
      <c r="V1192" s="29" t="s">
        <v>2758</v>
      </c>
      <c r="X1192" s="29" t="s">
        <v>212</v>
      </c>
    </row>
    <row r="1193" spans="1:24" x14ac:dyDescent="0.25">
      <c r="A1193" s="29" t="s">
        <v>143</v>
      </c>
      <c r="B1193" s="29">
        <v>2939</v>
      </c>
      <c r="C1193" s="29" t="s">
        <v>142</v>
      </c>
      <c r="D1193" s="29">
        <v>191765446</v>
      </c>
      <c r="E1193" s="29">
        <v>0</v>
      </c>
      <c r="F1193" s="29">
        <v>1060</v>
      </c>
      <c r="G1193" s="29">
        <v>2690534</v>
      </c>
      <c r="H1193" s="29">
        <v>1285942</v>
      </c>
      <c r="I1193" s="29">
        <v>909</v>
      </c>
      <c r="J1193" s="29">
        <v>1085786</v>
      </c>
      <c r="K1193" s="29" t="s">
        <v>2756</v>
      </c>
      <c r="L1193" s="175" t="s">
        <v>2343</v>
      </c>
      <c r="M1193" s="29">
        <v>8200</v>
      </c>
      <c r="N1193" s="29" t="s">
        <v>142</v>
      </c>
      <c r="O1193" s="29">
        <v>820000</v>
      </c>
      <c r="R1193" s="29" t="s">
        <v>311</v>
      </c>
      <c r="S1193" s="29">
        <v>115</v>
      </c>
      <c r="U1193" s="29">
        <v>2939</v>
      </c>
      <c r="V1193" s="29" t="s">
        <v>2761</v>
      </c>
      <c r="W1193" s="29" t="s">
        <v>3695</v>
      </c>
      <c r="X1193" s="29" t="s">
        <v>212</v>
      </c>
    </row>
    <row r="1194" spans="1:24" x14ac:dyDescent="0.25">
      <c r="A1194" s="29" t="s">
        <v>143</v>
      </c>
      <c r="B1194" s="29">
        <v>2939</v>
      </c>
      <c r="C1194" s="29" t="s">
        <v>142</v>
      </c>
      <c r="D1194" s="29">
        <v>502012577</v>
      </c>
      <c r="E1194" s="29">
        <v>0</v>
      </c>
      <c r="F1194" s="29">
        <v>1060</v>
      </c>
      <c r="G1194" s="29">
        <v>2690525.3539999998</v>
      </c>
      <c r="H1194" s="29">
        <v>1285946.3910000001</v>
      </c>
      <c r="I1194" s="29">
        <v>901</v>
      </c>
      <c r="J1194" s="29">
        <v>1085786</v>
      </c>
      <c r="K1194" s="29" t="s">
        <v>2756</v>
      </c>
      <c r="L1194" s="175" t="s">
        <v>2343</v>
      </c>
      <c r="M1194" s="29">
        <v>8200</v>
      </c>
      <c r="N1194" s="29" t="s">
        <v>142</v>
      </c>
      <c r="O1194" s="29">
        <v>820000</v>
      </c>
      <c r="S1194" s="29">
        <v>115</v>
      </c>
      <c r="T1194" s="29" t="s">
        <v>3696</v>
      </c>
      <c r="U1194" s="29">
        <v>2939</v>
      </c>
      <c r="V1194" s="29" t="s">
        <v>3697</v>
      </c>
      <c r="X1194" s="29" t="s">
        <v>212</v>
      </c>
    </row>
    <row r="1195" spans="1:24" x14ac:dyDescent="0.25">
      <c r="A1195" s="29" t="s">
        <v>143</v>
      </c>
      <c r="B1195" s="29">
        <v>2939</v>
      </c>
      <c r="C1195" s="29" t="s">
        <v>142</v>
      </c>
      <c r="D1195" s="29">
        <v>191771496</v>
      </c>
      <c r="E1195" s="29">
        <v>0</v>
      </c>
      <c r="F1195" s="29">
        <v>1080</v>
      </c>
      <c r="G1195" s="29">
        <v>2690325</v>
      </c>
      <c r="H1195" s="29">
        <v>1285947</v>
      </c>
      <c r="I1195" s="29">
        <v>905</v>
      </c>
      <c r="J1195" s="29">
        <v>1085786</v>
      </c>
      <c r="K1195" s="29" t="s">
        <v>2756</v>
      </c>
      <c r="M1195" s="29">
        <v>8200</v>
      </c>
      <c r="N1195" s="29" t="s">
        <v>142</v>
      </c>
      <c r="O1195" s="29">
        <v>820000</v>
      </c>
      <c r="R1195" s="29" t="s">
        <v>675</v>
      </c>
      <c r="S1195" s="29">
        <v>101</v>
      </c>
      <c r="U1195" s="29">
        <v>2939</v>
      </c>
      <c r="V1195" s="29" t="s">
        <v>848</v>
      </c>
      <c r="W1195" s="29" t="s">
        <v>1381</v>
      </c>
      <c r="X1195" s="29" t="s">
        <v>212</v>
      </c>
    </row>
    <row r="1196" spans="1:24" x14ac:dyDescent="0.25">
      <c r="A1196" s="29" t="s">
        <v>143</v>
      </c>
      <c r="B1196" s="29">
        <v>2939</v>
      </c>
      <c r="C1196" s="29" t="s">
        <v>142</v>
      </c>
      <c r="D1196" s="29">
        <v>191765522</v>
      </c>
      <c r="E1196" s="29">
        <v>0</v>
      </c>
      <c r="F1196" s="29">
        <v>1080</v>
      </c>
      <c r="G1196" s="29">
        <v>2690374</v>
      </c>
      <c r="H1196" s="29">
        <v>1286025</v>
      </c>
      <c r="I1196" s="29">
        <v>909</v>
      </c>
      <c r="J1196" s="29">
        <v>1085786</v>
      </c>
      <c r="K1196" s="29" t="s">
        <v>2756</v>
      </c>
      <c r="M1196" s="29">
        <v>8200</v>
      </c>
      <c r="N1196" s="29" t="s">
        <v>142</v>
      </c>
      <c r="O1196" s="29">
        <v>820000</v>
      </c>
      <c r="R1196" s="29" t="s">
        <v>351</v>
      </c>
      <c r="S1196" s="29">
        <v>101</v>
      </c>
      <c r="U1196" s="29">
        <v>2939</v>
      </c>
      <c r="V1196" s="29" t="s">
        <v>2762</v>
      </c>
      <c r="W1196" s="29" t="s">
        <v>2763</v>
      </c>
      <c r="X1196" s="29" t="s">
        <v>212</v>
      </c>
    </row>
    <row r="1197" spans="1:24" x14ac:dyDescent="0.25">
      <c r="A1197" s="29" t="s">
        <v>143</v>
      </c>
      <c r="B1197" s="29">
        <v>2939</v>
      </c>
      <c r="C1197" s="29" t="s">
        <v>142</v>
      </c>
      <c r="D1197" s="29">
        <v>191772427</v>
      </c>
      <c r="E1197" s="29">
        <v>0</v>
      </c>
      <c r="F1197" s="29">
        <v>1080</v>
      </c>
      <c r="G1197" s="29">
        <v>2690371</v>
      </c>
      <c r="H1197" s="29">
        <v>1285950</v>
      </c>
      <c r="I1197" s="29">
        <v>909</v>
      </c>
      <c r="J1197" s="29">
        <v>1085786</v>
      </c>
      <c r="K1197" s="29" t="s">
        <v>2756</v>
      </c>
      <c r="M1197" s="29">
        <v>8200</v>
      </c>
      <c r="N1197" s="29" t="s">
        <v>142</v>
      </c>
      <c r="O1197" s="29">
        <v>820000</v>
      </c>
      <c r="R1197" s="29" t="s">
        <v>351</v>
      </c>
      <c r="S1197" s="29">
        <v>101</v>
      </c>
      <c r="U1197" s="29">
        <v>2939</v>
      </c>
      <c r="V1197" s="29" t="s">
        <v>2764</v>
      </c>
      <c r="W1197" s="29" t="s">
        <v>1427</v>
      </c>
      <c r="X1197" s="29" t="s">
        <v>212</v>
      </c>
    </row>
    <row r="1198" spans="1:24" x14ac:dyDescent="0.25">
      <c r="A1198" s="29" t="s">
        <v>143</v>
      </c>
      <c r="B1198" s="29">
        <v>2939</v>
      </c>
      <c r="C1198" s="29" t="s">
        <v>142</v>
      </c>
      <c r="D1198" s="29">
        <v>191755371</v>
      </c>
      <c r="E1198" s="29">
        <v>0</v>
      </c>
      <c r="F1198" s="29">
        <v>1060</v>
      </c>
      <c r="G1198" s="29">
        <v>2690494</v>
      </c>
      <c r="H1198" s="29">
        <v>1286001</v>
      </c>
      <c r="I1198" s="29">
        <v>909</v>
      </c>
      <c r="J1198" s="29">
        <v>1085786</v>
      </c>
      <c r="K1198" s="29" t="s">
        <v>2756</v>
      </c>
      <c r="M1198" s="29">
        <v>8200</v>
      </c>
      <c r="N1198" s="29" t="s">
        <v>142</v>
      </c>
      <c r="O1198" s="29">
        <v>820000</v>
      </c>
      <c r="R1198" s="29" t="s">
        <v>2765</v>
      </c>
      <c r="S1198" s="29">
        <v>115</v>
      </c>
      <c r="U1198" s="29">
        <v>2939</v>
      </c>
      <c r="V1198" s="29" t="s">
        <v>2766</v>
      </c>
      <c r="W1198" s="29" t="s">
        <v>2767</v>
      </c>
      <c r="X1198" s="29" t="s">
        <v>212</v>
      </c>
    </row>
    <row r="1199" spans="1:24" x14ac:dyDescent="0.25">
      <c r="A1199" s="29" t="s">
        <v>143</v>
      </c>
      <c r="B1199" s="29">
        <v>2939</v>
      </c>
      <c r="C1199" s="29" t="s">
        <v>142</v>
      </c>
      <c r="D1199" s="29">
        <v>191772424</v>
      </c>
      <c r="E1199" s="29">
        <v>0</v>
      </c>
      <c r="F1199" s="29">
        <v>1060</v>
      </c>
      <c r="G1199" s="29">
        <v>2690416</v>
      </c>
      <c r="H1199" s="29">
        <v>1285999</v>
      </c>
      <c r="I1199" s="29">
        <v>909</v>
      </c>
      <c r="J1199" s="29">
        <v>1085786</v>
      </c>
      <c r="K1199" s="29" t="s">
        <v>2756</v>
      </c>
      <c r="M1199" s="29">
        <v>8200</v>
      </c>
      <c r="N1199" s="29" t="s">
        <v>142</v>
      </c>
      <c r="O1199" s="29">
        <v>820000</v>
      </c>
      <c r="S1199" s="29">
        <v>115</v>
      </c>
      <c r="U1199" s="29">
        <v>2939</v>
      </c>
      <c r="V1199" s="29" t="s">
        <v>2762</v>
      </c>
      <c r="W1199" s="29" t="s">
        <v>2769</v>
      </c>
      <c r="X1199" s="29" t="s">
        <v>212</v>
      </c>
    </row>
    <row r="1200" spans="1:24" x14ac:dyDescent="0.25">
      <c r="A1200" s="29" t="s">
        <v>143</v>
      </c>
      <c r="B1200" s="29">
        <v>2939</v>
      </c>
      <c r="C1200" s="29" t="s">
        <v>142</v>
      </c>
      <c r="D1200" s="29">
        <v>191772422</v>
      </c>
      <c r="E1200" s="29">
        <v>0</v>
      </c>
      <c r="F1200" s="29">
        <v>1060</v>
      </c>
      <c r="G1200" s="29">
        <v>2690376</v>
      </c>
      <c r="H1200" s="29">
        <v>1285997</v>
      </c>
      <c r="I1200" s="29">
        <v>909</v>
      </c>
      <c r="J1200" s="29">
        <v>1085786</v>
      </c>
      <c r="K1200" s="29" t="s">
        <v>2756</v>
      </c>
      <c r="M1200" s="29">
        <v>8200</v>
      </c>
      <c r="N1200" s="29" t="s">
        <v>142</v>
      </c>
      <c r="O1200" s="29">
        <v>820000</v>
      </c>
      <c r="S1200" s="29">
        <v>115</v>
      </c>
      <c r="U1200" s="29">
        <v>2939</v>
      </c>
      <c r="V1200" s="29" t="s">
        <v>2762</v>
      </c>
      <c r="W1200" s="29" t="s">
        <v>2768</v>
      </c>
      <c r="X1200" s="29" t="s">
        <v>212</v>
      </c>
    </row>
    <row r="1201" spans="1:24" x14ac:dyDescent="0.25">
      <c r="A1201" s="29" t="s">
        <v>143</v>
      </c>
      <c r="B1201" s="29">
        <v>2939</v>
      </c>
      <c r="C1201" s="29" t="s">
        <v>142</v>
      </c>
      <c r="D1201" s="29">
        <v>191772425</v>
      </c>
      <c r="E1201" s="29">
        <v>0</v>
      </c>
      <c r="F1201" s="29">
        <v>1060</v>
      </c>
      <c r="G1201" s="29">
        <v>2690449</v>
      </c>
      <c r="H1201" s="29">
        <v>1286018</v>
      </c>
      <c r="I1201" s="29">
        <v>909</v>
      </c>
      <c r="J1201" s="29">
        <v>1085786</v>
      </c>
      <c r="K1201" s="29" t="s">
        <v>2756</v>
      </c>
      <c r="M1201" s="29">
        <v>8200</v>
      </c>
      <c r="N1201" s="29" t="s">
        <v>142</v>
      </c>
      <c r="O1201" s="29">
        <v>820000</v>
      </c>
      <c r="S1201" s="29">
        <v>115</v>
      </c>
      <c r="U1201" s="29">
        <v>2939</v>
      </c>
      <c r="V1201" s="29" t="s">
        <v>2770</v>
      </c>
      <c r="W1201" s="29" t="s">
        <v>2771</v>
      </c>
      <c r="X1201" s="29" t="s">
        <v>212</v>
      </c>
    </row>
    <row r="1202" spans="1:24" x14ac:dyDescent="0.25">
      <c r="A1202" s="29" t="s">
        <v>143</v>
      </c>
      <c r="B1202" s="29">
        <v>2939</v>
      </c>
      <c r="C1202" s="29" t="s">
        <v>142</v>
      </c>
      <c r="D1202" s="29">
        <v>191765523</v>
      </c>
      <c r="E1202" s="29">
        <v>0</v>
      </c>
      <c r="F1202" s="29">
        <v>1060</v>
      </c>
      <c r="G1202" s="29">
        <v>2690446</v>
      </c>
      <c r="H1202" s="29">
        <v>1286031</v>
      </c>
      <c r="I1202" s="29">
        <v>909</v>
      </c>
      <c r="J1202" s="29">
        <v>1085786</v>
      </c>
      <c r="K1202" s="29" t="s">
        <v>2756</v>
      </c>
      <c r="M1202" s="29">
        <v>8200</v>
      </c>
      <c r="N1202" s="29" t="s">
        <v>142</v>
      </c>
      <c r="O1202" s="29">
        <v>820000</v>
      </c>
      <c r="S1202" s="29">
        <v>115</v>
      </c>
      <c r="U1202" s="29">
        <v>2939</v>
      </c>
      <c r="V1202" s="29" t="s">
        <v>2770</v>
      </c>
      <c r="W1202" s="29" t="s">
        <v>2772</v>
      </c>
      <c r="X1202" s="29" t="s">
        <v>212</v>
      </c>
    </row>
    <row r="1203" spans="1:24" x14ac:dyDescent="0.25">
      <c r="A1203" s="29" t="s">
        <v>143</v>
      </c>
      <c r="B1203" s="29">
        <v>2939</v>
      </c>
      <c r="C1203" s="29" t="s">
        <v>142</v>
      </c>
      <c r="D1203" s="29">
        <v>191772423</v>
      </c>
      <c r="E1203" s="29">
        <v>0</v>
      </c>
      <c r="F1203" s="29">
        <v>1060</v>
      </c>
      <c r="G1203" s="29">
        <v>2690367</v>
      </c>
      <c r="H1203" s="29">
        <v>1286043</v>
      </c>
      <c r="I1203" s="29">
        <v>909</v>
      </c>
      <c r="J1203" s="29">
        <v>1085786</v>
      </c>
      <c r="K1203" s="29" t="s">
        <v>2756</v>
      </c>
      <c r="M1203" s="29">
        <v>8200</v>
      </c>
      <c r="N1203" s="29" t="s">
        <v>142</v>
      </c>
      <c r="O1203" s="29">
        <v>820000</v>
      </c>
      <c r="S1203" s="29">
        <v>115</v>
      </c>
      <c r="U1203" s="29">
        <v>2939</v>
      </c>
      <c r="V1203" s="29" t="s">
        <v>2762</v>
      </c>
      <c r="W1203" s="29" t="s">
        <v>2439</v>
      </c>
      <c r="X1203" s="29" t="s">
        <v>212</v>
      </c>
    </row>
    <row r="1204" spans="1:24" x14ac:dyDescent="0.25">
      <c r="A1204" s="29" t="s">
        <v>143</v>
      </c>
      <c r="B1204" s="29">
        <v>2939</v>
      </c>
      <c r="C1204" s="29" t="s">
        <v>142</v>
      </c>
      <c r="D1204" s="29">
        <v>191755332</v>
      </c>
      <c r="E1204" s="29">
        <v>0</v>
      </c>
      <c r="F1204" s="29">
        <v>1060</v>
      </c>
      <c r="G1204" s="29">
        <v>2688783.3870000001</v>
      </c>
      <c r="H1204" s="29">
        <v>1284326.852</v>
      </c>
      <c r="I1204" s="29">
        <v>905</v>
      </c>
      <c r="J1204" s="29">
        <v>1085788</v>
      </c>
      <c r="K1204" s="29" t="s">
        <v>2773</v>
      </c>
      <c r="M1204" s="29">
        <v>8200</v>
      </c>
      <c r="N1204" s="29" t="s">
        <v>142</v>
      </c>
      <c r="O1204" s="29">
        <v>820000</v>
      </c>
      <c r="R1204" s="29" t="s">
        <v>2774</v>
      </c>
      <c r="S1204" s="29">
        <v>115</v>
      </c>
      <c r="U1204" s="29">
        <v>2939</v>
      </c>
      <c r="V1204" s="29" t="s">
        <v>613</v>
      </c>
      <c r="W1204" s="29" t="s">
        <v>2775</v>
      </c>
      <c r="X1204" s="29" t="s">
        <v>212</v>
      </c>
    </row>
    <row r="1205" spans="1:24" x14ac:dyDescent="0.25">
      <c r="A1205" s="29" t="s">
        <v>143</v>
      </c>
      <c r="B1205" s="29">
        <v>2939</v>
      </c>
      <c r="C1205" s="29" t="s">
        <v>142</v>
      </c>
      <c r="D1205" s="29">
        <v>190850529</v>
      </c>
      <c r="E1205" s="29">
        <v>0</v>
      </c>
      <c r="F1205" s="29">
        <v>1060</v>
      </c>
      <c r="G1205" s="29">
        <v>2688804.5019999999</v>
      </c>
      <c r="H1205" s="29">
        <v>1284359.7879999999</v>
      </c>
      <c r="I1205" s="29">
        <v>909</v>
      </c>
      <c r="J1205" s="29">
        <v>1085788</v>
      </c>
      <c r="K1205" s="29" t="s">
        <v>2773</v>
      </c>
      <c r="M1205" s="29">
        <v>8200</v>
      </c>
      <c r="N1205" s="29" t="s">
        <v>142</v>
      </c>
      <c r="O1205" s="29">
        <v>820000</v>
      </c>
      <c r="R1205" s="29" t="s">
        <v>2776</v>
      </c>
      <c r="S1205" s="29">
        <v>115</v>
      </c>
      <c r="U1205" s="29">
        <v>2939</v>
      </c>
      <c r="V1205" s="29" t="s">
        <v>613</v>
      </c>
      <c r="W1205" s="29" t="s">
        <v>2777</v>
      </c>
      <c r="X1205" s="29" t="s">
        <v>212</v>
      </c>
    </row>
    <row r="1206" spans="1:24" x14ac:dyDescent="0.25">
      <c r="A1206" s="29" t="s">
        <v>143</v>
      </c>
      <c r="B1206" s="29">
        <v>2939</v>
      </c>
      <c r="C1206" s="29" t="s">
        <v>142</v>
      </c>
      <c r="D1206" s="29">
        <v>191749163</v>
      </c>
      <c r="E1206" s="29">
        <v>0</v>
      </c>
      <c r="F1206" s="29">
        <v>1080</v>
      </c>
      <c r="G1206" s="29">
        <v>2689621</v>
      </c>
      <c r="H1206" s="29">
        <v>1283840</v>
      </c>
      <c r="I1206" s="29">
        <v>905</v>
      </c>
      <c r="J1206" s="29">
        <v>1085789</v>
      </c>
      <c r="K1206" s="29" t="s">
        <v>2778</v>
      </c>
      <c r="M1206" s="29">
        <v>8200</v>
      </c>
      <c r="N1206" s="29" t="s">
        <v>142</v>
      </c>
      <c r="O1206" s="29">
        <v>820000</v>
      </c>
      <c r="R1206" s="29" t="s">
        <v>2779</v>
      </c>
      <c r="S1206" s="29">
        <v>101</v>
      </c>
      <c r="U1206" s="29">
        <v>2939</v>
      </c>
      <c r="V1206" s="29" t="s">
        <v>2780</v>
      </c>
      <c r="W1206" s="29" t="s">
        <v>2781</v>
      </c>
      <c r="X1206" s="29" t="s">
        <v>212</v>
      </c>
    </row>
    <row r="1207" spans="1:24" x14ac:dyDescent="0.25">
      <c r="A1207" s="29" t="s">
        <v>143</v>
      </c>
      <c r="B1207" s="29">
        <v>2939</v>
      </c>
      <c r="C1207" s="29" t="s">
        <v>142</v>
      </c>
      <c r="D1207" s="29">
        <v>191746799</v>
      </c>
      <c r="E1207" s="29">
        <v>0</v>
      </c>
      <c r="F1207" s="29">
        <v>1060</v>
      </c>
      <c r="G1207" s="29">
        <v>2689956</v>
      </c>
      <c r="H1207" s="29">
        <v>1285876</v>
      </c>
      <c r="I1207" s="29">
        <v>909</v>
      </c>
      <c r="J1207" s="29">
        <v>1085789</v>
      </c>
      <c r="K1207" s="29" t="s">
        <v>2778</v>
      </c>
      <c r="M1207" s="29">
        <v>8200</v>
      </c>
      <c r="N1207" s="29" t="s">
        <v>142</v>
      </c>
      <c r="O1207" s="29">
        <v>820000</v>
      </c>
      <c r="R1207" s="29" t="s">
        <v>2782</v>
      </c>
      <c r="S1207" s="29">
        <v>115</v>
      </c>
      <c r="U1207" s="29">
        <v>2939</v>
      </c>
      <c r="V1207" s="29" t="s">
        <v>2783</v>
      </c>
      <c r="W1207" s="29" t="s">
        <v>2784</v>
      </c>
      <c r="X1207" s="29" t="s">
        <v>212</v>
      </c>
    </row>
    <row r="1208" spans="1:24" x14ac:dyDescent="0.25">
      <c r="A1208" s="29" t="s">
        <v>143</v>
      </c>
      <c r="B1208" s="29">
        <v>2939</v>
      </c>
      <c r="C1208" s="29" t="s">
        <v>142</v>
      </c>
      <c r="D1208" s="29">
        <v>191775133</v>
      </c>
      <c r="E1208" s="29">
        <v>0</v>
      </c>
      <c r="F1208" s="29">
        <v>1080</v>
      </c>
      <c r="G1208" s="29">
        <v>2690930.5300000003</v>
      </c>
      <c r="H1208" s="29">
        <v>1283746.9950000001</v>
      </c>
      <c r="I1208" s="29">
        <v>905</v>
      </c>
      <c r="J1208" s="29">
        <v>1085791</v>
      </c>
      <c r="K1208" s="29" t="s">
        <v>2785</v>
      </c>
      <c r="M1208" s="29">
        <v>8200</v>
      </c>
      <c r="N1208" s="29" t="s">
        <v>142</v>
      </c>
      <c r="O1208" s="29">
        <v>820000</v>
      </c>
      <c r="R1208" s="29" t="s">
        <v>351</v>
      </c>
      <c r="S1208" s="29">
        <v>101</v>
      </c>
      <c r="U1208" s="29">
        <v>2939</v>
      </c>
      <c r="V1208" s="29" t="s">
        <v>2786</v>
      </c>
      <c r="W1208" s="29" t="s">
        <v>2787</v>
      </c>
      <c r="X1208" s="29" t="s">
        <v>212</v>
      </c>
    </row>
    <row r="1209" spans="1:24" x14ac:dyDescent="0.25">
      <c r="A1209" s="29" t="s">
        <v>143</v>
      </c>
      <c r="B1209" s="29">
        <v>2939</v>
      </c>
      <c r="C1209" s="29" t="s">
        <v>142</v>
      </c>
      <c r="D1209" s="29">
        <v>191755641</v>
      </c>
      <c r="E1209" s="29">
        <v>0</v>
      </c>
      <c r="F1209" s="29">
        <v>1060</v>
      </c>
      <c r="G1209" s="29">
        <v>2690910.9840000002</v>
      </c>
      <c r="H1209" s="29">
        <v>1283794.683</v>
      </c>
      <c r="I1209" s="29">
        <v>905</v>
      </c>
      <c r="J1209" s="29">
        <v>1085791</v>
      </c>
      <c r="K1209" s="29" t="s">
        <v>2785</v>
      </c>
      <c r="M1209" s="29">
        <v>8200</v>
      </c>
      <c r="N1209" s="29" t="s">
        <v>142</v>
      </c>
      <c r="O1209" s="29">
        <v>820000</v>
      </c>
      <c r="S1209" s="29">
        <v>115</v>
      </c>
      <c r="U1209" s="29">
        <v>2939</v>
      </c>
      <c r="V1209" s="29" t="s">
        <v>2790</v>
      </c>
      <c r="W1209" s="29" t="s">
        <v>2791</v>
      </c>
      <c r="X1209" s="29" t="s">
        <v>212</v>
      </c>
    </row>
    <row r="1210" spans="1:24" x14ac:dyDescent="0.25">
      <c r="A1210" s="29" t="s">
        <v>143</v>
      </c>
      <c r="B1210" s="29">
        <v>2939</v>
      </c>
      <c r="C1210" s="29" t="s">
        <v>142</v>
      </c>
      <c r="D1210" s="29">
        <v>191755642</v>
      </c>
      <c r="E1210" s="29">
        <v>0</v>
      </c>
      <c r="F1210" s="29">
        <v>1060</v>
      </c>
      <c r="G1210" s="29">
        <v>2690917.8029999998</v>
      </c>
      <c r="H1210" s="29">
        <v>1283793.4010000001</v>
      </c>
      <c r="I1210" s="29">
        <v>905</v>
      </c>
      <c r="J1210" s="29">
        <v>1085791</v>
      </c>
      <c r="K1210" s="29" t="s">
        <v>2785</v>
      </c>
      <c r="M1210" s="29">
        <v>8200</v>
      </c>
      <c r="N1210" s="29" t="s">
        <v>142</v>
      </c>
      <c r="O1210" s="29">
        <v>820000</v>
      </c>
      <c r="S1210" s="29">
        <v>115</v>
      </c>
      <c r="U1210" s="29">
        <v>2939</v>
      </c>
      <c r="V1210" s="29" t="s">
        <v>2790</v>
      </c>
      <c r="W1210" s="29" t="s">
        <v>2794</v>
      </c>
      <c r="X1210" s="29" t="s">
        <v>212</v>
      </c>
    </row>
    <row r="1211" spans="1:24" x14ac:dyDescent="0.25">
      <c r="A1211" s="29" t="s">
        <v>143</v>
      </c>
      <c r="B1211" s="29">
        <v>2939</v>
      </c>
      <c r="C1211" s="29" t="s">
        <v>142</v>
      </c>
      <c r="D1211" s="29">
        <v>191766363</v>
      </c>
      <c r="E1211" s="29">
        <v>0</v>
      </c>
      <c r="F1211" s="29">
        <v>1060</v>
      </c>
      <c r="G1211" s="29">
        <v>2690920</v>
      </c>
      <c r="H1211" s="29">
        <v>1283793</v>
      </c>
      <c r="I1211" s="29">
        <v>909</v>
      </c>
      <c r="J1211" s="29">
        <v>1085791</v>
      </c>
      <c r="K1211" s="29" t="s">
        <v>2785</v>
      </c>
      <c r="M1211" s="29">
        <v>8200</v>
      </c>
      <c r="N1211" s="29" t="s">
        <v>142</v>
      </c>
      <c r="O1211" s="29">
        <v>820000</v>
      </c>
      <c r="S1211" s="29">
        <v>115</v>
      </c>
      <c r="U1211" s="29">
        <v>2939</v>
      </c>
      <c r="V1211" s="29" t="s">
        <v>2788</v>
      </c>
      <c r="W1211" s="29" t="s">
        <v>2789</v>
      </c>
      <c r="X1211" s="29" t="s">
        <v>212</v>
      </c>
    </row>
    <row r="1212" spans="1:24" x14ac:dyDescent="0.25">
      <c r="A1212" s="29" t="s">
        <v>143</v>
      </c>
      <c r="B1212" s="29">
        <v>2939</v>
      </c>
      <c r="C1212" s="29" t="s">
        <v>142</v>
      </c>
      <c r="D1212" s="29">
        <v>191767285</v>
      </c>
      <c r="E1212" s="29">
        <v>0</v>
      </c>
      <c r="F1212" s="29">
        <v>1060</v>
      </c>
      <c r="G1212" s="29">
        <v>2690845</v>
      </c>
      <c r="H1212" s="29">
        <v>1283798</v>
      </c>
      <c r="I1212" s="29">
        <v>909</v>
      </c>
      <c r="J1212" s="29">
        <v>1085791</v>
      </c>
      <c r="K1212" s="29" t="s">
        <v>2785</v>
      </c>
      <c r="M1212" s="29">
        <v>8200</v>
      </c>
      <c r="N1212" s="29" t="s">
        <v>142</v>
      </c>
      <c r="O1212" s="29">
        <v>820000</v>
      </c>
      <c r="S1212" s="29">
        <v>115</v>
      </c>
      <c r="U1212" s="29">
        <v>2939</v>
      </c>
      <c r="V1212" s="29" t="s">
        <v>2792</v>
      </c>
      <c r="W1212" s="29" t="s">
        <v>2793</v>
      </c>
      <c r="X1212" s="29" t="s">
        <v>212</v>
      </c>
    </row>
    <row r="1213" spans="1:24" x14ac:dyDescent="0.25">
      <c r="A1213" s="29" t="s">
        <v>143</v>
      </c>
      <c r="B1213" s="29">
        <v>2939</v>
      </c>
      <c r="C1213" s="29" t="s">
        <v>142</v>
      </c>
      <c r="D1213" s="29">
        <v>191765479</v>
      </c>
      <c r="E1213" s="29">
        <v>0</v>
      </c>
      <c r="F1213" s="29">
        <v>1080</v>
      </c>
      <c r="G1213" s="29">
        <v>2689275</v>
      </c>
      <c r="H1213" s="29">
        <v>1285026</v>
      </c>
      <c r="I1213" s="29">
        <v>909</v>
      </c>
      <c r="J1213" s="29">
        <v>1085795</v>
      </c>
      <c r="K1213" s="29" t="s">
        <v>2795</v>
      </c>
      <c r="M1213" s="29">
        <v>8200</v>
      </c>
      <c r="N1213" s="29" t="s">
        <v>142</v>
      </c>
      <c r="O1213" s="29">
        <v>820000</v>
      </c>
      <c r="R1213" s="29" t="s">
        <v>882</v>
      </c>
      <c r="S1213" s="29">
        <v>101</v>
      </c>
      <c r="U1213" s="29">
        <v>2939</v>
      </c>
      <c r="V1213" s="29" t="s">
        <v>2796</v>
      </c>
      <c r="W1213" s="29" t="s">
        <v>2797</v>
      </c>
      <c r="X1213" s="29" t="s">
        <v>212</v>
      </c>
    </row>
    <row r="1214" spans="1:24" x14ac:dyDescent="0.25">
      <c r="A1214" s="29" t="s">
        <v>143</v>
      </c>
      <c r="B1214" s="29">
        <v>2939</v>
      </c>
      <c r="C1214" s="29" t="s">
        <v>142</v>
      </c>
      <c r="D1214" s="29">
        <v>191773170</v>
      </c>
      <c r="E1214" s="29">
        <v>0</v>
      </c>
      <c r="F1214" s="29">
        <v>1080</v>
      </c>
      <c r="G1214" s="29">
        <v>2689161.8</v>
      </c>
      <c r="H1214" s="29">
        <v>1284907.3999999999</v>
      </c>
      <c r="I1214" s="29">
        <v>905</v>
      </c>
      <c r="J1214" s="29">
        <v>1085795</v>
      </c>
      <c r="K1214" s="29" t="s">
        <v>2795</v>
      </c>
      <c r="M1214" s="29">
        <v>8200</v>
      </c>
      <c r="N1214" s="29" t="s">
        <v>142</v>
      </c>
      <c r="O1214" s="29">
        <v>820000</v>
      </c>
      <c r="R1214" s="29" t="s">
        <v>351</v>
      </c>
      <c r="S1214" s="29">
        <v>101</v>
      </c>
      <c r="U1214" s="29">
        <v>2939</v>
      </c>
      <c r="V1214" s="29" t="s">
        <v>2798</v>
      </c>
      <c r="W1214" s="29" t="s">
        <v>2799</v>
      </c>
      <c r="X1214" s="29" t="s">
        <v>212</v>
      </c>
    </row>
    <row r="1215" spans="1:24" x14ac:dyDescent="0.25">
      <c r="A1215" s="29" t="s">
        <v>143</v>
      </c>
      <c r="B1215" s="29">
        <v>2939</v>
      </c>
      <c r="C1215" s="29" t="s">
        <v>142</v>
      </c>
      <c r="D1215" s="29">
        <v>191775064</v>
      </c>
      <c r="E1215" s="29">
        <v>0</v>
      </c>
      <c r="F1215" s="29">
        <v>1080</v>
      </c>
      <c r="G1215" s="29">
        <v>2690724</v>
      </c>
      <c r="H1215" s="29">
        <v>1283959</v>
      </c>
      <c r="I1215" s="29">
        <v>909</v>
      </c>
      <c r="J1215" s="29">
        <v>1085796</v>
      </c>
      <c r="K1215" s="29" t="s">
        <v>2800</v>
      </c>
      <c r="M1215" s="29">
        <v>8200</v>
      </c>
      <c r="N1215" s="29" t="s">
        <v>142</v>
      </c>
      <c r="O1215" s="29">
        <v>820000</v>
      </c>
      <c r="R1215" s="29" t="s">
        <v>351</v>
      </c>
      <c r="S1215" s="29">
        <v>101</v>
      </c>
      <c r="U1215" s="29">
        <v>2939</v>
      </c>
      <c r="V1215" s="29" t="s">
        <v>819</v>
      </c>
      <c r="W1215" s="29" t="s">
        <v>2801</v>
      </c>
      <c r="X1215" s="29" t="s">
        <v>212</v>
      </c>
    </row>
    <row r="1216" spans="1:24" x14ac:dyDescent="0.25">
      <c r="A1216" s="29" t="s">
        <v>143</v>
      </c>
      <c r="B1216" s="29">
        <v>2939</v>
      </c>
      <c r="C1216" s="29" t="s">
        <v>142</v>
      </c>
      <c r="D1216" s="29">
        <v>191774312</v>
      </c>
      <c r="E1216" s="29">
        <v>0</v>
      </c>
      <c r="F1216" s="29">
        <v>1060</v>
      </c>
      <c r="G1216" s="29">
        <v>2690874</v>
      </c>
      <c r="H1216" s="29">
        <v>1283975</v>
      </c>
      <c r="I1216" s="29">
        <v>909</v>
      </c>
      <c r="J1216" s="29">
        <v>1085796</v>
      </c>
      <c r="K1216" s="29" t="s">
        <v>2800</v>
      </c>
      <c r="M1216" s="29">
        <v>8200</v>
      </c>
      <c r="N1216" s="29" t="s">
        <v>142</v>
      </c>
      <c r="O1216" s="29">
        <v>820000</v>
      </c>
      <c r="S1216" s="29">
        <v>115</v>
      </c>
      <c r="U1216" s="29">
        <v>2939</v>
      </c>
      <c r="V1216" s="29" t="s">
        <v>2802</v>
      </c>
      <c r="W1216" s="29" t="s">
        <v>2804</v>
      </c>
      <c r="X1216" s="29" t="s">
        <v>212</v>
      </c>
    </row>
    <row r="1217" spans="1:24" x14ac:dyDescent="0.25">
      <c r="A1217" s="29" t="s">
        <v>143</v>
      </c>
      <c r="B1217" s="29">
        <v>2939</v>
      </c>
      <c r="C1217" s="29" t="s">
        <v>142</v>
      </c>
      <c r="D1217" s="29">
        <v>191767287</v>
      </c>
      <c r="E1217" s="29">
        <v>0</v>
      </c>
      <c r="F1217" s="29">
        <v>1060</v>
      </c>
      <c r="G1217" s="29">
        <v>2690863</v>
      </c>
      <c r="H1217" s="29">
        <v>1283954</v>
      </c>
      <c r="I1217" s="29">
        <v>909</v>
      </c>
      <c r="J1217" s="29">
        <v>1085796</v>
      </c>
      <c r="K1217" s="29" t="s">
        <v>2800</v>
      </c>
      <c r="M1217" s="29">
        <v>8200</v>
      </c>
      <c r="N1217" s="29" t="s">
        <v>142</v>
      </c>
      <c r="O1217" s="29">
        <v>820000</v>
      </c>
      <c r="S1217" s="29">
        <v>115</v>
      </c>
      <c r="U1217" s="29">
        <v>2939</v>
      </c>
      <c r="V1217" s="29" t="s">
        <v>2802</v>
      </c>
      <c r="W1217" s="29" t="s">
        <v>2803</v>
      </c>
      <c r="X1217" s="29" t="s">
        <v>212</v>
      </c>
    </row>
    <row r="1218" spans="1:24" x14ac:dyDescent="0.25">
      <c r="A1218" s="29" t="s">
        <v>143</v>
      </c>
      <c r="B1218" s="29">
        <v>2939</v>
      </c>
      <c r="C1218" s="29" t="s">
        <v>142</v>
      </c>
      <c r="D1218" s="29">
        <v>191746480</v>
      </c>
      <c r="E1218" s="29">
        <v>0</v>
      </c>
      <c r="F1218" s="29">
        <v>1060</v>
      </c>
      <c r="G1218" s="29">
        <v>2690985</v>
      </c>
      <c r="H1218" s="29">
        <v>1283951</v>
      </c>
      <c r="I1218" s="29">
        <v>909</v>
      </c>
      <c r="J1218" s="29">
        <v>1085796</v>
      </c>
      <c r="K1218" s="29" t="s">
        <v>2800</v>
      </c>
      <c r="M1218" s="29">
        <v>8200</v>
      </c>
      <c r="N1218" s="29" t="s">
        <v>142</v>
      </c>
      <c r="O1218" s="29">
        <v>820000</v>
      </c>
      <c r="S1218" s="29">
        <v>115</v>
      </c>
      <c r="U1218" s="29">
        <v>2939</v>
      </c>
      <c r="V1218" s="29" t="s">
        <v>2805</v>
      </c>
      <c r="W1218" s="29" t="s">
        <v>2806</v>
      </c>
      <c r="X1218" s="29" t="s">
        <v>212</v>
      </c>
    </row>
    <row r="1219" spans="1:24" x14ac:dyDescent="0.25">
      <c r="A1219" s="29" t="s">
        <v>143</v>
      </c>
      <c r="B1219" s="29">
        <v>2939</v>
      </c>
      <c r="C1219" s="29" t="s">
        <v>142</v>
      </c>
      <c r="D1219" s="29">
        <v>191739698</v>
      </c>
      <c r="E1219" s="29">
        <v>0</v>
      </c>
      <c r="F1219" s="29">
        <v>1060</v>
      </c>
      <c r="G1219" s="29">
        <v>2686499.6630000002</v>
      </c>
      <c r="H1219" s="29">
        <v>1287648.0530000001</v>
      </c>
      <c r="I1219" s="29">
        <v>905</v>
      </c>
      <c r="J1219" s="29">
        <v>1085199</v>
      </c>
      <c r="K1219" s="29" t="s">
        <v>2807</v>
      </c>
      <c r="M1219" s="29">
        <v>8231</v>
      </c>
      <c r="N1219" s="29" t="s">
        <v>233</v>
      </c>
      <c r="O1219" s="29">
        <v>823100</v>
      </c>
      <c r="R1219" s="29" t="s">
        <v>2808</v>
      </c>
      <c r="S1219" s="29">
        <v>115</v>
      </c>
      <c r="T1219" s="29" t="s">
        <v>2809</v>
      </c>
      <c r="U1219" s="29">
        <v>2934</v>
      </c>
      <c r="V1219" s="29" t="s">
        <v>2810</v>
      </c>
      <c r="W1219" s="29" t="s">
        <v>2811</v>
      </c>
      <c r="X1219" s="29" t="s">
        <v>212</v>
      </c>
    </row>
    <row r="1220" spans="1:24" x14ac:dyDescent="0.25">
      <c r="A1220" s="29" t="s">
        <v>143</v>
      </c>
      <c r="B1220" s="29">
        <v>2939</v>
      </c>
      <c r="C1220" s="29" t="s">
        <v>142</v>
      </c>
      <c r="D1220" s="29">
        <v>1609889</v>
      </c>
      <c r="E1220" s="29">
        <v>0</v>
      </c>
      <c r="F1220" s="29">
        <v>1060</v>
      </c>
      <c r="G1220" s="29">
        <v>2686579.017</v>
      </c>
      <c r="H1220" s="29">
        <v>1287612.169</v>
      </c>
      <c r="I1220" s="29">
        <v>905</v>
      </c>
      <c r="J1220" s="29">
        <v>1085199</v>
      </c>
      <c r="K1220" s="29" t="s">
        <v>2807</v>
      </c>
      <c r="M1220" s="29">
        <v>8231</v>
      </c>
      <c r="N1220" s="29" t="s">
        <v>233</v>
      </c>
      <c r="O1220" s="29">
        <v>823100</v>
      </c>
      <c r="S1220" s="29">
        <v>115</v>
      </c>
      <c r="U1220" s="29">
        <v>2934</v>
      </c>
      <c r="V1220" s="29" t="s">
        <v>2812</v>
      </c>
      <c r="W1220" s="29" t="s">
        <v>452</v>
      </c>
      <c r="X1220" s="29" t="s">
        <v>212</v>
      </c>
    </row>
    <row r="1221" spans="1:24" x14ac:dyDescent="0.25">
      <c r="A1221" s="29" t="s">
        <v>143</v>
      </c>
      <c r="B1221" s="29">
        <v>2939</v>
      </c>
      <c r="C1221" s="29" t="s">
        <v>142</v>
      </c>
      <c r="D1221" s="29">
        <v>191185790</v>
      </c>
      <c r="E1221" s="29">
        <v>0</v>
      </c>
      <c r="F1221" s="29">
        <v>1060</v>
      </c>
      <c r="G1221" s="29">
        <v>2686592</v>
      </c>
      <c r="H1221" s="29">
        <v>1287610</v>
      </c>
      <c r="I1221" s="29">
        <v>905</v>
      </c>
      <c r="J1221" s="29">
        <v>1085199</v>
      </c>
      <c r="K1221" s="29" t="s">
        <v>2807</v>
      </c>
      <c r="M1221" s="29">
        <v>8231</v>
      </c>
      <c r="N1221" s="29" t="s">
        <v>233</v>
      </c>
      <c r="O1221" s="29">
        <v>823100</v>
      </c>
      <c r="S1221" s="29">
        <v>115</v>
      </c>
      <c r="U1221" s="29">
        <v>2934</v>
      </c>
      <c r="V1221" s="29" t="s">
        <v>2812</v>
      </c>
      <c r="W1221" s="29" t="s">
        <v>2813</v>
      </c>
      <c r="X1221" s="29" t="s">
        <v>212</v>
      </c>
    </row>
    <row r="1222" spans="1:24" x14ac:dyDescent="0.25">
      <c r="A1222" s="29" t="s">
        <v>143</v>
      </c>
      <c r="B1222" s="29">
        <v>2939</v>
      </c>
      <c r="C1222" s="29" t="s">
        <v>142</v>
      </c>
      <c r="D1222" s="29">
        <v>191751970</v>
      </c>
      <c r="E1222" s="29">
        <v>0</v>
      </c>
      <c r="F1222" s="29">
        <v>1080</v>
      </c>
      <c r="G1222" s="29">
        <v>2689173</v>
      </c>
      <c r="H1222" s="29">
        <v>1283969</v>
      </c>
      <c r="I1222" s="29">
        <v>909</v>
      </c>
      <c r="J1222" s="29">
        <v>1085798</v>
      </c>
      <c r="K1222" s="29" t="s">
        <v>245</v>
      </c>
      <c r="M1222" s="29">
        <v>8200</v>
      </c>
      <c r="N1222" s="29" t="s">
        <v>142</v>
      </c>
      <c r="O1222" s="29">
        <v>820000</v>
      </c>
      <c r="R1222" s="29" t="s">
        <v>2814</v>
      </c>
      <c r="S1222" s="29">
        <v>101</v>
      </c>
      <c r="U1222" s="29">
        <v>2939</v>
      </c>
      <c r="V1222" s="29" t="s">
        <v>1767</v>
      </c>
      <c r="W1222" s="29" t="s">
        <v>2815</v>
      </c>
      <c r="X1222" s="29" t="s">
        <v>212</v>
      </c>
    </row>
    <row r="1223" spans="1:24" x14ac:dyDescent="0.25">
      <c r="A1223" s="29" t="s">
        <v>143</v>
      </c>
      <c r="B1223" s="29">
        <v>2939</v>
      </c>
      <c r="C1223" s="29" t="s">
        <v>142</v>
      </c>
      <c r="D1223" s="29">
        <v>191763353</v>
      </c>
      <c r="E1223" s="29">
        <v>0</v>
      </c>
      <c r="F1223" s="29">
        <v>1060</v>
      </c>
      <c r="G1223" s="29">
        <v>2689286</v>
      </c>
      <c r="H1223" s="29">
        <v>1283739</v>
      </c>
      <c r="I1223" s="29">
        <v>909</v>
      </c>
      <c r="J1223" s="29">
        <v>1085798</v>
      </c>
      <c r="K1223" s="29" t="s">
        <v>245</v>
      </c>
      <c r="M1223" s="29">
        <v>8200</v>
      </c>
      <c r="N1223" s="29" t="s">
        <v>142</v>
      </c>
      <c r="O1223" s="29">
        <v>820000</v>
      </c>
      <c r="R1223" s="29" t="s">
        <v>262</v>
      </c>
      <c r="S1223" s="29">
        <v>115</v>
      </c>
      <c r="U1223" s="29">
        <v>2939</v>
      </c>
      <c r="V1223" s="29" t="s">
        <v>2816</v>
      </c>
      <c r="W1223" s="29" t="s">
        <v>2817</v>
      </c>
      <c r="X1223" s="29" t="s">
        <v>212</v>
      </c>
    </row>
    <row r="1224" spans="1:24" x14ac:dyDescent="0.25">
      <c r="A1224" s="29" t="s">
        <v>143</v>
      </c>
      <c r="B1224" s="29">
        <v>2939</v>
      </c>
      <c r="C1224" s="29" t="s">
        <v>142</v>
      </c>
      <c r="D1224" s="29">
        <v>191750163</v>
      </c>
      <c r="E1224" s="29">
        <v>0</v>
      </c>
      <c r="F1224" s="29">
        <v>1060</v>
      </c>
      <c r="G1224" s="29">
        <v>2689394</v>
      </c>
      <c r="H1224" s="29">
        <v>1283435</v>
      </c>
      <c r="I1224" s="29">
        <v>909</v>
      </c>
      <c r="J1224" s="29">
        <v>1085798</v>
      </c>
      <c r="K1224" s="29" t="s">
        <v>245</v>
      </c>
      <c r="M1224" s="29">
        <v>8200</v>
      </c>
      <c r="N1224" s="29" t="s">
        <v>142</v>
      </c>
      <c r="O1224" s="29">
        <v>820000</v>
      </c>
      <c r="R1224" s="29" t="s">
        <v>2818</v>
      </c>
      <c r="S1224" s="29">
        <v>115</v>
      </c>
      <c r="U1224" s="29">
        <v>2939</v>
      </c>
      <c r="V1224" s="29" t="s">
        <v>2819</v>
      </c>
      <c r="W1224" s="29" t="s">
        <v>2820</v>
      </c>
      <c r="X1224" s="29" t="s">
        <v>212</v>
      </c>
    </row>
    <row r="1225" spans="1:24" x14ac:dyDescent="0.25">
      <c r="A1225" s="29" t="s">
        <v>143</v>
      </c>
      <c r="B1225" s="29">
        <v>2939</v>
      </c>
      <c r="C1225" s="29" t="s">
        <v>142</v>
      </c>
      <c r="D1225" s="29">
        <v>191751999</v>
      </c>
      <c r="E1225" s="29">
        <v>0</v>
      </c>
      <c r="F1225" s="29">
        <v>1060</v>
      </c>
      <c r="G1225" s="29">
        <v>2690470</v>
      </c>
      <c r="H1225" s="29">
        <v>1285661</v>
      </c>
      <c r="I1225" s="29">
        <v>909</v>
      </c>
      <c r="J1225" s="29">
        <v>1085801</v>
      </c>
      <c r="K1225" s="29" t="s">
        <v>2821</v>
      </c>
      <c r="M1225" s="29">
        <v>8200</v>
      </c>
      <c r="N1225" s="29" t="s">
        <v>142</v>
      </c>
      <c r="O1225" s="29">
        <v>820000</v>
      </c>
      <c r="R1225" s="29" t="s">
        <v>2822</v>
      </c>
      <c r="S1225" s="29">
        <v>115</v>
      </c>
      <c r="U1225" s="29">
        <v>2939</v>
      </c>
      <c r="V1225" s="29" t="s">
        <v>2823</v>
      </c>
      <c r="W1225" s="29" t="s">
        <v>2824</v>
      </c>
      <c r="X1225" s="29" t="s">
        <v>212</v>
      </c>
    </row>
    <row r="1226" spans="1:24" x14ac:dyDescent="0.25">
      <c r="A1226" s="29" t="s">
        <v>143</v>
      </c>
      <c r="B1226" s="29">
        <v>2939</v>
      </c>
      <c r="C1226" s="29" t="s">
        <v>142</v>
      </c>
      <c r="D1226" s="29">
        <v>191763382</v>
      </c>
      <c r="E1226" s="29">
        <v>0</v>
      </c>
      <c r="F1226" s="29">
        <v>1060</v>
      </c>
      <c r="G1226" s="29">
        <v>2690550</v>
      </c>
      <c r="H1226" s="29">
        <v>1285702</v>
      </c>
      <c r="I1226" s="29">
        <v>909</v>
      </c>
      <c r="J1226" s="29">
        <v>1085801</v>
      </c>
      <c r="K1226" s="29" t="s">
        <v>2821</v>
      </c>
      <c r="M1226" s="29">
        <v>8200</v>
      </c>
      <c r="N1226" s="29" t="s">
        <v>142</v>
      </c>
      <c r="O1226" s="29">
        <v>820000</v>
      </c>
      <c r="S1226" s="29">
        <v>115</v>
      </c>
      <c r="U1226" s="29">
        <v>2939</v>
      </c>
      <c r="V1226" s="29" t="s">
        <v>2825</v>
      </c>
      <c r="W1226" s="29" t="s">
        <v>2826</v>
      </c>
      <c r="X1226" s="29" t="s">
        <v>212</v>
      </c>
    </row>
    <row r="1227" spans="1:24" x14ac:dyDescent="0.25">
      <c r="A1227" s="29" t="s">
        <v>143</v>
      </c>
      <c r="B1227" s="29">
        <v>2939</v>
      </c>
      <c r="C1227" s="29" t="s">
        <v>142</v>
      </c>
      <c r="D1227" s="29">
        <v>191758794</v>
      </c>
      <c r="E1227" s="29">
        <v>0</v>
      </c>
      <c r="F1227" s="29">
        <v>1060</v>
      </c>
      <c r="G1227" s="29">
        <v>2691005</v>
      </c>
      <c r="H1227" s="29">
        <v>1286150</v>
      </c>
      <c r="I1227" s="29">
        <v>905</v>
      </c>
      <c r="J1227" s="29">
        <v>1085802</v>
      </c>
      <c r="K1227" s="29" t="s">
        <v>2827</v>
      </c>
      <c r="L1227" s="175" t="s">
        <v>442</v>
      </c>
      <c r="M1227" s="29">
        <v>8207</v>
      </c>
      <c r="N1227" s="29" t="s">
        <v>142</v>
      </c>
      <c r="O1227" s="29">
        <v>820700</v>
      </c>
      <c r="R1227" s="29" t="s">
        <v>262</v>
      </c>
      <c r="S1227" s="29">
        <v>115</v>
      </c>
      <c r="T1227" s="29" t="s">
        <v>4082</v>
      </c>
      <c r="U1227" s="29">
        <v>2939</v>
      </c>
      <c r="V1227" s="29" t="s">
        <v>2848</v>
      </c>
      <c r="W1227" s="29" t="s">
        <v>4083</v>
      </c>
      <c r="X1227" s="29" t="s">
        <v>212</v>
      </c>
    </row>
    <row r="1228" spans="1:24" x14ac:dyDescent="0.25">
      <c r="A1228" s="29" t="s">
        <v>143</v>
      </c>
      <c r="B1228" s="29">
        <v>2939</v>
      </c>
      <c r="C1228" s="29" t="s">
        <v>142</v>
      </c>
      <c r="D1228" s="29">
        <v>502012396</v>
      </c>
      <c r="E1228" s="29">
        <v>0</v>
      </c>
      <c r="F1228" s="29">
        <v>1060</v>
      </c>
      <c r="G1228" s="29">
        <v>2691010.014</v>
      </c>
      <c r="H1228" s="29">
        <v>1286134.6140000001</v>
      </c>
      <c r="I1228" s="29">
        <v>901</v>
      </c>
      <c r="J1228" s="29">
        <v>1085802</v>
      </c>
      <c r="K1228" s="29" t="s">
        <v>2827</v>
      </c>
      <c r="L1228" s="175" t="s">
        <v>442</v>
      </c>
      <c r="M1228" s="29">
        <v>8207</v>
      </c>
      <c r="N1228" s="29" t="s">
        <v>142</v>
      </c>
      <c r="O1228" s="29">
        <v>820700</v>
      </c>
      <c r="S1228" s="29">
        <v>115</v>
      </c>
      <c r="T1228" s="29" t="s">
        <v>4082</v>
      </c>
      <c r="U1228" s="29">
        <v>2939</v>
      </c>
      <c r="V1228" s="29" t="s">
        <v>2848</v>
      </c>
      <c r="X1228" s="29" t="s">
        <v>212</v>
      </c>
    </row>
    <row r="1229" spans="1:24" x14ac:dyDescent="0.25">
      <c r="A1229" s="29" t="s">
        <v>143</v>
      </c>
      <c r="B1229" s="29">
        <v>2939</v>
      </c>
      <c r="C1229" s="29" t="s">
        <v>142</v>
      </c>
      <c r="D1229" s="29">
        <v>191771531</v>
      </c>
      <c r="E1229" s="29">
        <v>0</v>
      </c>
      <c r="F1229" s="29">
        <v>1080</v>
      </c>
      <c r="G1229" s="29">
        <v>2691339</v>
      </c>
      <c r="H1229" s="29">
        <v>1286582</v>
      </c>
      <c r="I1229" s="29">
        <v>909</v>
      </c>
      <c r="J1229" s="29">
        <v>1085802</v>
      </c>
      <c r="K1229" s="29" t="s">
        <v>2827</v>
      </c>
      <c r="M1229" s="29">
        <v>8207</v>
      </c>
      <c r="N1229" s="29" t="s">
        <v>142</v>
      </c>
      <c r="O1229" s="29">
        <v>820700</v>
      </c>
      <c r="R1229" s="29" t="s">
        <v>675</v>
      </c>
      <c r="S1229" s="29">
        <v>101</v>
      </c>
      <c r="U1229" s="29">
        <v>2939</v>
      </c>
      <c r="V1229" s="29" t="s">
        <v>2828</v>
      </c>
      <c r="W1229" s="29" t="s">
        <v>2829</v>
      </c>
      <c r="X1229" s="29" t="s">
        <v>212</v>
      </c>
    </row>
    <row r="1230" spans="1:24" x14ac:dyDescent="0.25">
      <c r="A1230" s="29" t="s">
        <v>143</v>
      </c>
      <c r="B1230" s="29">
        <v>2939</v>
      </c>
      <c r="C1230" s="29" t="s">
        <v>142</v>
      </c>
      <c r="D1230" s="29">
        <v>191751971</v>
      </c>
      <c r="E1230" s="29">
        <v>0</v>
      </c>
      <c r="F1230" s="29">
        <v>1080</v>
      </c>
      <c r="G1230" s="29">
        <v>2691168.176</v>
      </c>
      <c r="H1230" s="29">
        <v>1286338.7819999999</v>
      </c>
      <c r="I1230" s="29">
        <v>905</v>
      </c>
      <c r="J1230" s="29">
        <v>1085802</v>
      </c>
      <c r="K1230" s="29" t="s">
        <v>2827</v>
      </c>
      <c r="M1230" s="29">
        <v>8207</v>
      </c>
      <c r="N1230" s="29" t="s">
        <v>142</v>
      </c>
      <c r="O1230" s="29">
        <v>820700</v>
      </c>
      <c r="R1230" s="29" t="s">
        <v>2830</v>
      </c>
      <c r="S1230" s="29">
        <v>101</v>
      </c>
      <c r="U1230" s="29">
        <v>2939</v>
      </c>
      <c r="V1230" s="29" t="s">
        <v>2831</v>
      </c>
      <c r="W1230" s="29" t="s">
        <v>2832</v>
      </c>
      <c r="X1230" s="29" t="s">
        <v>212</v>
      </c>
    </row>
    <row r="1231" spans="1:24" x14ac:dyDescent="0.25">
      <c r="A1231" s="29" t="s">
        <v>143</v>
      </c>
      <c r="B1231" s="29">
        <v>2939</v>
      </c>
      <c r="C1231" s="29" t="s">
        <v>142</v>
      </c>
      <c r="D1231" s="29">
        <v>191771435</v>
      </c>
      <c r="E1231" s="29">
        <v>0</v>
      </c>
      <c r="F1231" s="29">
        <v>1080</v>
      </c>
      <c r="G1231" s="29">
        <v>2691490.9130000002</v>
      </c>
      <c r="H1231" s="29">
        <v>1286774.1170000001</v>
      </c>
      <c r="I1231" s="29">
        <v>905</v>
      </c>
      <c r="J1231" s="29">
        <v>1085802</v>
      </c>
      <c r="K1231" s="29" t="s">
        <v>2827</v>
      </c>
      <c r="M1231" s="29">
        <v>8207</v>
      </c>
      <c r="N1231" s="29" t="s">
        <v>142</v>
      </c>
      <c r="O1231" s="29">
        <v>820700</v>
      </c>
      <c r="R1231" s="29" t="s">
        <v>2833</v>
      </c>
      <c r="S1231" s="29">
        <v>101</v>
      </c>
      <c r="U1231" s="29">
        <v>2939</v>
      </c>
      <c r="V1231" s="29" t="s">
        <v>2834</v>
      </c>
      <c r="W1231" s="29" t="s">
        <v>2835</v>
      </c>
      <c r="X1231" s="29" t="s">
        <v>212</v>
      </c>
    </row>
    <row r="1232" spans="1:24" x14ac:dyDescent="0.25">
      <c r="A1232" s="29" t="s">
        <v>143</v>
      </c>
      <c r="B1232" s="29">
        <v>2939</v>
      </c>
      <c r="C1232" s="29" t="s">
        <v>142</v>
      </c>
      <c r="D1232" s="29">
        <v>191749930</v>
      </c>
      <c r="E1232" s="29">
        <v>0</v>
      </c>
      <c r="F1232" s="29">
        <v>1080</v>
      </c>
      <c r="G1232" s="29">
        <v>2691568</v>
      </c>
      <c r="H1232" s="29">
        <v>1286934</v>
      </c>
      <c r="I1232" s="29">
        <v>909</v>
      </c>
      <c r="J1232" s="29">
        <v>1085802</v>
      </c>
      <c r="K1232" s="29" t="s">
        <v>2827</v>
      </c>
      <c r="M1232" s="29">
        <v>8207</v>
      </c>
      <c r="N1232" s="29" t="s">
        <v>142</v>
      </c>
      <c r="O1232" s="29">
        <v>820700</v>
      </c>
      <c r="R1232" s="29" t="s">
        <v>2836</v>
      </c>
      <c r="S1232" s="29">
        <v>101</v>
      </c>
      <c r="U1232" s="29">
        <v>2939</v>
      </c>
      <c r="V1232" s="29" t="s">
        <v>2837</v>
      </c>
      <c r="W1232" s="29" t="s">
        <v>2838</v>
      </c>
      <c r="X1232" s="29" t="s">
        <v>212</v>
      </c>
    </row>
    <row r="1233" spans="1:24" x14ac:dyDescent="0.25">
      <c r="A1233" s="29" t="s">
        <v>143</v>
      </c>
      <c r="B1233" s="29">
        <v>2939</v>
      </c>
      <c r="C1233" s="29" t="s">
        <v>142</v>
      </c>
      <c r="D1233" s="29">
        <v>191749928</v>
      </c>
      <c r="E1233" s="29">
        <v>0</v>
      </c>
      <c r="F1233" s="29">
        <v>1080</v>
      </c>
      <c r="G1233" s="29">
        <v>2691475</v>
      </c>
      <c r="H1233" s="29">
        <v>1286808</v>
      </c>
      <c r="I1233" s="29">
        <v>909</v>
      </c>
      <c r="J1233" s="29">
        <v>1085802</v>
      </c>
      <c r="K1233" s="29" t="s">
        <v>2827</v>
      </c>
      <c r="M1233" s="29">
        <v>8207</v>
      </c>
      <c r="N1233" s="29" t="s">
        <v>142</v>
      </c>
      <c r="O1233" s="29">
        <v>820700</v>
      </c>
      <c r="R1233" s="29" t="s">
        <v>2839</v>
      </c>
      <c r="S1233" s="29">
        <v>101</v>
      </c>
      <c r="U1233" s="29">
        <v>2939</v>
      </c>
      <c r="V1233" s="29" t="s">
        <v>2837</v>
      </c>
      <c r="W1233" s="29" t="s">
        <v>2840</v>
      </c>
      <c r="X1233" s="29" t="s">
        <v>212</v>
      </c>
    </row>
    <row r="1234" spans="1:24" x14ac:dyDescent="0.25">
      <c r="A1234" s="29" t="s">
        <v>143</v>
      </c>
      <c r="B1234" s="29">
        <v>2939</v>
      </c>
      <c r="C1234" s="29" t="s">
        <v>142</v>
      </c>
      <c r="D1234" s="29">
        <v>191757375</v>
      </c>
      <c r="E1234" s="29">
        <v>0</v>
      </c>
      <c r="F1234" s="29">
        <v>1060</v>
      </c>
      <c r="G1234" s="29">
        <v>2691667.8539999998</v>
      </c>
      <c r="H1234" s="29">
        <v>1287083.9080000001</v>
      </c>
      <c r="I1234" s="29">
        <v>905</v>
      </c>
      <c r="J1234" s="29">
        <v>1085802</v>
      </c>
      <c r="K1234" s="29" t="s">
        <v>2827</v>
      </c>
      <c r="M1234" s="29">
        <v>8207</v>
      </c>
      <c r="N1234" s="29" t="s">
        <v>142</v>
      </c>
      <c r="O1234" s="29">
        <v>820700</v>
      </c>
      <c r="R1234" s="29" t="s">
        <v>525</v>
      </c>
      <c r="S1234" s="29">
        <v>115</v>
      </c>
      <c r="U1234" s="29">
        <v>2939</v>
      </c>
      <c r="V1234" s="29" t="s">
        <v>2841</v>
      </c>
      <c r="W1234" s="29" t="s">
        <v>2842</v>
      </c>
      <c r="X1234" s="29" t="s">
        <v>212</v>
      </c>
    </row>
    <row r="1235" spans="1:24" x14ac:dyDescent="0.25">
      <c r="A1235" s="29" t="s">
        <v>143</v>
      </c>
      <c r="B1235" s="29">
        <v>2939</v>
      </c>
      <c r="C1235" s="29" t="s">
        <v>142</v>
      </c>
      <c r="D1235" s="29">
        <v>191757380</v>
      </c>
      <c r="E1235" s="29">
        <v>0</v>
      </c>
      <c r="F1235" s="29">
        <v>1080</v>
      </c>
      <c r="G1235" s="29">
        <v>2691642</v>
      </c>
      <c r="H1235" s="29">
        <v>1287042</v>
      </c>
      <c r="I1235" s="29">
        <v>909</v>
      </c>
      <c r="J1235" s="29">
        <v>1085802</v>
      </c>
      <c r="K1235" s="29" t="s">
        <v>2827</v>
      </c>
      <c r="M1235" s="29">
        <v>8207</v>
      </c>
      <c r="N1235" s="29" t="s">
        <v>142</v>
      </c>
      <c r="O1235" s="29">
        <v>820700</v>
      </c>
      <c r="R1235" s="29" t="s">
        <v>351</v>
      </c>
      <c r="S1235" s="29">
        <v>101</v>
      </c>
      <c r="U1235" s="29">
        <v>2939</v>
      </c>
      <c r="V1235" s="29" t="s">
        <v>2841</v>
      </c>
      <c r="W1235" s="29" t="s">
        <v>2843</v>
      </c>
      <c r="X1235" s="29" t="s">
        <v>212</v>
      </c>
    </row>
    <row r="1236" spans="1:24" x14ac:dyDescent="0.25">
      <c r="A1236" s="29" t="s">
        <v>143</v>
      </c>
      <c r="B1236" s="29">
        <v>2939</v>
      </c>
      <c r="C1236" s="29" t="s">
        <v>142</v>
      </c>
      <c r="D1236" s="29">
        <v>191771520</v>
      </c>
      <c r="E1236" s="29">
        <v>0</v>
      </c>
      <c r="F1236" s="29">
        <v>1080</v>
      </c>
      <c r="G1236" s="29">
        <v>2691651.9849999999</v>
      </c>
      <c r="H1236" s="29">
        <v>1286943.358</v>
      </c>
      <c r="I1236" s="29">
        <v>905</v>
      </c>
      <c r="J1236" s="29">
        <v>1085802</v>
      </c>
      <c r="K1236" s="29" t="s">
        <v>2827</v>
      </c>
      <c r="M1236" s="29">
        <v>8207</v>
      </c>
      <c r="N1236" s="29" t="s">
        <v>142</v>
      </c>
      <c r="O1236" s="29">
        <v>820700</v>
      </c>
      <c r="R1236" s="29" t="s">
        <v>413</v>
      </c>
      <c r="S1236" s="29">
        <v>101</v>
      </c>
      <c r="U1236" s="29">
        <v>2939</v>
      </c>
      <c r="V1236" s="29" t="s">
        <v>2846</v>
      </c>
      <c r="W1236" s="29" t="s">
        <v>2847</v>
      </c>
      <c r="X1236" s="29" t="s">
        <v>212</v>
      </c>
    </row>
    <row r="1237" spans="1:24" x14ac:dyDescent="0.25">
      <c r="A1237" s="29" t="s">
        <v>143</v>
      </c>
      <c r="B1237" s="29">
        <v>2939</v>
      </c>
      <c r="C1237" s="29" t="s">
        <v>142</v>
      </c>
      <c r="D1237" s="29">
        <v>191779915</v>
      </c>
      <c r="E1237" s="29">
        <v>0</v>
      </c>
      <c r="F1237" s="29">
        <v>1080</v>
      </c>
      <c r="G1237" s="29">
        <v>2691220</v>
      </c>
      <c r="H1237" s="29">
        <v>1286454</v>
      </c>
      <c r="I1237" s="29">
        <v>909</v>
      </c>
      <c r="J1237" s="29">
        <v>1085802</v>
      </c>
      <c r="K1237" s="29" t="s">
        <v>2827</v>
      </c>
      <c r="M1237" s="29">
        <v>8207</v>
      </c>
      <c r="N1237" s="29" t="s">
        <v>142</v>
      </c>
      <c r="O1237" s="29">
        <v>820700</v>
      </c>
      <c r="R1237" s="29" t="s">
        <v>430</v>
      </c>
      <c r="S1237" s="29">
        <v>101</v>
      </c>
      <c r="U1237" s="29">
        <v>2939</v>
      </c>
      <c r="V1237" s="29" t="s">
        <v>2844</v>
      </c>
      <c r="W1237" s="29" t="s">
        <v>747</v>
      </c>
      <c r="X1237" s="29" t="s">
        <v>212</v>
      </c>
    </row>
    <row r="1238" spans="1:24" x14ac:dyDescent="0.25">
      <c r="A1238" s="29" t="s">
        <v>143</v>
      </c>
      <c r="B1238" s="29">
        <v>2939</v>
      </c>
      <c r="C1238" s="29" t="s">
        <v>142</v>
      </c>
      <c r="D1238" s="29">
        <v>191779870</v>
      </c>
      <c r="E1238" s="29">
        <v>0</v>
      </c>
      <c r="F1238" s="29">
        <v>1080</v>
      </c>
      <c r="G1238" s="29">
        <v>2691250</v>
      </c>
      <c r="H1238" s="29">
        <v>1286501</v>
      </c>
      <c r="I1238" s="29">
        <v>909</v>
      </c>
      <c r="J1238" s="29">
        <v>1085802</v>
      </c>
      <c r="K1238" s="29" t="s">
        <v>2827</v>
      </c>
      <c r="M1238" s="29">
        <v>8207</v>
      </c>
      <c r="N1238" s="29" t="s">
        <v>142</v>
      </c>
      <c r="O1238" s="29">
        <v>820700</v>
      </c>
      <c r="R1238" s="29" t="s">
        <v>430</v>
      </c>
      <c r="S1238" s="29">
        <v>101</v>
      </c>
      <c r="U1238" s="29">
        <v>2939</v>
      </c>
      <c r="V1238" s="29" t="s">
        <v>2845</v>
      </c>
      <c r="W1238" s="29" t="s">
        <v>726</v>
      </c>
      <c r="X1238" s="29" t="s">
        <v>212</v>
      </c>
    </row>
    <row r="1239" spans="1:24" x14ac:dyDescent="0.25">
      <c r="A1239" s="29" t="s">
        <v>143</v>
      </c>
      <c r="B1239" s="29">
        <v>2939</v>
      </c>
      <c r="C1239" s="29" t="s">
        <v>142</v>
      </c>
      <c r="D1239" s="29">
        <v>191771497</v>
      </c>
      <c r="E1239" s="29">
        <v>0</v>
      </c>
      <c r="F1239" s="29">
        <v>1080</v>
      </c>
      <c r="G1239" s="29">
        <v>2690605.3659999999</v>
      </c>
      <c r="H1239" s="29">
        <v>1284340.3130000001</v>
      </c>
      <c r="I1239" s="29">
        <v>905</v>
      </c>
      <c r="J1239" s="29">
        <v>1085803</v>
      </c>
      <c r="K1239" s="29" t="s">
        <v>2849</v>
      </c>
      <c r="M1239" s="29">
        <v>8200</v>
      </c>
      <c r="N1239" s="29" t="s">
        <v>142</v>
      </c>
      <c r="O1239" s="29">
        <v>820000</v>
      </c>
      <c r="R1239" s="29" t="s">
        <v>675</v>
      </c>
      <c r="S1239" s="29">
        <v>101</v>
      </c>
      <c r="U1239" s="29">
        <v>2939</v>
      </c>
      <c r="V1239" s="29" t="s">
        <v>2850</v>
      </c>
      <c r="W1239" s="29" t="s">
        <v>2851</v>
      </c>
      <c r="X1239" s="29" t="s">
        <v>212</v>
      </c>
    </row>
    <row r="1240" spans="1:24" x14ac:dyDescent="0.25">
      <c r="A1240" s="29" t="s">
        <v>143</v>
      </c>
      <c r="B1240" s="29">
        <v>2939</v>
      </c>
      <c r="C1240" s="29" t="s">
        <v>142</v>
      </c>
      <c r="D1240" s="29">
        <v>191750368</v>
      </c>
      <c r="E1240" s="29">
        <v>0</v>
      </c>
      <c r="F1240" s="29">
        <v>1060</v>
      </c>
      <c r="G1240" s="29">
        <v>2691219</v>
      </c>
      <c r="H1240" s="29">
        <v>1284608</v>
      </c>
      <c r="I1240" s="29">
        <v>909</v>
      </c>
      <c r="J1240" s="29">
        <v>1085803</v>
      </c>
      <c r="K1240" s="29" t="s">
        <v>2849</v>
      </c>
      <c r="M1240" s="29">
        <v>8200</v>
      </c>
      <c r="N1240" s="29" t="s">
        <v>142</v>
      </c>
      <c r="O1240" s="29">
        <v>820000</v>
      </c>
      <c r="R1240" s="29" t="s">
        <v>2852</v>
      </c>
      <c r="S1240" s="29">
        <v>115</v>
      </c>
      <c r="U1240" s="29">
        <v>2939</v>
      </c>
      <c r="V1240" s="29" t="s">
        <v>2853</v>
      </c>
      <c r="W1240" s="29" t="s">
        <v>2854</v>
      </c>
      <c r="X1240" s="29" t="s">
        <v>212</v>
      </c>
    </row>
    <row r="1241" spans="1:24" x14ac:dyDescent="0.25">
      <c r="A1241" s="29" t="s">
        <v>143</v>
      </c>
      <c r="B1241" s="29">
        <v>2939</v>
      </c>
      <c r="C1241" s="29" t="s">
        <v>142</v>
      </c>
      <c r="D1241" s="29">
        <v>191767278</v>
      </c>
      <c r="E1241" s="29">
        <v>0</v>
      </c>
      <c r="F1241" s="29">
        <v>1060</v>
      </c>
      <c r="G1241" s="29">
        <v>2691428</v>
      </c>
      <c r="H1241" s="29">
        <v>1284700</v>
      </c>
      <c r="I1241" s="29">
        <v>909</v>
      </c>
      <c r="J1241" s="29">
        <v>1085803</v>
      </c>
      <c r="K1241" s="29" t="s">
        <v>2849</v>
      </c>
      <c r="M1241" s="29">
        <v>8200</v>
      </c>
      <c r="N1241" s="29" t="s">
        <v>142</v>
      </c>
      <c r="O1241" s="29">
        <v>820000</v>
      </c>
      <c r="S1241" s="29">
        <v>115</v>
      </c>
      <c r="U1241" s="29">
        <v>2939</v>
      </c>
      <c r="V1241" s="29" t="s">
        <v>1721</v>
      </c>
      <c r="W1241" s="29" t="s">
        <v>1123</v>
      </c>
      <c r="X1241" s="29" t="s">
        <v>212</v>
      </c>
    </row>
    <row r="1242" spans="1:24" x14ac:dyDescent="0.25">
      <c r="A1242" s="29" t="s">
        <v>143</v>
      </c>
      <c r="B1242" s="29">
        <v>2939</v>
      </c>
      <c r="C1242" s="29" t="s">
        <v>142</v>
      </c>
      <c r="D1242" s="29">
        <v>191767271</v>
      </c>
      <c r="E1242" s="29">
        <v>0</v>
      </c>
      <c r="F1242" s="29">
        <v>1060</v>
      </c>
      <c r="G1242" s="29">
        <v>2691300</v>
      </c>
      <c r="H1242" s="29">
        <v>1284618</v>
      </c>
      <c r="I1242" s="29">
        <v>909</v>
      </c>
      <c r="J1242" s="29">
        <v>1085803</v>
      </c>
      <c r="K1242" s="29" t="s">
        <v>2849</v>
      </c>
      <c r="M1242" s="29">
        <v>8200</v>
      </c>
      <c r="N1242" s="29" t="s">
        <v>142</v>
      </c>
      <c r="O1242" s="29">
        <v>820000</v>
      </c>
      <c r="S1242" s="29">
        <v>115</v>
      </c>
      <c r="U1242" s="29">
        <v>2939</v>
      </c>
      <c r="V1242" s="29" t="s">
        <v>2804</v>
      </c>
      <c r="W1242" s="29" t="s">
        <v>2857</v>
      </c>
      <c r="X1242" s="29" t="s">
        <v>212</v>
      </c>
    </row>
    <row r="1243" spans="1:24" x14ac:dyDescent="0.25">
      <c r="A1243" s="29" t="s">
        <v>143</v>
      </c>
      <c r="B1243" s="29">
        <v>2939</v>
      </c>
      <c r="C1243" s="29" t="s">
        <v>142</v>
      </c>
      <c r="D1243" s="29">
        <v>191767279</v>
      </c>
      <c r="E1243" s="29">
        <v>0</v>
      </c>
      <c r="F1243" s="29">
        <v>1060</v>
      </c>
      <c r="G1243" s="29">
        <v>2691436</v>
      </c>
      <c r="H1243" s="29">
        <v>1284705</v>
      </c>
      <c r="I1243" s="29">
        <v>909</v>
      </c>
      <c r="J1243" s="29">
        <v>1085803</v>
      </c>
      <c r="K1243" s="29" t="s">
        <v>2849</v>
      </c>
      <c r="M1243" s="29">
        <v>8200</v>
      </c>
      <c r="N1243" s="29" t="s">
        <v>142</v>
      </c>
      <c r="O1243" s="29">
        <v>820000</v>
      </c>
      <c r="S1243" s="29">
        <v>115</v>
      </c>
      <c r="U1243" s="29">
        <v>2939</v>
      </c>
      <c r="V1243" s="29" t="s">
        <v>1726</v>
      </c>
      <c r="W1243" s="29" t="s">
        <v>2855</v>
      </c>
      <c r="X1243" s="29" t="s">
        <v>212</v>
      </c>
    </row>
    <row r="1244" spans="1:24" x14ac:dyDescent="0.25">
      <c r="A1244" s="29" t="s">
        <v>143</v>
      </c>
      <c r="B1244" s="29">
        <v>2939</v>
      </c>
      <c r="C1244" s="29" t="s">
        <v>142</v>
      </c>
      <c r="D1244" s="29">
        <v>191767277</v>
      </c>
      <c r="E1244" s="29">
        <v>0</v>
      </c>
      <c r="F1244" s="29">
        <v>1060</v>
      </c>
      <c r="G1244" s="29">
        <v>2691404</v>
      </c>
      <c r="H1244" s="29">
        <v>1284684</v>
      </c>
      <c r="I1244" s="29">
        <v>909</v>
      </c>
      <c r="J1244" s="29">
        <v>1085803</v>
      </c>
      <c r="K1244" s="29" t="s">
        <v>2849</v>
      </c>
      <c r="M1244" s="29">
        <v>8200</v>
      </c>
      <c r="N1244" s="29" t="s">
        <v>142</v>
      </c>
      <c r="O1244" s="29">
        <v>820000</v>
      </c>
      <c r="S1244" s="29">
        <v>115</v>
      </c>
      <c r="U1244" s="29">
        <v>2939</v>
      </c>
      <c r="V1244" s="29" t="s">
        <v>1721</v>
      </c>
      <c r="W1244" s="29" t="s">
        <v>2856</v>
      </c>
      <c r="X1244" s="29" t="s">
        <v>212</v>
      </c>
    </row>
    <row r="1245" spans="1:24" x14ac:dyDescent="0.25">
      <c r="A1245" s="29" t="s">
        <v>143</v>
      </c>
      <c r="B1245" s="29">
        <v>2939</v>
      </c>
      <c r="C1245" s="29" t="s">
        <v>142</v>
      </c>
      <c r="D1245" s="29">
        <v>191746421</v>
      </c>
      <c r="E1245" s="29">
        <v>0</v>
      </c>
      <c r="F1245" s="29">
        <v>1060</v>
      </c>
      <c r="G1245" s="29">
        <v>2688884</v>
      </c>
      <c r="H1245" s="29">
        <v>1283689</v>
      </c>
      <c r="I1245" s="29">
        <v>909</v>
      </c>
      <c r="J1245" s="29">
        <v>1085804</v>
      </c>
      <c r="K1245" s="29" t="s">
        <v>2858</v>
      </c>
      <c r="M1245" s="29">
        <v>8200</v>
      </c>
      <c r="N1245" s="29" t="s">
        <v>142</v>
      </c>
      <c r="O1245" s="29">
        <v>820000</v>
      </c>
      <c r="R1245" s="29" t="s">
        <v>2859</v>
      </c>
      <c r="S1245" s="29">
        <v>115</v>
      </c>
      <c r="U1245" s="29">
        <v>2939</v>
      </c>
      <c r="V1245" s="29" t="s">
        <v>2860</v>
      </c>
      <c r="W1245" s="29" t="s">
        <v>2861</v>
      </c>
      <c r="X1245" s="29" t="s">
        <v>212</v>
      </c>
    </row>
    <row r="1246" spans="1:24" x14ac:dyDescent="0.25">
      <c r="A1246" s="29" t="s">
        <v>143</v>
      </c>
      <c r="B1246" s="29">
        <v>2939</v>
      </c>
      <c r="C1246" s="29" t="s">
        <v>142</v>
      </c>
      <c r="D1246" s="29">
        <v>191770930</v>
      </c>
      <c r="E1246" s="29">
        <v>0</v>
      </c>
      <c r="F1246" s="29">
        <v>1060</v>
      </c>
      <c r="G1246" s="29">
        <v>2689216</v>
      </c>
      <c r="H1246" s="29">
        <v>1283721</v>
      </c>
      <c r="I1246" s="29">
        <v>909</v>
      </c>
      <c r="J1246" s="29">
        <v>1085804</v>
      </c>
      <c r="K1246" s="29" t="s">
        <v>2858</v>
      </c>
      <c r="M1246" s="29">
        <v>8200</v>
      </c>
      <c r="N1246" s="29" t="s">
        <v>142</v>
      </c>
      <c r="O1246" s="29">
        <v>820000</v>
      </c>
      <c r="S1246" s="29">
        <v>115</v>
      </c>
      <c r="U1246" s="29">
        <v>2939</v>
      </c>
      <c r="V1246" s="29" t="s">
        <v>2862</v>
      </c>
      <c r="W1246" s="29" t="s">
        <v>2863</v>
      </c>
      <c r="X1246" s="29" t="s">
        <v>212</v>
      </c>
    </row>
    <row r="1247" spans="1:24" x14ac:dyDescent="0.25">
      <c r="A1247" s="29" t="s">
        <v>143</v>
      </c>
      <c r="B1247" s="29">
        <v>2939</v>
      </c>
      <c r="C1247" s="29" t="s">
        <v>142</v>
      </c>
      <c r="D1247" s="29">
        <v>191756965</v>
      </c>
      <c r="E1247" s="29">
        <v>0</v>
      </c>
      <c r="F1247" s="29">
        <v>1060</v>
      </c>
      <c r="G1247" s="29">
        <v>2688761</v>
      </c>
      <c r="H1247" s="29">
        <v>1283592</v>
      </c>
      <c r="I1247" s="29">
        <v>909</v>
      </c>
      <c r="J1247" s="29">
        <v>1085804</v>
      </c>
      <c r="K1247" s="29" t="s">
        <v>2858</v>
      </c>
      <c r="M1247" s="29">
        <v>8200</v>
      </c>
      <c r="N1247" s="29" t="s">
        <v>142</v>
      </c>
      <c r="O1247" s="29">
        <v>820000</v>
      </c>
      <c r="S1247" s="29">
        <v>115</v>
      </c>
      <c r="U1247" s="29">
        <v>2939</v>
      </c>
      <c r="V1247" s="29" t="s">
        <v>2864</v>
      </c>
      <c r="W1247" s="29" t="s">
        <v>2865</v>
      </c>
      <c r="X1247" s="29" t="s">
        <v>212</v>
      </c>
    </row>
    <row r="1248" spans="1:24" x14ac:dyDescent="0.25">
      <c r="A1248" s="29" t="s">
        <v>143</v>
      </c>
      <c r="B1248" s="29">
        <v>2939</v>
      </c>
      <c r="C1248" s="29" t="s">
        <v>142</v>
      </c>
      <c r="D1248" s="29">
        <v>191593371</v>
      </c>
      <c r="E1248" s="29">
        <v>0</v>
      </c>
      <c r="F1248" s="29">
        <v>1060</v>
      </c>
      <c r="G1248" s="29">
        <v>2691567</v>
      </c>
      <c r="H1248" s="29">
        <v>1283247</v>
      </c>
      <c r="I1248" s="29">
        <v>904</v>
      </c>
      <c r="J1248" s="29">
        <v>1085806</v>
      </c>
      <c r="K1248" s="29" t="s">
        <v>2866</v>
      </c>
      <c r="M1248" s="29">
        <v>8203</v>
      </c>
      <c r="N1248" s="29" t="s">
        <v>142</v>
      </c>
      <c r="O1248" s="29">
        <v>820300</v>
      </c>
      <c r="R1248" s="29" t="s">
        <v>262</v>
      </c>
      <c r="S1248" s="29">
        <v>115</v>
      </c>
      <c r="U1248" s="29">
        <v>2939</v>
      </c>
      <c r="V1248" s="29" t="s">
        <v>2867</v>
      </c>
      <c r="W1248" s="29" t="s">
        <v>2868</v>
      </c>
      <c r="X1248" s="29" t="s">
        <v>212</v>
      </c>
    </row>
    <row r="1249" spans="1:24" x14ac:dyDescent="0.25">
      <c r="A1249" s="29" t="s">
        <v>143</v>
      </c>
      <c r="B1249" s="29">
        <v>2939</v>
      </c>
      <c r="C1249" s="29" t="s">
        <v>142</v>
      </c>
      <c r="D1249" s="29">
        <v>191593372</v>
      </c>
      <c r="E1249" s="29">
        <v>0</v>
      </c>
      <c r="F1249" s="29">
        <v>1060</v>
      </c>
      <c r="G1249" s="29">
        <v>2691541</v>
      </c>
      <c r="H1249" s="29">
        <v>1283236</v>
      </c>
      <c r="I1249" s="29">
        <v>905</v>
      </c>
      <c r="J1249" s="29">
        <v>1085806</v>
      </c>
      <c r="K1249" s="29" t="s">
        <v>2866</v>
      </c>
      <c r="M1249" s="29">
        <v>8203</v>
      </c>
      <c r="N1249" s="29" t="s">
        <v>142</v>
      </c>
      <c r="O1249" s="29">
        <v>820300</v>
      </c>
      <c r="R1249" s="29" t="s">
        <v>235</v>
      </c>
      <c r="S1249" s="29">
        <v>115</v>
      </c>
      <c r="U1249" s="29">
        <v>2939</v>
      </c>
      <c r="V1249" s="29" t="s">
        <v>2867</v>
      </c>
      <c r="W1249" s="29" t="s">
        <v>2869</v>
      </c>
      <c r="X1249" s="29" t="s">
        <v>212</v>
      </c>
    </row>
    <row r="1250" spans="1:24" x14ac:dyDescent="0.25">
      <c r="A1250" s="29" t="s">
        <v>143</v>
      </c>
      <c r="B1250" s="29">
        <v>2939</v>
      </c>
      <c r="C1250" s="29" t="s">
        <v>142</v>
      </c>
      <c r="D1250" s="29">
        <v>191766160</v>
      </c>
      <c r="E1250" s="29">
        <v>0</v>
      </c>
      <c r="F1250" s="29">
        <v>1060</v>
      </c>
      <c r="G1250" s="29">
        <v>2691627</v>
      </c>
      <c r="H1250" s="29">
        <v>1283163</v>
      </c>
      <c r="I1250" s="29">
        <v>909</v>
      </c>
      <c r="J1250" s="29">
        <v>1085806</v>
      </c>
      <c r="K1250" s="29" t="s">
        <v>2866</v>
      </c>
      <c r="M1250" s="29">
        <v>8203</v>
      </c>
      <c r="N1250" s="29" t="s">
        <v>142</v>
      </c>
      <c r="O1250" s="29">
        <v>820300</v>
      </c>
      <c r="R1250" s="29" t="s">
        <v>525</v>
      </c>
      <c r="S1250" s="29">
        <v>115</v>
      </c>
      <c r="U1250" s="29">
        <v>2939</v>
      </c>
      <c r="V1250" s="29" t="s">
        <v>2870</v>
      </c>
      <c r="W1250" s="29" t="s">
        <v>2871</v>
      </c>
      <c r="X1250" s="29" t="s">
        <v>212</v>
      </c>
    </row>
    <row r="1251" spans="1:24" x14ac:dyDescent="0.25">
      <c r="A1251" s="29" t="s">
        <v>143</v>
      </c>
      <c r="B1251" s="29">
        <v>2939</v>
      </c>
      <c r="C1251" s="29" t="s">
        <v>142</v>
      </c>
      <c r="D1251" s="29">
        <v>191775076</v>
      </c>
      <c r="E1251" s="29">
        <v>0</v>
      </c>
      <c r="F1251" s="29">
        <v>1060</v>
      </c>
      <c r="G1251" s="29">
        <v>2691498</v>
      </c>
      <c r="H1251" s="29">
        <v>1283269</v>
      </c>
      <c r="I1251" s="29">
        <v>909</v>
      </c>
      <c r="J1251" s="29">
        <v>1085806</v>
      </c>
      <c r="K1251" s="29" t="s">
        <v>2866</v>
      </c>
      <c r="M1251" s="29">
        <v>8203</v>
      </c>
      <c r="N1251" s="29" t="s">
        <v>142</v>
      </c>
      <c r="O1251" s="29">
        <v>820300</v>
      </c>
      <c r="S1251" s="29">
        <v>115</v>
      </c>
      <c r="U1251" s="29">
        <v>2939</v>
      </c>
      <c r="V1251" s="29" t="s">
        <v>2880</v>
      </c>
      <c r="W1251" s="29" t="s">
        <v>2881</v>
      </c>
      <c r="X1251" s="29" t="s">
        <v>212</v>
      </c>
    </row>
    <row r="1252" spans="1:24" x14ac:dyDescent="0.25">
      <c r="A1252" s="29" t="s">
        <v>143</v>
      </c>
      <c r="B1252" s="29">
        <v>2939</v>
      </c>
      <c r="C1252" s="29" t="s">
        <v>142</v>
      </c>
      <c r="D1252" s="29">
        <v>191775132</v>
      </c>
      <c r="E1252" s="29">
        <v>0</v>
      </c>
      <c r="F1252" s="29">
        <v>1060</v>
      </c>
      <c r="G1252" s="29">
        <v>2691463.73</v>
      </c>
      <c r="H1252" s="29">
        <v>1283307.8189999999</v>
      </c>
      <c r="I1252" s="29">
        <v>905</v>
      </c>
      <c r="J1252" s="29">
        <v>1085806</v>
      </c>
      <c r="K1252" s="29" t="s">
        <v>2866</v>
      </c>
      <c r="M1252" s="29">
        <v>8203</v>
      </c>
      <c r="N1252" s="29" t="s">
        <v>142</v>
      </c>
      <c r="O1252" s="29">
        <v>820300</v>
      </c>
      <c r="S1252" s="29">
        <v>115</v>
      </c>
      <c r="U1252" s="29">
        <v>2939</v>
      </c>
      <c r="V1252" s="29" t="s">
        <v>2874</v>
      </c>
      <c r="W1252" s="29" t="s">
        <v>2875</v>
      </c>
      <c r="X1252" s="29" t="s">
        <v>212</v>
      </c>
    </row>
    <row r="1253" spans="1:24" x14ac:dyDescent="0.25">
      <c r="A1253" s="29" t="s">
        <v>143</v>
      </c>
      <c r="B1253" s="29">
        <v>2939</v>
      </c>
      <c r="C1253" s="29" t="s">
        <v>142</v>
      </c>
      <c r="D1253" s="29">
        <v>191775077</v>
      </c>
      <c r="E1253" s="29">
        <v>0</v>
      </c>
      <c r="F1253" s="29">
        <v>1060</v>
      </c>
      <c r="G1253" s="29">
        <v>2691527</v>
      </c>
      <c r="H1253" s="29">
        <v>1283251</v>
      </c>
      <c r="I1253" s="29">
        <v>909</v>
      </c>
      <c r="J1253" s="29">
        <v>1085806</v>
      </c>
      <c r="K1253" s="29" t="s">
        <v>2866</v>
      </c>
      <c r="M1253" s="29">
        <v>8203</v>
      </c>
      <c r="N1253" s="29" t="s">
        <v>142</v>
      </c>
      <c r="O1253" s="29">
        <v>820300</v>
      </c>
      <c r="S1253" s="29">
        <v>115</v>
      </c>
      <c r="U1253" s="29">
        <v>2939</v>
      </c>
      <c r="V1253" s="29" t="s">
        <v>2876</v>
      </c>
      <c r="W1253" s="29" t="s">
        <v>2877</v>
      </c>
      <c r="X1253" s="29" t="s">
        <v>212</v>
      </c>
    </row>
    <row r="1254" spans="1:24" x14ac:dyDescent="0.25">
      <c r="A1254" s="29" t="s">
        <v>143</v>
      </c>
      <c r="B1254" s="29">
        <v>2939</v>
      </c>
      <c r="C1254" s="29" t="s">
        <v>142</v>
      </c>
      <c r="D1254" s="29">
        <v>191706019</v>
      </c>
      <c r="E1254" s="29">
        <v>0</v>
      </c>
      <c r="F1254" s="29">
        <v>1060</v>
      </c>
      <c r="G1254" s="29">
        <v>2691593</v>
      </c>
      <c r="H1254" s="29">
        <v>1283172</v>
      </c>
      <c r="I1254" s="29">
        <v>909</v>
      </c>
      <c r="J1254" s="29">
        <v>1085806</v>
      </c>
      <c r="K1254" s="29" t="s">
        <v>2866</v>
      </c>
      <c r="M1254" s="29">
        <v>8203</v>
      </c>
      <c r="N1254" s="29" t="s">
        <v>142</v>
      </c>
      <c r="O1254" s="29">
        <v>820300</v>
      </c>
      <c r="S1254" s="29">
        <v>115</v>
      </c>
      <c r="U1254" s="29">
        <v>2939</v>
      </c>
      <c r="V1254" s="29" t="s">
        <v>2878</v>
      </c>
      <c r="W1254" s="29" t="s">
        <v>2879</v>
      </c>
      <c r="X1254" s="29" t="s">
        <v>212</v>
      </c>
    </row>
    <row r="1255" spans="1:24" x14ac:dyDescent="0.25">
      <c r="A1255" s="29" t="s">
        <v>143</v>
      </c>
      <c r="B1255" s="29">
        <v>2939</v>
      </c>
      <c r="C1255" s="29" t="s">
        <v>142</v>
      </c>
      <c r="D1255" s="29">
        <v>191766334</v>
      </c>
      <c r="E1255" s="29">
        <v>0</v>
      </c>
      <c r="F1255" s="29">
        <v>1060</v>
      </c>
      <c r="G1255" s="29">
        <v>2691677</v>
      </c>
      <c r="H1255" s="29">
        <v>1283151</v>
      </c>
      <c r="I1255" s="29">
        <v>909</v>
      </c>
      <c r="J1255" s="29">
        <v>1085806</v>
      </c>
      <c r="K1255" s="29" t="s">
        <v>2866</v>
      </c>
      <c r="M1255" s="29">
        <v>8203</v>
      </c>
      <c r="N1255" s="29" t="s">
        <v>142</v>
      </c>
      <c r="O1255" s="29">
        <v>820300</v>
      </c>
      <c r="S1255" s="29">
        <v>115</v>
      </c>
      <c r="U1255" s="29">
        <v>2939</v>
      </c>
      <c r="V1255" s="29" t="s">
        <v>2872</v>
      </c>
      <c r="W1255" s="29" t="s">
        <v>2873</v>
      </c>
      <c r="X1255" s="29" t="s">
        <v>212</v>
      </c>
    </row>
    <row r="1256" spans="1:24" x14ac:dyDescent="0.25">
      <c r="A1256" s="29" t="s">
        <v>143</v>
      </c>
      <c r="B1256" s="29">
        <v>2939</v>
      </c>
      <c r="C1256" s="29" t="s">
        <v>142</v>
      </c>
      <c r="D1256" s="29">
        <v>191689157</v>
      </c>
      <c r="E1256" s="29">
        <v>0</v>
      </c>
      <c r="F1256" s="29">
        <v>1060</v>
      </c>
      <c r="G1256" s="29">
        <v>2692137</v>
      </c>
      <c r="H1256" s="29">
        <v>1286401</v>
      </c>
      <c r="I1256" s="29">
        <v>909</v>
      </c>
      <c r="J1256" s="29">
        <v>1085807</v>
      </c>
      <c r="K1256" s="29" t="s">
        <v>2882</v>
      </c>
      <c r="L1256" s="175" t="s">
        <v>280</v>
      </c>
      <c r="M1256" s="29">
        <v>8207</v>
      </c>
      <c r="N1256" s="29" t="s">
        <v>142</v>
      </c>
      <c r="O1256" s="29">
        <v>820700</v>
      </c>
      <c r="R1256" s="29" t="s">
        <v>249</v>
      </c>
      <c r="S1256" s="29">
        <v>115</v>
      </c>
      <c r="T1256" s="29" t="s">
        <v>3681</v>
      </c>
      <c r="U1256" s="29">
        <v>2939</v>
      </c>
      <c r="V1256" s="29" t="s">
        <v>2890</v>
      </c>
      <c r="W1256" s="29" t="s">
        <v>4108</v>
      </c>
      <c r="X1256" s="29" t="s">
        <v>212</v>
      </c>
    </row>
    <row r="1257" spans="1:24" x14ac:dyDescent="0.25">
      <c r="A1257" s="29" t="s">
        <v>143</v>
      </c>
      <c r="B1257" s="29">
        <v>2939</v>
      </c>
      <c r="C1257" s="29" t="s">
        <v>142</v>
      </c>
      <c r="D1257" s="29">
        <v>502012367</v>
      </c>
      <c r="E1257" s="29">
        <v>0</v>
      </c>
      <c r="F1257" s="29">
        <v>1060</v>
      </c>
      <c r="G1257" s="29">
        <v>2692136.3730000001</v>
      </c>
      <c r="H1257" s="29">
        <v>1286370.4129999999</v>
      </c>
      <c r="I1257" s="29">
        <v>901</v>
      </c>
      <c r="J1257" s="29">
        <v>1085807</v>
      </c>
      <c r="K1257" s="29" t="s">
        <v>2882</v>
      </c>
      <c r="L1257" s="175" t="s">
        <v>280</v>
      </c>
      <c r="M1257" s="29">
        <v>8207</v>
      </c>
      <c r="N1257" s="29" t="s">
        <v>142</v>
      </c>
      <c r="O1257" s="29">
        <v>820700</v>
      </c>
      <c r="S1257" s="29">
        <v>115</v>
      </c>
      <c r="T1257" s="29" t="s">
        <v>3681</v>
      </c>
      <c r="U1257" s="29">
        <v>2939</v>
      </c>
      <c r="V1257" s="29" t="s">
        <v>2890</v>
      </c>
      <c r="X1257" s="29" t="s">
        <v>212</v>
      </c>
    </row>
    <row r="1258" spans="1:24" x14ac:dyDescent="0.25">
      <c r="A1258" s="29" t="s">
        <v>143</v>
      </c>
      <c r="B1258" s="29">
        <v>2939</v>
      </c>
      <c r="C1258" s="29" t="s">
        <v>142</v>
      </c>
      <c r="D1258" s="29">
        <v>2027839</v>
      </c>
      <c r="E1258" s="29">
        <v>0</v>
      </c>
      <c r="F1258" s="29">
        <v>1060</v>
      </c>
      <c r="G1258" s="29">
        <v>2691947.2050000001</v>
      </c>
      <c r="H1258" s="29">
        <v>1286240.007</v>
      </c>
      <c r="I1258" s="29">
        <v>901</v>
      </c>
      <c r="J1258" s="29">
        <v>1085807</v>
      </c>
      <c r="K1258" s="29" t="s">
        <v>2882</v>
      </c>
      <c r="L1258" s="175" t="s">
        <v>2883</v>
      </c>
      <c r="M1258" s="29">
        <v>8207</v>
      </c>
      <c r="N1258" s="29" t="s">
        <v>142</v>
      </c>
      <c r="O1258" s="29">
        <v>820700</v>
      </c>
      <c r="P1258" s="29">
        <v>2691964.8670000001</v>
      </c>
      <c r="Q1258" s="29">
        <v>1286295.4180000001</v>
      </c>
      <c r="R1258" s="29" t="s">
        <v>2884</v>
      </c>
      <c r="S1258" s="29">
        <v>115</v>
      </c>
      <c r="T1258" s="29" t="s">
        <v>2885</v>
      </c>
      <c r="U1258" s="29">
        <v>2939</v>
      </c>
      <c r="V1258" s="29" t="s">
        <v>2886</v>
      </c>
      <c r="W1258" s="29" t="s">
        <v>2887</v>
      </c>
      <c r="X1258" s="29" t="s">
        <v>252</v>
      </c>
    </row>
    <row r="1259" spans="1:24" x14ac:dyDescent="0.25">
      <c r="A1259" s="29" t="s">
        <v>143</v>
      </c>
      <c r="B1259" s="29">
        <v>2939</v>
      </c>
      <c r="C1259" s="29" t="s">
        <v>142</v>
      </c>
      <c r="D1259" s="29">
        <v>191972974</v>
      </c>
      <c r="E1259" s="29">
        <v>0</v>
      </c>
      <c r="F1259" s="29">
        <v>1060</v>
      </c>
      <c r="G1259" s="29">
        <v>2691896.2039999999</v>
      </c>
      <c r="H1259" s="29">
        <v>1286139.3829999999</v>
      </c>
      <c r="I1259" s="29">
        <v>905</v>
      </c>
      <c r="J1259" s="29">
        <v>1085807</v>
      </c>
      <c r="K1259" s="29" t="s">
        <v>2882</v>
      </c>
      <c r="L1259" s="175" t="s">
        <v>2883</v>
      </c>
      <c r="M1259" s="29">
        <v>8207</v>
      </c>
      <c r="N1259" s="29" t="s">
        <v>142</v>
      </c>
      <c r="O1259" s="29">
        <v>820700</v>
      </c>
      <c r="R1259" s="29" t="s">
        <v>2660</v>
      </c>
      <c r="S1259" s="29">
        <v>115</v>
      </c>
      <c r="T1259" s="29" t="s">
        <v>2885</v>
      </c>
      <c r="U1259" s="29">
        <v>2939</v>
      </c>
      <c r="V1259" s="29" t="s">
        <v>2886</v>
      </c>
      <c r="W1259" s="29" t="s">
        <v>2888</v>
      </c>
      <c r="X1259" s="29" t="s">
        <v>252</v>
      </c>
    </row>
    <row r="1260" spans="1:24" x14ac:dyDescent="0.25">
      <c r="A1260" s="29" t="s">
        <v>143</v>
      </c>
      <c r="B1260" s="29">
        <v>2939</v>
      </c>
      <c r="C1260" s="29" t="s">
        <v>142</v>
      </c>
      <c r="D1260" s="29">
        <v>191972975</v>
      </c>
      <c r="E1260" s="29">
        <v>0</v>
      </c>
      <c r="F1260" s="29">
        <v>1060</v>
      </c>
      <c r="G1260" s="29">
        <v>2691885.0260000001</v>
      </c>
      <c r="H1260" s="29">
        <v>1286110.845</v>
      </c>
      <c r="I1260" s="29">
        <v>905</v>
      </c>
      <c r="J1260" s="29">
        <v>1085807</v>
      </c>
      <c r="K1260" s="29" t="s">
        <v>2882</v>
      </c>
      <c r="L1260" s="175" t="s">
        <v>442</v>
      </c>
      <c r="M1260" s="29">
        <v>8207</v>
      </c>
      <c r="N1260" s="29" t="s">
        <v>142</v>
      </c>
      <c r="O1260" s="29">
        <v>820700</v>
      </c>
      <c r="R1260" s="29" t="s">
        <v>4109</v>
      </c>
      <c r="S1260" s="29">
        <v>115</v>
      </c>
      <c r="T1260" s="29" t="s">
        <v>2885</v>
      </c>
      <c r="U1260" s="29">
        <v>2939</v>
      </c>
      <c r="V1260" s="29" t="s">
        <v>2886</v>
      </c>
      <c r="W1260" s="29" t="s">
        <v>4110</v>
      </c>
      <c r="X1260" s="29" t="s">
        <v>212</v>
      </c>
    </row>
    <row r="1261" spans="1:24" x14ac:dyDescent="0.25">
      <c r="A1261" s="29" t="s">
        <v>143</v>
      </c>
      <c r="B1261" s="29">
        <v>2939</v>
      </c>
      <c r="C1261" s="29" t="s">
        <v>142</v>
      </c>
      <c r="D1261" s="29">
        <v>191689156</v>
      </c>
      <c r="E1261" s="29">
        <v>0</v>
      </c>
      <c r="F1261" s="29">
        <v>1060</v>
      </c>
      <c r="G1261" s="29">
        <v>2691856.42</v>
      </c>
      <c r="H1261" s="29">
        <v>1286241.0660000001</v>
      </c>
      <c r="I1261" s="29">
        <v>909</v>
      </c>
      <c r="J1261" s="29">
        <v>1085807</v>
      </c>
      <c r="K1261" s="29" t="s">
        <v>2882</v>
      </c>
      <c r="L1261" s="175" t="s">
        <v>442</v>
      </c>
      <c r="M1261" s="29">
        <v>8207</v>
      </c>
      <c r="N1261" s="29" t="s">
        <v>142</v>
      </c>
      <c r="O1261" s="29">
        <v>820700</v>
      </c>
      <c r="S1261" s="29">
        <v>115</v>
      </c>
      <c r="T1261" s="29" t="s">
        <v>2885</v>
      </c>
      <c r="U1261" s="29">
        <v>2939</v>
      </c>
      <c r="V1261" s="29" t="s">
        <v>2886</v>
      </c>
      <c r="W1261" s="29" t="s">
        <v>4111</v>
      </c>
      <c r="X1261" s="29" t="s">
        <v>212</v>
      </c>
    </row>
    <row r="1262" spans="1:24" x14ac:dyDescent="0.25">
      <c r="A1262" s="29" t="s">
        <v>143</v>
      </c>
      <c r="B1262" s="29">
        <v>2939</v>
      </c>
      <c r="C1262" s="29" t="s">
        <v>142</v>
      </c>
      <c r="D1262" s="29">
        <v>191771437</v>
      </c>
      <c r="E1262" s="29">
        <v>0</v>
      </c>
      <c r="F1262" s="29">
        <v>1080</v>
      </c>
      <c r="G1262" s="29">
        <v>2691992.2749999999</v>
      </c>
      <c r="H1262" s="29">
        <v>1286317.8599999999</v>
      </c>
      <c r="I1262" s="29">
        <v>905</v>
      </c>
      <c r="J1262" s="29">
        <v>1085807</v>
      </c>
      <c r="K1262" s="29" t="s">
        <v>2882</v>
      </c>
      <c r="M1262" s="29">
        <v>8207</v>
      </c>
      <c r="N1262" s="29" t="s">
        <v>142</v>
      </c>
      <c r="O1262" s="29">
        <v>820700</v>
      </c>
      <c r="R1262" s="29" t="s">
        <v>2889</v>
      </c>
      <c r="S1262" s="29">
        <v>101</v>
      </c>
      <c r="U1262" s="29">
        <v>2939</v>
      </c>
      <c r="V1262" s="29" t="s">
        <v>2886</v>
      </c>
      <c r="W1262" s="29" t="s">
        <v>2578</v>
      </c>
      <c r="X1262" s="29" t="s">
        <v>212</v>
      </c>
    </row>
    <row r="1263" spans="1:24" x14ac:dyDescent="0.25">
      <c r="A1263" s="29" t="s">
        <v>143</v>
      </c>
      <c r="B1263" s="29">
        <v>2939</v>
      </c>
      <c r="C1263" s="29" t="s">
        <v>142</v>
      </c>
      <c r="D1263" s="29">
        <v>191689158</v>
      </c>
      <c r="E1263" s="29">
        <v>0</v>
      </c>
      <c r="F1263" s="29">
        <v>1060</v>
      </c>
      <c r="G1263" s="29">
        <v>2692059</v>
      </c>
      <c r="H1263" s="29">
        <v>1286264</v>
      </c>
      <c r="I1263" s="29">
        <v>909</v>
      </c>
      <c r="J1263" s="29">
        <v>1085807</v>
      </c>
      <c r="K1263" s="29" t="s">
        <v>2882</v>
      </c>
      <c r="M1263" s="29">
        <v>8207</v>
      </c>
      <c r="N1263" s="29" t="s">
        <v>142</v>
      </c>
      <c r="O1263" s="29">
        <v>820700</v>
      </c>
      <c r="S1263" s="29">
        <v>115</v>
      </c>
      <c r="T1263" s="29" t="s">
        <v>3681</v>
      </c>
      <c r="U1263" s="29">
        <v>2939</v>
      </c>
      <c r="V1263" s="29" t="s">
        <v>2890</v>
      </c>
      <c r="W1263" s="29" t="s">
        <v>3682</v>
      </c>
      <c r="X1263" s="29" t="s">
        <v>212</v>
      </c>
    </row>
    <row r="1264" spans="1:24" x14ac:dyDescent="0.25">
      <c r="A1264" s="29" t="s">
        <v>143</v>
      </c>
      <c r="B1264" s="29">
        <v>2939</v>
      </c>
      <c r="C1264" s="29" t="s">
        <v>142</v>
      </c>
      <c r="D1264" s="29">
        <v>191746517</v>
      </c>
      <c r="E1264" s="29">
        <v>0</v>
      </c>
      <c r="F1264" s="29">
        <v>1080</v>
      </c>
      <c r="G1264" s="29">
        <v>2690570</v>
      </c>
      <c r="H1264" s="29">
        <v>1283615</v>
      </c>
      <c r="I1264" s="29">
        <v>905</v>
      </c>
      <c r="J1264" s="29">
        <v>1085810</v>
      </c>
      <c r="K1264" s="29" t="s">
        <v>2563</v>
      </c>
      <c r="M1264" s="29">
        <v>8200</v>
      </c>
      <c r="N1264" s="29" t="s">
        <v>142</v>
      </c>
      <c r="O1264" s="29">
        <v>820000</v>
      </c>
      <c r="R1264" s="29" t="s">
        <v>2564</v>
      </c>
      <c r="S1264" s="29">
        <v>101</v>
      </c>
      <c r="U1264" s="29">
        <v>2939</v>
      </c>
      <c r="V1264" s="29" t="s">
        <v>2565</v>
      </c>
      <c r="W1264" s="29" t="s">
        <v>2566</v>
      </c>
      <c r="X1264" s="29" t="s">
        <v>212</v>
      </c>
    </row>
    <row r="1265" spans="1:24" x14ac:dyDescent="0.25">
      <c r="A1265" s="29" t="s">
        <v>143</v>
      </c>
      <c r="B1265" s="29">
        <v>2939</v>
      </c>
      <c r="C1265" s="29" t="s">
        <v>142</v>
      </c>
      <c r="D1265" s="29">
        <v>190975889</v>
      </c>
      <c r="E1265" s="29">
        <v>0</v>
      </c>
      <c r="F1265" s="29">
        <v>1060</v>
      </c>
      <c r="G1265" s="29">
        <v>2690303.8670000001</v>
      </c>
      <c r="H1265" s="29">
        <v>1283597.605</v>
      </c>
      <c r="I1265" s="29">
        <v>901</v>
      </c>
      <c r="J1265" s="29">
        <v>1085810</v>
      </c>
      <c r="K1265" s="29" t="s">
        <v>2563</v>
      </c>
      <c r="M1265" s="29">
        <v>8200</v>
      </c>
      <c r="N1265" s="29" t="s">
        <v>142</v>
      </c>
      <c r="O1265" s="29">
        <v>820000</v>
      </c>
      <c r="P1265" s="29">
        <v>2690307.6230000001</v>
      </c>
      <c r="Q1265" s="29">
        <v>1283602.402</v>
      </c>
      <c r="R1265" s="29" t="s">
        <v>681</v>
      </c>
      <c r="S1265" s="29">
        <v>115</v>
      </c>
      <c r="U1265" s="29">
        <v>2939</v>
      </c>
      <c r="V1265" s="29" t="s">
        <v>2567</v>
      </c>
      <c r="W1265" s="29" t="s">
        <v>2568</v>
      </c>
      <c r="X1265" s="29" t="s">
        <v>212</v>
      </c>
    </row>
    <row r="1266" spans="1:24" x14ac:dyDescent="0.25">
      <c r="A1266" s="29" t="s">
        <v>143</v>
      </c>
      <c r="B1266" s="29">
        <v>2939</v>
      </c>
      <c r="C1266" s="29" t="s">
        <v>142</v>
      </c>
      <c r="D1266" s="29">
        <v>191765510</v>
      </c>
      <c r="E1266" s="29">
        <v>0</v>
      </c>
      <c r="F1266" s="29">
        <v>1080</v>
      </c>
      <c r="G1266" s="29">
        <v>2690352</v>
      </c>
      <c r="H1266" s="29">
        <v>1283577</v>
      </c>
      <c r="I1266" s="29">
        <v>905</v>
      </c>
      <c r="J1266" s="29">
        <v>1085810</v>
      </c>
      <c r="K1266" s="29" t="s">
        <v>2563</v>
      </c>
      <c r="M1266" s="29">
        <v>8200</v>
      </c>
      <c r="N1266" s="29" t="s">
        <v>142</v>
      </c>
      <c r="O1266" s="29">
        <v>820000</v>
      </c>
      <c r="R1266" s="29" t="s">
        <v>311</v>
      </c>
      <c r="S1266" s="29">
        <v>101</v>
      </c>
      <c r="U1266" s="29">
        <v>2939</v>
      </c>
      <c r="V1266" s="29" t="s">
        <v>2569</v>
      </c>
      <c r="W1266" s="29" t="s">
        <v>2570</v>
      </c>
      <c r="X1266" s="29" t="s">
        <v>212</v>
      </c>
    </row>
    <row r="1267" spans="1:24" x14ac:dyDescent="0.25">
      <c r="A1267" s="29" t="s">
        <v>143</v>
      </c>
      <c r="B1267" s="29">
        <v>2939</v>
      </c>
      <c r="C1267" s="29" t="s">
        <v>142</v>
      </c>
      <c r="D1267" s="29">
        <v>191750445</v>
      </c>
      <c r="E1267" s="29">
        <v>0</v>
      </c>
      <c r="F1267" s="29">
        <v>1060</v>
      </c>
      <c r="G1267" s="29">
        <v>2690359.338</v>
      </c>
      <c r="H1267" s="29">
        <v>1283620.7760000001</v>
      </c>
      <c r="I1267" s="29">
        <v>905</v>
      </c>
      <c r="J1267" s="29">
        <v>1085810</v>
      </c>
      <c r="K1267" s="29" t="s">
        <v>2563</v>
      </c>
      <c r="M1267" s="29">
        <v>8200</v>
      </c>
      <c r="N1267" s="29" t="s">
        <v>142</v>
      </c>
      <c r="O1267" s="29">
        <v>820000</v>
      </c>
      <c r="R1267" s="29" t="s">
        <v>2571</v>
      </c>
      <c r="S1267" s="29">
        <v>115</v>
      </c>
      <c r="T1267" s="29" t="s">
        <v>2572</v>
      </c>
      <c r="U1267" s="29">
        <v>2939</v>
      </c>
      <c r="V1267" s="29" t="s">
        <v>2569</v>
      </c>
      <c r="W1267" s="29" t="s">
        <v>2573</v>
      </c>
      <c r="X1267" s="29" t="s">
        <v>212</v>
      </c>
    </row>
    <row r="1268" spans="1:24" x14ac:dyDescent="0.25">
      <c r="A1268" s="29" t="s">
        <v>143</v>
      </c>
      <c r="B1268" s="29">
        <v>2939</v>
      </c>
      <c r="C1268" s="29" t="s">
        <v>142</v>
      </c>
      <c r="D1268" s="29">
        <v>191158410</v>
      </c>
      <c r="E1268" s="29">
        <v>0</v>
      </c>
      <c r="F1268" s="29">
        <v>1060</v>
      </c>
      <c r="G1268" s="29">
        <v>2690948</v>
      </c>
      <c r="H1268" s="29">
        <v>1284146</v>
      </c>
      <c r="I1268" s="29">
        <v>904</v>
      </c>
      <c r="J1268" s="29">
        <v>1085811</v>
      </c>
      <c r="K1268" s="29" t="s">
        <v>2903</v>
      </c>
      <c r="M1268" s="29">
        <v>8200</v>
      </c>
      <c r="N1268" s="29" t="s">
        <v>142</v>
      </c>
      <c r="O1268" s="29">
        <v>820000</v>
      </c>
      <c r="R1268" s="29" t="s">
        <v>2904</v>
      </c>
      <c r="S1268" s="29">
        <v>115</v>
      </c>
      <c r="T1268" s="29" t="s">
        <v>2905</v>
      </c>
      <c r="U1268" s="29">
        <v>2939</v>
      </c>
      <c r="V1268" s="29" t="s">
        <v>2906</v>
      </c>
      <c r="W1268" s="29" t="s">
        <v>2907</v>
      </c>
      <c r="X1268" s="29" t="s">
        <v>212</v>
      </c>
    </row>
    <row r="1269" spans="1:24" x14ac:dyDescent="0.25">
      <c r="A1269" s="29" t="s">
        <v>143</v>
      </c>
      <c r="B1269" s="29">
        <v>2939</v>
      </c>
      <c r="C1269" s="29" t="s">
        <v>142</v>
      </c>
      <c r="D1269" s="29">
        <v>191764190</v>
      </c>
      <c r="E1269" s="29">
        <v>0</v>
      </c>
      <c r="F1269" s="29">
        <v>1060</v>
      </c>
      <c r="G1269" s="29">
        <v>2690900</v>
      </c>
      <c r="H1269" s="29">
        <v>1284146</v>
      </c>
      <c r="I1269" s="29">
        <v>909</v>
      </c>
      <c r="J1269" s="29">
        <v>1085811</v>
      </c>
      <c r="K1269" s="29" t="s">
        <v>2903</v>
      </c>
      <c r="M1269" s="29">
        <v>8200</v>
      </c>
      <c r="N1269" s="29" t="s">
        <v>142</v>
      </c>
      <c r="O1269" s="29">
        <v>820000</v>
      </c>
      <c r="R1269" s="29" t="s">
        <v>2642</v>
      </c>
      <c r="S1269" s="29">
        <v>115</v>
      </c>
      <c r="U1269" s="29">
        <v>2939</v>
      </c>
      <c r="V1269" s="29" t="s">
        <v>2908</v>
      </c>
      <c r="W1269" s="29" t="s">
        <v>1494</v>
      </c>
      <c r="X1269" s="29" t="s">
        <v>212</v>
      </c>
    </row>
    <row r="1270" spans="1:24" x14ac:dyDescent="0.25">
      <c r="A1270" s="29" t="s">
        <v>143</v>
      </c>
      <c r="B1270" s="29">
        <v>2939</v>
      </c>
      <c r="C1270" s="29" t="s">
        <v>142</v>
      </c>
      <c r="D1270" s="29">
        <v>191752001</v>
      </c>
      <c r="E1270" s="29">
        <v>0</v>
      </c>
      <c r="F1270" s="29">
        <v>1080</v>
      </c>
      <c r="G1270" s="29">
        <v>2691020.392</v>
      </c>
      <c r="H1270" s="29">
        <v>1284127.841</v>
      </c>
      <c r="I1270" s="29">
        <v>905</v>
      </c>
      <c r="J1270" s="29">
        <v>1085811</v>
      </c>
      <c r="K1270" s="29" t="s">
        <v>2903</v>
      </c>
      <c r="M1270" s="29">
        <v>8200</v>
      </c>
      <c r="N1270" s="29" t="s">
        <v>142</v>
      </c>
      <c r="O1270" s="29">
        <v>820000</v>
      </c>
      <c r="R1270" s="29" t="s">
        <v>2909</v>
      </c>
      <c r="S1270" s="29">
        <v>101</v>
      </c>
      <c r="U1270" s="29">
        <v>2939</v>
      </c>
      <c r="V1270" s="29" t="s">
        <v>2910</v>
      </c>
      <c r="W1270" s="29" t="s">
        <v>2911</v>
      </c>
      <c r="X1270" s="29" t="s">
        <v>212</v>
      </c>
    </row>
    <row r="1271" spans="1:24" x14ac:dyDescent="0.25">
      <c r="A1271" s="29" t="s">
        <v>143</v>
      </c>
      <c r="B1271" s="29">
        <v>2939</v>
      </c>
      <c r="C1271" s="29" t="s">
        <v>142</v>
      </c>
      <c r="D1271" s="29">
        <v>191766351</v>
      </c>
      <c r="E1271" s="29">
        <v>0</v>
      </c>
      <c r="F1271" s="29">
        <v>1060</v>
      </c>
      <c r="G1271" s="29">
        <v>2691022</v>
      </c>
      <c r="H1271" s="29">
        <v>1284151</v>
      </c>
      <c r="I1271" s="29">
        <v>909</v>
      </c>
      <c r="J1271" s="29">
        <v>1085811</v>
      </c>
      <c r="K1271" s="29" t="s">
        <v>2903</v>
      </c>
      <c r="M1271" s="29">
        <v>8200</v>
      </c>
      <c r="N1271" s="29" t="s">
        <v>142</v>
      </c>
      <c r="O1271" s="29">
        <v>820000</v>
      </c>
      <c r="S1271" s="29">
        <v>115</v>
      </c>
      <c r="U1271" s="29">
        <v>2939</v>
      </c>
      <c r="V1271" s="29" t="s">
        <v>2912</v>
      </c>
      <c r="W1271" s="29" t="s">
        <v>2913</v>
      </c>
      <c r="X1271" s="29" t="s">
        <v>212</v>
      </c>
    </row>
    <row r="1272" spans="1:24" x14ac:dyDescent="0.25">
      <c r="A1272" s="29" t="s">
        <v>143</v>
      </c>
      <c r="B1272" s="29">
        <v>2939</v>
      </c>
      <c r="C1272" s="29" t="s">
        <v>142</v>
      </c>
      <c r="D1272" s="29">
        <v>191764928</v>
      </c>
      <c r="E1272" s="29">
        <v>0</v>
      </c>
      <c r="F1272" s="29">
        <v>1060</v>
      </c>
      <c r="G1272" s="29">
        <v>2690989</v>
      </c>
      <c r="H1272" s="29">
        <v>1284373</v>
      </c>
      <c r="I1272" s="29">
        <v>909</v>
      </c>
      <c r="J1272" s="29">
        <v>1085814</v>
      </c>
      <c r="K1272" s="29" t="s">
        <v>2914</v>
      </c>
      <c r="L1272" s="175" t="s">
        <v>280</v>
      </c>
      <c r="M1272" s="29">
        <v>8200</v>
      </c>
      <c r="N1272" s="29" t="s">
        <v>142</v>
      </c>
      <c r="O1272" s="29">
        <v>820000</v>
      </c>
      <c r="R1272" s="29" t="s">
        <v>3623</v>
      </c>
      <c r="S1272" s="29">
        <v>115</v>
      </c>
      <c r="T1272" s="29" t="s">
        <v>3624</v>
      </c>
      <c r="U1272" s="29">
        <v>2939</v>
      </c>
      <c r="V1272" s="29" t="s">
        <v>2915</v>
      </c>
      <c r="W1272" s="29" t="s">
        <v>3625</v>
      </c>
      <c r="X1272" s="29" t="s">
        <v>212</v>
      </c>
    </row>
    <row r="1273" spans="1:24" x14ac:dyDescent="0.25">
      <c r="A1273" s="29" t="s">
        <v>143</v>
      </c>
      <c r="B1273" s="29">
        <v>2939</v>
      </c>
      <c r="C1273" s="29" t="s">
        <v>142</v>
      </c>
      <c r="D1273" s="29">
        <v>502012328</v>
      </c>
      <c r="E1273" s="29">
        <v>0</v>
      </c>
      <c r="F1273" s="29">
        <v>1060</v>
      </c>
      <c r="G1273" s="29">
        <v>2691005.2</v>
      </c>
      <c r="H1273" s="29">
        <v>1284352.9110000001</v>
      </c>
      <c r="I1273" s="29">
        <v>901</v>
      </c>
      <c r="J1273" s="29">
        <v>1085814</v>
      </c>
      <c r="K1273" s="29" t="s">
        <v>2914</v>
      </c>
      <c r="L1273" s="175" t="s">
        <v>280</v>
      </c>
      <c r="M1273" s="29">
        <v>8200</v>
      </c>
      <c r="N1273" s="29" t="s">
        <v>142</v>
      </c>
      <c r="O1273" s="29">
        <v>820000</v>
      </c>
      <c r="S1273" s="29">
        <v>115</v>
      </c>
      <c r="T1273" s="29" t="s">
        <v>3624</v>
      </c>
      <c r="U1273" s="29">
        <v>2939</v>
      </c>
      <c r="V1273" s="29" t="s">
        <v>2915</v>
      </c>
      <c r="X1273" s="29" t="s">
        <v>212</v>
      </c>
    </row>
    <row r="1274" spans="1:24" x14ac:dyDescent="0.25">
      <c r="A1274" s="29" t="s">
        <v>143</v>
      </c>
      <c r="B1274" s="29">
        <v>2939</v>
      </c>
      <c r="C1274" s="29" t="s">
        <v>142</v>
      </c>
      <c r="D1274" s="29">
        <v>191765087</v>
      </c>
      <c r="E1274" s="29">
        <v>0</v>
      </c>
      <c r="F1274" s="29">
        <v>1060</v>
      </c>
      <c r="G1274" s="29">
        <v>2689632</v>
      </c>
      <c r="H1274" s="29">
        <v>1284123</v>
      </c>
      <c r="I1274" s="29">
        <v>909</v>
      </c>
      <c r="J1274" s="29">
        <v>1085815</v>
      </c>
      <c r="K1274" s="29" t="s">
        <v>3626</v>
      </c>
      <c r="L1274" s="175" t="s">
        <v>981</v>
      </c>
      <c r="M1274" s="29">
        <v>8200</v>
      </c>
      <c r="N1274" s="29" t="s">
        <v>142</v>
      </c>
      <c r="O1274" s="29">
        <v>820000</v>
      </c>
      <c r="R1274" s="29" t="s">
        <v>249</v>
      </c>
      <c r="S1274" s="29">
        <v>115</v>
      </c>
      <c r="T1274" s="29" t="s">
        <v>3627</v>
      </c>
      <c r="U1274" s="29">
        <v>2939</v>
      </c>
      <c r="V1274" s="29" t="s">
        <v>3628</v>
      </c>
      <c r="W1274" s="29" t="s">
        <v>3629</v>
      </c>
      <c r="X1274" s="29" t="s">
        <v>212</v>
      </c>
    </row>
    <row r="1275" spans="1:24" x14ac:dyDescent="0.25">
      <c r="A1275" s="29" t="s">
        <v>143</v>
      </c>
      <c r="B1275" s="29">
        <v>2939</v>
      </c>
      <c r="C1275" s="29" t="s">
        <v>142</v>
      </c>
      <c r="D1275" s="29">
        <v>502012683</v>
      </c>
      <c r="E1275" s="29">
        <v>0</v>
      </c>
      <c r="F1275" s="29">
        <v>1060</v>
      </c>
      <c r="G1275" s="29">
        <v>2689611.7990000001</v>
      </c>
      <c r="H1275" s="29">
        <v>1284108.9010000001</v>
      </c>
      <c r="I1275" s="29">
        <v>901</v>
      </c>
      <c r="J1275" s="29">
        <v>1085815</v>
      </c>
      <c r="K1275" s="29" t="s">
        <v>3626</v>
      </c>
      <c r="L1275" s="175" t="s">
        <v>981</v>
      </c>
      <c r="M1275" s="29">
        <v>8200</v>
      </c>
      <c r="N1275" s="29" t="s">
        <v>142</v>
      </c>
      <c r="O1275" s="29">
        <v>820000</v>
      </c>
      <c r="S1275" s="29">
        <v>115</v>
      </c>
      <c r="T1275" s="29" t="s">
        <v>3627</v>
      </c>
      <c r="U1275" s="29">
        <v>2939</v>
      </c>
      <c r="V1275" s="29" t="s">
        <v>3628</v>
      </c>
      <c r="X1275" s="29" t="s">
        <v>212</v>
      </c>
    </row>
    <row r="1276" spans="1:24" x14ac:dyDescent="0.25">
      <c r="A1276" s="29" t="s">
        <v>143</v>
      </c>
      <c r="B1276" s="29">
        <v>2939</v>
      </c>
      <c r="C1276" s="29" t="s">
        <v>142</v>
      </c>
      <c r="D1276" s="29">
        <v>191998294</v>
      </c>
      <c r="E1276" s="29">
        <v>0</v>
      </c>
      <c r="F1276" s="29">
        <v>1080</v>
      </c>
      <c r="G1276" s="29">
        <v>2690329.9750000001</v>
      </c>
      <c r="H1276" s="29">
        <v>1284071.746</v>
      </c>
      <c r="I1276" s="29">
        <v>905</v>
      </c>
      <c r="J1276" s="29">
        <v>1085816</v>
      </c>
      <c r="K1276" s="29" t="s">
        <v>2916</v>
      </c>
      <c r="L1276" s="175" t="s">
        <v>246</v>
      </c>
      <c r="M1276" s="29">
        <v>8200</v>
      </c>
      <c r="N1276" s="29" t="s">
        <v>142</v>
      </c>
      <c r="O1276" s="29">
        <v>820000</v>
      </c>
      <c r="R1276" s="29" t="s">
        <v>261</v>
      </c>
      <c r="S1276" s="29">
        <v>101</v>
      </c>
      <c r="T1276" s="29" t="s">
        <v>4160</v>
      </c>
      <c r="U1276" s="29">
        <v>2939</v>
      </c>
      <c r="V1276" s="29" t="s">
        <v>4161</v>
      </c>
      <c r="W1276" s="29" t="s">
        <v>4162</v>
      </c>
      <c r="X1276" s="29" t="s">
        <v>212</v>
      </c>
    </row>
    <row r="1277" spans="1:24" x14ac:dyDescent="0.25">
      <c r="A1277" s="29" t="s">
        <v>143</v>
      </c>
      <c r="B1277" s="29">
        <v>2939</v>
      </c>
      <c r="C1277" s="29" t="s">
        <v>142</v>
      </c>
      <c r="D1277" s="29">
        <v>502012202</v>
      </c>
      <c r="E1277" s="29">
        <v>0</v>
      </c>
      <c r="F1277" s="29">
        <v>1060</v>
      </c>
      <c r="G1277" s="29">
        <v>2690308.5980000002</v>
      </c>
      <c r="H1277" s="29">
        <v>1284072.7749999999</v>
      </c>
      <c r="I1277" s="29">
        <v>901</v>
      </c>
      <c r="J1277" s="29">
        <v>1085816</v>
      </c>
      <c r="K1277" s="29" t="s">
        <v>2916</v>
      </c>
      <c r="L1277" s="175" t="s">
        <v>246</v>
      </c>
      <c r="M1277" s="29">
        <v>8200</v>
      </c>
      <c r="N1277" s="29" t="s">
        <v>142</v>
      </c>
      <c r="O1277" s="29">
        <v>820000</v>
      </c>
      <c r="S1277" s="29">
        <v>115</v>
      </c>
      <c r="T1277" s="29" t="s">
        <v>4163</v>
      </c>
      <c r="U1277" s="29">
        <v>2939</v>
      </c>
      <c r="V1277" s="29" t="s">
        <v>2921</v>
      </c>
      <c r="X1277" s="29" t="s">
        <v>212</v>
      </c>
    </row>
    <row r="1278" spans="1:24" x14ac:dyDescent="0.25">
      <c r="A1278" s="29" t="s">
        <v>143</v>
      </c>
      <c r="B1278" s="29">
        <v>2939</v>
      </c>
      <c r="C1278" s="29" t="s">
        <v>142</v>
      </c>
      <c r="D1278" s="29">
        <v>190628762</v>
      </c>
      <c r="E1278" s="29">
        <v>0</v>
      </c>
      <c r="F1278" s="29">
        <v>1060</v>
      </c>
      <c r="G1278" s="29">
        <v>2690291.466</v>
      </c>
      <c r="H1278" s="29">
        <v>1284054.6440000001</v>
      </c>
      <c r="I1278" s="29">
        <v>905</v>
      </c>
      <c r="J1278" s="29">
        <v>1085816</v>
      </c>
      <c r="K1278" s="29" t="s">
        <v>2916</v>
      </c>
      <c r="M1278" s="29">
        <v>8200</v>
      </c>
      <c r="N1278" s="29" t="s">
        <v>142</v>
      </c>
      <c r="O1278" s="29">
        <v>820000</v>
      </c>
      <c r="R1278" s="29" t="s">
        <v>1694</v>
      </c>
      <c r="S1278" s="29">
        <v>115</v>
      </c>
      <c r="U1278" s="29">
        <v>2939</v>
      </c>
      <c r="V1278" s="29" t="s">
        <v>2921</v>
      </c>
      <c r="W1278" s="29" t="s">
        <v>1694</v>
      </c>
      <c r="X1278" s="29" t="s">
        <v>212</v>
      </c>
    </row>
    <row r="1279" spans="1:24" x14ac:dyDescent="0.25">
      <c r="A1279" s="29" t="s">
        <v>143</v>
      </c>
      <c r="B1279" s="29">
        <v>2939</v>
      </c>
      <c r="C1279" s="29" t="s">
        <v>142</v>
      </c>
      <c r="D1279" s="29">
        <v>191750311</v>
      </c>
      <c r="E1279" s="29">
        <v>0</v>
      </c>
      <c r="F1279" s="29">
        <v>1060</v>
      </c>
      <c r="G1279" s="29">
        <v>2690414.4509999999</v>
      </c>
      <c r="H1279" s="29">
        <v>1284133.058</v>
      </c>
      <c r="I1279" s="29">
        <v>905</v>
      </c>
      <c r="J1279" s="29">
        <v>1085816</v>
      </c>
      <c r="K1279" s="29" t="s">
        <v>2916</v>
      </c>
      <c r="M1279" s="29">
        <v>8200</v>
      </c>
      <c r="N1279" s="29" t="s">
        <v>142</v>
      </c>
      <c r="O1279" s="29">
        <v>820000</v>
      </c>
      <c r="R1279" s="29" t="s">
        <v>2918</v>
      </c>
      <c r="S1279" s="29">
        <v>115</v>
      </c>
      <c r="U1279" s="29">
        <v>2939</v>
      </c>
      <c r="V1279" s="29" t="s">
        <v>2919</v>
      </c>
      <c r="W1279" s="29" t="s">
        <v>2920</v>
      </c>
      <c r="X1279" s="29" t="s">
        <v>212</v>
      </c>
    </row>
    <row r="1280" spans="1:24" x14ac:dyDescent="0.25">
      <c r="A1280" s="29" t="s">
        <v>143</v>
      </c>
      <c r="B1280" s="29">
        <v>2939</v>
      </c>
      <c r="C1280" s="29" t="s">
        <v>142</v>
      </c>
      <c r="D1280" s="29">
        <v>191757009</v>
      </c>
      <c r="E1280" s="29">
        <v>0</v>
      </c>
      <c r="F1280" s="29">
        <v>1060</v>
      </c>
      <c r="G1280" s="29">
        <v>2690322.8879999998</v>
      </c>
      <c r="H1280" s="29">
        <v>1284101.048</v>
      </c>
      <c r="I1280" s="29">
        <v>905</v>
      </c>
      <c r="J1280" s="29">
        <v>1085816</v>
      </c>
      <c r="K1280" s="29" t="s">
        <v>2916</v>
      </c>
      <c r="M1280" s="29">
        <v>8200</v>
      </c>
      <c r="N1280" s="29" t="s">
        <v>142</v>
      </c>
      <c r="O1280" s="29">
        <v>820000</v>
      </c>
      <c r="S1280" s="29">
        <v>115</v>
      </c>
      <c r="U1280" s="29">
        <v>2939</v>
      </c>
      <c r="V1280" s="29" t="s">
        <v>2921</v>
      </c>
      <c r="W1280" s="29" t="s">
        <v>2922</v>
      </c>
      <c r="X1280" s="29" t="s">
        <v>212</v>
      </c>
    </row>
    <row r="1281" spans="1:24" x14ac:dyDescent="0.25">
      <c r="A1281" s="29" t="s">
        <v>143</v>
      </c>
      <c r="B1281" s="29">
        <v>2939</v>
      </c>
      <c r="C1281" s="29" t="s">
        <v>142</v>
      </c>
      <c r="D1281" s="29">
        <v>191741363</v>
      </c>
      <c r="E1281" s="29">
        <v>0</v>
      </c>
      <c r="F1281" s="29">
        <v>1060</v>
      </c>
      <c r="G1281" s="29">
        <v>2692249.7519999999</v>
      </c>
      <c r="H1281" s="29">
        <v>1287191.389</v>
      </c>
      <c r="I1281" s="29">
        <v>905</v>
      </c>
      <c r="J1281" s="29">
        <v>1085817</v>
      </c>
      <c r="K1281" s="29" t="s">
        <v>2923</v>
      </c>
      <c r="M1281" s="29">
        <v>8207</v>
      </c>
      <c r="N1281" s="29" t="s">
        <v>142</v>
      </c>
      <c r="O1281" s="29">
        <v>820700</v>
      </c>
      <c r="R1281" s="29" t="s">
        <v>2924</v>
      </c>
      <c r="S1281" s="29">
        <v>115</v>
      </c>
      <c r="T1281" s="29" t="s">
        <v>2925</v>
      </c>
      <c r="U1281" s="29">
        <v>2939</v>
      </c>
      <c r="V1281" s="29" t="s">
        <v>2926</v>
      </c>
      <c r="W1281" s="29" t="s">
        <v>2927</v>
      </c>
      <c r="X1281" s="29" t="s">
        <v>212</v>
      </c>
    </row>
    <row r="1282" spans="1:24" x14ac:dyDescent="0.25">
      <c r="A1282" s="29" t="s">
        <v>143</v>
      </c>
      <c r="B1282" s="29">
        <v>2939</v>
      </c>
      <c r="C1282" s="29" t="s">
        <v>142</v>
      </c>
      <c r="D1282" s="29">
        <v>191749917</v>
      </c>
      <c r="E1282" s="29">
        <v>0</v>
      </c>
      <c r="F1282" s="29">
        <v>1060</v>
      </c>
      <c r="G1282" s="29">
        <v>2691927.9959999998</v>
      </c>
      <c r="H1282" s="29">
        <v>1286704.9669999999</v>
      </c>
      <c r="I1282" s="29">
        <v>905</v>
      </c>
      <c r="J1282" s="29">
        <v>1085817</v>
      </c>
      <c r="K1282" s="29" t="s">
        <v>2923</v>
      </c>
      <c r="M1282" s="29">
        <v>8207</v>
      </c>
      <c r="N1282" s="29" t="s">
        <v>142</v>
      </c>
      <c r="O1282" s="29">
        <v>820700</v>
      </c>
      <c r="R1282" s="29" t="s">
        <v>262</v>
      </c>
      <c r="S1282" s="29">
        <v>115</v>
      </c>
      <c r="T1282" s="29" t="s">
        <v>4112</v>
      </c>
      <c r="U1282" s="29">
        <v>2939</v>
      </c>
      <c r="V1282" s="29" t="s">
        <v>4113</v>
      </c>
      <c r="W1282" s="29" t="s">
        <v>4114</v>
      </c>
      <c r="X1282" s="29" t="s">
        <v>212</v>
      </c>
    </row>
    <row r="1283" spans="1:24" x14ac:dyDescent="0.25">
      <c r="A1283" s="29" t="s">
        <v>143</v>
      </c>
      <c r="B1283" s="29">
        <v>2939</v>
      </c>
      <c r="C1283" s="29" t="s">
        <v>142</v>
      </c>
      <c r="D1283" s="29">
        <v>191749916</v>
      </c>
      <c r="E1283" s="29">
        <v>0</v>
      </c>
      <c r="F1283" s="29">
        <v>1060</v>
      </c>
      <c r="G1283" s="29">
        <v>2691932.415</v>
      </c>
      <c r="H1283" s="29">
        <v>1286697.395</v>
      </c>
      <c r="I1283" s="29">
        <v>905</v>
      </c>
      <c r="J1283" s="29">
        <v>1085817</v>
      </c>
      <c r="K1283" s="29" t="s">
        <v>2923</v>
      </c>
      <c r="M1283" s="29">
        <v>8207</v>
      </c>
      <c r="N1283" s="29" t="s">
        <v>142</v>
      </c>
      <c r="O1283" s="29">
        <v>820700</v>
      </c>
      <c r="R1283" s="29" t="s">
        <v>310</v>
      </c>
      <c r="S1283" s="29">
        <v>115</v>
      </c>
      <c r="T1283" s="29" t="s">
        <v>4115</v>
      </c>
      <c r="U1283" s="29">
        <v>2939</v>
      </c>
      <c r="V1283" s="29" t="s">
        <v>2931</v>
      </c>
      <c r="W1283" s="29" t="s">
        <v>2932</v>
      </c>
      <c r="X1283" s="29" t="s">
        <v>212</v>
      </c>
    </row>
    <row r="1284" spans="1:24" x14ac:dyDescent="0.25">
      <c r="A1284" s="29" t="s">
        <v>143</v>
      </c>
      <c r="B1284" s="29">
        <v>2939</v>
      </c>
      <c r="C1284" s="29" t="s">
        <v>142</v>
      </c>
      <c r="D1284" s="29">
        <v>191739659</v>
      </c>
      <c r="E1284" s="29">
        <v>0</v>
      </c>
      <c r="F1284" s="29">
        <v>1060</v>
      </c>
      <c r="G1284" s="29">
        <v>2692522.16</v>
      </c>
      <c r="H1284" s="29">
        <v>1287781.29</v>
      </c>
      <c r="I1284" s="29">
        <v>905</v>
      </c>
      <c r="J1284" s="29">
        <v>1085817</v>
      </c>
      <c r="K1284" s="29" t="s">
        <v>2923</v>
      </c>
      <c r="M1284" s="29">
        <v>8207</v>
      </c>
      <c r="N1284" s="29" t="s">
        <v>142</v>
      </c>
      <c r="O1284" s="29">
        <v>820700</v>
      </c>
      <c r="R1284" s="29" t="s">
        <v>525</v>
      </c>
      <c r="S1284" s="29">
        <v>115</v>
      </c>
      <c r="T1284" s="29" t="s">
        <v>2928</v>
      </c>
      <c r="U1284" s="29">
        <v>2939</v>
      </c>
      <c r="V1284" s="29" t="s">
        <v>2929</v>
      </c>
      <c r="W1284" s="29" t="s">
        <v>2930</v>
      </c>
      <c r="X1284" s="29" t="s">
        <v>252</v>
      </c>
    </row>
    <row r="1285" spans="1:24" x14ac:dyDescent="0.25">
      <c r="A1285" s="29" t="s">
        <v>143</v>
      </c>
      <c r="B1285" s="29">
        <v>2939</v>
      </c>
      <c r="C1285" s="29" t="s">
        <v>142</v>
      </c>
      <c r="D1285" s="29">
        <v>192016922</v>
      </c>
      <c r="E1285" s="29">
        <v>0</v>
      </c>
      <c r="F1285" s="29">
        <v>1080</v>
      </c>
      <c r="G1285" s="29">
        <v>2691925</v>
      </c>
      <c r="H1285" s="29">
        <v>1287249</v>
      </c>
      <c r="I1285" s="29">
        <v>905</v>
      </c>
      <c r="J1285" s="29">
        <v>1085817</v>
      </c>
      <c r="K1285" s="29" t="s">
        <v>2923</v>
      </c>
      <c r="M1285" s="29">
        <v>8207</v>
      </c>
      <c r="N1285" s="29" t="s">
        <v>142</v>
      </c>
      <c r="O1285" s="29">
        <v>820700</v>
      </c>
      <c r="R1285" s="29" t="s">
        <v>4311</v>
      </c>
      <c r="S1285" s="29">
        <v>101</v>
      </c>
      <c r="T1285" s="29" t="s">
        <v>4312</v>
      </c>
      <c r="U1285" s="29">
        <v>2939</v>
      </c>
      <c r="V1285" s="29" t="s">
        <v>1447</v>
      </c>
      <c r="W1285" s="29" t="s">
        <v>4313</v>
      </c>
      <c r="X1285" s="29" t="s">
        <v>212</v>
      </c>
    </row>
    <row r="1286" spans="1:24" x14ac:dyDescent="0.25">
      <c r="A1286" s="29" t="s">
        <v>143</v>
      </c>
      <c r="B1286" s="29">
        <v>2939</v>
      </c>
      <c r="C1286" s="29" t="s">
        <v>142</v>
      </c>
      <c r="D1286" s="29">
        <v>191777456</v>
      </c>
      <c r="E1286" s="29">
        <v>0</v>
      </c>
      <c r="F1286" s="29">
        <v>1060</v>
      </c>
      <c r="G1286" s="29">
        <v>2691851</v>
      </c>
      <c r="H1286" s="29">
        <v>1286446</v>
      </c>
      <c r="I1286" s="29">
        <v>909</v>
      </c>
      <c r="J1286" s="29">
        <v>1085817</v>
      </c>
      <c r="K1286" s="29" t="s">
        <v>2923</v>
      </c>
      <c r="M1286" s="29">
        <v>8207</v>
      </c>
      <c r="N1286" s="29" t="s">
        <v>142</v>
      </c>
      <c r="O1286" s="29">
        <v>820700</v>
      </c>
      <c r="S1286" s="29">
        <v>115</v>
      </c>
      <c r="T1286" s="29" t="s">
        <v>2935</v>
      </c>
      <c r="U1286" s="29">
        <v>2939</v>
      </c>
      <c r="V1286" s="29" t="s">
        <v>2933</v>
      </c>
      <c r="W1286" s="29" t="s">
        <v>2936</v>
      </c>
      <c r="X1286" s="29" t="s">
        <v>212</v>
      </c>
    </row>
    <row r="1287" spans="1:24" x14ac:dyDescent="0.25">
      <c r="A1287" s="29" t="s">
        <v>143</v>
      </c>
      <c r="B1287" s="29">
        <v>2939</v>
      </c>
      <c r="C1287" s="29" t="s">
        <v>142</v>
      </c>
      <c r="D1287" s="29">
        <v>191777457</v>
      </c>
      <c r="E1287" s="29">
        <v>0</v>
      </c>
      <c r="F1287" s="29">
        <v>1060</v>
      </c>
      <c r="G1287" s="29">
        <v>2691866</v>
      </c>
      <c r="H1287" s="29">
        <v>1286456</v>
      </c>
      <c r="I1287" s="29">
        <v>909</v>
      </c>
      <c r="J1287" s="29">
        <v>1085817</v>
      </c>
      <c r="K1287" s="29" t="s">
        <v>2923</v>
      </c>
      <c r="M1287" s="29">
        <v>8207</v>
      </c>
      <c r="N1287" s="29" t="s">
        <v>142</v>
      </c>
      <c r="O1287" s="29">
        <v>820700</v>
      </c>
      <c r="S1287" s="29">
        <v>115</v>
      </c>
      <c r="U1287" s="29">
        <v>2939</v>
      </c>
      <c r="V1287" s="29" t="s">
        <v>2933</v>
      </c>
      <c r="W1287" s="29" t="s">
        <v>2934</v>
      </c>
      <c r="X1287" s="29" t="s">
        <v>212</v>
      </c>
    </row>
    <row r="1288" spans="1:24" x14ac:dyDescent="0.25">
      <c r="A1288" s="29" t="s">
        <v>143</v>
      </c>
      <c r="B1288" s="29">
        <v>2939</v>
      </c>
      <c r="C1288" s="29" t="s">
        <v>142</v>
      </c>
      <c r="D1288" s="29">
        <v>191779857</v>
      </c>
      <c r="E1288" s="29">
        <v>0</v>
      </c>
      <c r="F1288" s="29">
        <v>1060</v>
      </c>
      <c r="G1288" s="29">
        <v>2691925.6880000001</v>
      </c>
      <c r="H1288" s="29">
        <v>1287037.4950000001</v>
      </c>
      <c r="I1288" s="29">
        <v>905</v>
      </c>
      <c r="J1288" s="29">
        <v>1085817</v>
      </c>
      <c r="K1288" s="29" t="s">
        <v>2923</v>
      </c>
      <c r="M1288" s="29">
        <v>8207</v>
      </c>
      <c r="N1288" s="29" t="s">
        <v>142</v>
      </c>
      <c r="O1288" s="29">
        <v>820700</v>
      </c>
      <c r="S1288" s="29">
        <v>115</v>
      </c>
      <c r="U1288" s="29">
        <v>2939</v>
      </c>
      <c r="V1288" s="29" t="s">
        <v>2937</v>
      </c>
      <c r="W1288" s="29" t="s">
        <v>2938</v>
      </c>
      <c r="X1288" s="29" t="s">
        <v>212</v>
      </c>
    </row>
    <row r="1289" spans="1:24" x14ac:dyDescent="0.25">
      <c r="A1289" s="29" t="s">
        <v>143</v>
      </c>
      <c r="B1289" s="29">
        <v>2939</v>
      </c>
      <c r="C1289" s="29" t="s">
        <v>142</v>
      </c>
      <c r="D1289" s="29">
        <v>191777451</v>
      </c>
      <c r="E1289" s="29">
        <v>0</v>
      </c>
      <c r="F1289" s="29">
        <v>1060</v>
      </c>
      <c r="G1289" s="29">
        <v>2691913</v>
      </c>
      <c r="H1289" s="29">
        <v>1286773</v>
      </c>
      <c r="I1289" s="29">
        <v>909</v>
      </c>
      <c r="J1289" s="29">
        <v>1085817</v>
      </c>
      <c r="K1289" s="29" t="s">
        <v>2923</v>
      </c>
      <c r="M1289" s="29">
        <v>8207</v>
      </c>
      <c r="N1289" s="29" t="s">
        <v>142</v>
      </c>
      <c r="O1289" s="29">
        <v>820700</v>
      </c>
      <c r="S1289" s="29">
        <v>115</v>
      </c>
      <c r="U1289" s="29">
        <v>2939</v>
      </c>
      <c r="V1289" s="29" t="s">
        <v>2939</v>
      </c>
      <c r="W1289" s="29" t="s">
        <v>2940</v>
      </c>
      <c r="X1289" s="29" t="s">
        <v>212</v>
      </c>
    </row>
    <row r="1290" spans="1:24" x14ac:dyDescent="0.25">
      <c r="A1290" s="29" t="s">
        <v>143</v>
      </c>
      <c r="B1290" s="29">
        <v>2939</v>
      </c>
      <c r="C1290" s="29" t="s">
        <v>142</v>
      </c>
      <c r="D1290" s="29">
        <v>191746810</v>
      </c>
      <c r="E1290" s="29">
        <v>0</v>
      </c>
      <c r="F1290" s="29">
        <v>1060</v>
      </c>
      <c r="G1290" s="29">
        <v>2691578</v>
      </c>
      <c r="H1290" s="29">
        <v>1286643</v>
      </c>
      <c r="I1290" s="29">
        <v>905</v>
      </c>
      <c r="J1290" s="29">
        <v>1085821</v>
      </c>
      <c r="K1290" s="29" t="s">
        <v>2941</v>
      </c>
      <c r="M1290" s="29">
        <v>8207</v>
      </c>
      <c r="N1290" s="29" t="s">
        <v>142</v>
      </c>
      <c r="O1290" s="29">
        <v>820700</v>
      </c>
      <c r="R1290" s="29" t="s">
        <v>249</v>
      </c>
      <c r="S1290" s="29">
        <v>115</v>
      </c>
      <c r="U1290" s="29">
        <v>2939</v>
      </c>
      <c r="V1290" s="29" t="s">
        <v>1967</v>
      </c>
      <c r="W1290" s="29" t="s">
        <v>2942</v>
      </c>
      <c r="X1290" s="29" t="s">
        <v>212</v>
      </c>
    </row>
    <row r="1291" spans="1:24" x14ac:dyDescent="0.25">
      <c r="A1291" s="29" t="s">
        <v>143</v>
      </c>
      <c r="B1291" s="29">
        <v>2939</v>
      </c>
      <c r="C1291" s="29" t="s">
        <v>142</v>
      </c>
      <c r="D1291" s="29">
        <v>191755349</v>
      </c>
      <c r="E1291" s="29">
        <v>0</v>
      </c>
      <c r="F1291" s="29">
        <v>1080</v>
      </c>
      <c r="G1291" s="29">
        <v>2691427</v>
      </c>
      <c r="H1291" s="29">
        <v>1286599</v>
      </c>
      <c r="I1291" s="29">
        <v>905</v>
      </c>
      <c r="J1291" s="29">
        <v>1085821</v>
      </c>
      <c r="K1291" s="29" t="s">
        <v>2941</v>
      </c>
      <c r="M1291" s="29">
        <v>8207</v>
      </c>
      <c r="N1291" s="29" t="s">
        <v>142</v>
      </c>
      <c r="O1291" s="29">
        <v>820700</v>
      </c>
      <c r="R1291" s="29" t="s">
        <v>2943</v>
      </c>
      <c r="S1291" s="29">
        <v>101</v>
      </c>
      <c r="U1291" s="29">
        <v>2939</v>
      </c>
      <c r="V1291" s="29" t="s">
        <v>2225</v>
      </c>
      <c r="W1291" s="29" t="s">
        <v>2944</v>
      </c>
      <c r="X1291" s="29" t="s">
        <v>212</v>
      </c>
    </row>
    <row r="1292" spans="1:24" x14ac:dyDescent="0.25">
      <c r="A1292" s="29" t="s">
        <v>143</v>
      </c>
      <c r="B1292" s="29">
        <v>2939</v>
      </c>
      <c r="C1292" s="29" t="s">
        <v>142</v>
      </c>
      <c r="D1292" s="29">
        <v>191910508</v>
      </c>
      <c r="E1292" s="29">
        <v>0</v>
      </c>
      <c r="F1292" s="29">
        <v>1080</v>
      </c>
      <c r="G1292" s="29">
        <v>2691497.8539999998</v>
      </c>
      <c r="H1292" s="29">
        <v>1286580.334</v>
      </c>
      <c r="I1292" s="29">
        <v>905</v>
      </c>
      <c r="J1292" s="29">
        <v>1085821</v>
      </c>
      <c r="K1292" s="29" t="s">
        <v>2941</v>
      </c>
      <c r="M1292" s="29">
        <v>8207</v>
      </c>
      <c r="N1292" s="29" t="s">
        <v>142</v>
      </c>
      <c r="O1292" s="29">
        <v>820700</v>
      </c>
      <c r="R1292" s="29" t="s">
        <v>2945</v>
      </c>
      <c r="S1292" s="29">
        <v>101</v>
      </c>
      <c r="T1292" s="29" t="s">
        <v>2946</v>
      </c>
      <c r="U1292" s="29">
        <v>2939</v>
      </c>
      <c r="V1292" s="29" t="s">
        <v>2225</v>
      </c>
      <c r="W1292" s="29" t="s">
        <v>2947</v>
      </c>
      <c r="X1292" s="29" t="s">
        <v>212</v>
      </c>
    </row>
    <row r="1293" spans="1:24" x14ac:dyDescent="0.25">
      <c r="A1293" s="29" t="s">
        <v>143</v>
      </c>
      <c r="B1293" s="29">
        <v>2939</v>
      </c>
      <c r="C1293" s="29" t="s">
        <v>142</v>
      </c>
      <c r="D1293" s="29">
        <v>191755374</v>
      </c>
      <c r="E1293" s="29">
        <v>0</v>
      </c>
      <c r="F1293" s="29">
        <v>1080</v>
      </c>
      <c r="G1293" s="29">
        <v>2691772.8590000002</v>
      </c>
      <c r="H1293" s="29">
        <v>1286650.226</v>
      </c>
      <c r="I1293" s="29">
        <v>905</v>
      </c>
      <c r="J1293" s="29">
        <v>1085821</v>
      </c>
      <c r="K1293" s="29" t="s">
        <v>2941</v>
      </c>
      <c r="M1293" s="29">
        <v>8207</v>
      </c>
      <c r="N1293" s="29" t="s">
        <v>142</v>
      </c>
      <c r="O1293" s="29">
        <v>820700</v>
      </c>
      <c r="R1293" s="29" t="s">
        <v>413</v>
      </c>
      <c r="S1293" s="29">
        <v>101</v>
      </c>
      <c r="U1293" s="29">
        <v>2939</v>
      </c>
      <c r="V1293" s="29" t="s">
        <v>2952</v>
      </c>
      <c r="W1293" s="29" t="s">
        <v>2953</v>
      </c>
      <c r="X1293" s="29" t="s">
        <v>212</v>
      </c>
    </row>
    <row r="1294" spans="1:24" x14ac:dyDescent="0.25">
      <c r="A1294" s="29" t="s">
        <v>143</v>
      </c>
      <c r="B1294" s="29">
        <v>2939</v>
      </c>
      <c r="C1294" s="29" t="s">
        <v>142</v>
      </c>
      <c r="D1294" s="29">
        <v>191779851</v>
      </c>
      <c r="E1294" s="29">
        <v>0</v>
      </c>
      <c r="F1294" s="29">
        <v>1080</v>
      </c>
      <c r="G1294" s="29">
        <v>2691797</v>
      </c>
      <c r="H1294" s="29">
        <v>1286751</v>
      </c>
      <c r="I1294" s="29">
        <v>909</v>
      </c>
      <c r="J1294" s="29">
        <v>1085821</v>
      </c>
      <c r="K1294" s="29" t="s">
        <v>2941</v>
      </c>
      <c r="M1294" s="29">
        <v>8207</v>
      </c>
      <c r="N1294" s="29" t="s">
        <v>142</v>
      </c>
      <c r="O1294" s="29">
        <v>820700</v>
      </c>
      <c r="R1294" s="29" t="s">
        <v>430</v>
      </c>
      <c r="S1294" s="29">
        <v>101</v>
      </c>
      <c r="U1294" s="29">
        <v>2939</v>
      </c>
      <c r="V1294" s="29" t="s">
        <v>2948</v>
      </c>
      <c r="W1294" s="29" t="s">
        <v>2949</v>
      </c>
      <c r="X1294" s="29" t="s">
        <v>212</v>
      </c>
    </row>
    <row r="1295" spans="1:24" x14ac:dyDescent="0.25">
      <c r="A1295" s="29" t="s">
        <v>143</v>
      </c>
      <c r="B1295" s="29">
        <v>2939</v>
      </c>
      <c r="C1295" s="29" t="s">
        <v>142</v>
      </c>
      <c r="D1295" s="29">
        <v>191779872</v>
      </c>
      <c r="E1295" s="29">
        <v>0</v>
      </c>
      <c r="F1295" s="29">
        <v>1080</v>
      </c>
      <c r="G1295" s="29">
        <v>2691708</v>
      </c>
      <c r="H1295" s="29">
        <v>1286640</v>
      </c>
      <c r="I1295" s="29">
        <v>909</v>
      </c>
      <c r="J1295" s="29">
        <v>1085821</v>
      </c>
      <c r="K1295" s="29" t="s">
        <v>2941</v>
      </c>
      <c r="M1295" s="29">
        <v>8207</v>
      </c>
      <c r="N1295" s="29" t="s">
        <v>142</v>
      </c>
      <c r="O1295" s="29">
        <v>820700</v>
      </c>
      <c r="R1295" s="29" t="s">
        <v>430</v>
      </c>
      <c r="S1295" s="29">
        <v>101</v>
      </c>
      <c r="U1295" s="29">
        <v>2939</v>
      </c>
      <c r="V1295" s="29" t="s">
        <v>2950</v>
      </c>
      <c r="W1295" s="29" t="s">
        <v>2951</v>
      </c>
      <c r="X1295" s="29" t="s">
        <v>212</v>
      </c>
    </row>
    <row r="1296" spans="1:24" x14ac:dyDescent="0.25">
      <c r="A1296" s="29" t="s">
        <v>143</v>
      </c>
      <c r="B1296" s="29">
        <v>2939</v>
      </c>
      <c r="C1296" s="29" t="s">
        <v>142</v>
      </c>
      <c r="D1296" s="29">
        <v>191777438</v>
      </c>
      <c r="E1296" s="29">
        <v>0</v>
      </c>
      <c r="F1296" s="29">
        <v>1060</v>
      </c>
      <c r="G1296" s="29">
        <v>2691797</v>
      </c>
      <c r="H1296" s="29">
        <v>1286697</v>
      </c>
      <c r="I1296" s="29">
        <v>909</v>
      </c>
      <c r="J1296" s="29">
        <v>1085821</v>
      </c>
      <c r="K1296" s="29" t="s">
        <v>2941</v>
      </c>
      <c r="M1296" s="29">
        <v>8207</v>
      </c>
      <c r="N1296" s="29" t="s">
        <v>142</v>
      </c>
      <c r="O1296" s="29">
        <v>820700</v>
      </c>
      <c r="S1296" s="29">
        <v>115</v>
      </c>
      <c r="U1296" s="29">
        <v>2939</v>
      </c>
      <c r="V1296" s="29" t="s">
        <v>2954</v>
      </c>
      <c r="W1296" s="29" t="s">
        <v>2955</v>
      </c>
      <c r="X1296" s="29" t="s">
        <v>212</v>
      </c>
    </row>
    <row r="1297" spans="1:24" x14ac:dyDescent="0.25">
      <c r="A1297" s="29" t="s">
        <v>143</v>
      </c>
      <c r="B1297" s="29">
        <v>2939</v>
      </c>
      <c r="C1297" s="29" t="s">
        <v>142</v>
      </c>
      <c r="D1297" s="29">
        <v>191779782</v>
      </c>
      <c r="E1297" s="29">
        <v>0</v>
      </c>
      <c r="F1297" s="29">
        <v>1060</v>
      </c>
      <c r="G1297" s="29">
        <v>2691601</v>
      </c>
      <c r="H1297" s="29">
        <v>1286526</v>
      </c>
      <c r="I1297" s="29">
        <v>909</v>
      </c>
      <c r="J1297" s="29">
        <v>1085821</v>
      </c>
      <c r="K1297" s="29" t="s">
        <v>2941</v>
      </c>
      <c r="M1297" s="29">
        <v>8207</v>
      </c>
      <c r="N1297" s="29" t="s">
        <v>142</v>
      </c>
      <c r="O1297" s="29">
        <v>820700</v>
      </c>
      <c r="S1297" s="29">
        <v>115</v>
      </c>
      <c r="U1297" s="29">
        <v>2939</v>
      </c>
      <c r="V1297" s="29" t="s">
        <v>2959</v>
      </c>
      <c r="W1297" s="29" t="s">
        <v>2960</v>
      </c>
      <c r="X1297" s="29" t="s">
        <v>212</v>
      </c>
    </row>
    <row r="1298" spans="1:24" x14ac:dyDescent="0.25">
      <c r="A1298" s="29" t="s">
        <v>143</v>
      </c>
      <c r="B1298" s="29">
        <v>2939</v>
      </c>
      <c r="C1298" s="29" t="s">
        <v>142</v>
      </c>
      <c r="D1298" s="29">
        <v>191777439</v>
      </c>
      <c r="E1298" s="29">
        <v>0</v>
      </c>
      <c r="F1298" s="29">
        <v>1060</v>
      </c>
      <c r="G1298" s="29">
        <v>2691826</v>
      </c>
      <c r="H1298" s="29">
        <v>1286708</v>
      </c>
      <c r="I1298" s="29">
        <v>909</v>
      </c>
      <c r="J1298" s="29">
        <v>1085821</v>
      </c>
      <c r="K1298" s="29" t="s">
        <v>2941</v>
      </c>
      <c r="M1298" s="29">
        <v>8207</v>
      </c>
      <c r="N1298" s="29" t="s">
        <v>142</v>
      </c>
      <c r="O1298" s="29">
        <v>820700</v>
      </c>
      <c r="S1298" s="29">
        <v>115</v>
      </c>
      <c r="U1298" s="29">
        <v>2939</v>
      </c>
      <c r="V1298" s="29" t="s">
        <v>2957</v>
      </c>
      <c r="W1298" s="29" t="s">
        <v>2958</v>
      </c>
      <c r="X1298" s="29" t="s">
        <v>212</v>
      </c>
    </row>
    <row r="1299" spans="1:24" x14ac:dyDescent="0.25">
      <c r="A1299" s="29" t="s">
        <v>143</v>
      </c>
      <c r="B1299" s="29">
        <v>2939</v>
      </c>
      <c r="C1299" s="29" t="s">
        <v>142</v>
      </c>
      <c r="D1299" s="29">
        <v>191777440</v>
      </c>
      <c r="E1299" s="29">
        <v>0</v>
      </c>
      <c r="F1299" s="29">
        <v>1060</v>
      </c>
      <c r="G1299" s="29">
        <v>2691802</v>
      </c>
      <c r="H1299" s="29">
        <v>1286719</v>
      </c>
      <c r="I1299" s="29">
        <v>909</v>
      </c>
      <c r="J1299" s="29">
        <v>1085821</v>
      </c>
      <c r="K1299" s="29" t="s">
        <v>2941</v>
      </c>
      <c r="M1299" s="29">
        <v>8207</v>
      </c>
      <c r="N1299" s="29" t="s">
        <v>142</v>
      </c>
      <c r="O1299" s="29">
        <v>820700</v>
      </c>
      <c r="S1299" s="29">
        <v>115</v>
      </c>
      <c r="U1299" s="29">
        <v>2939</v>
      </c>
      <c r="V1299" s="29" t="s">
        <v>2954</v>
      </c>
      <c r="W1299" s="29" t="s">
        <v>2956</v>
      </c>
      <c r="X1299" s="29" t="s">
        <v>212</v>
      </c>
    </row>
    <row r="1300" spans="1:24" x14ac:dyDescent="0.25">
      <c r="A1300" s="29" t="s">
        <v>143</v>
      </c>
      <c r="B1300" s="29">
        <v>2939</v>
      </c>
      <c r="C1300" s="29" t="s">
        <v>142</v>
      </c>
      <c r="D1300" s="29">
        <v>191779752</v>
      </c>
      <c r="E1300" s="29">
        <v>0</v>
      </c>
      <c r="F1300" s="29">
        <v>1060</v>
      </c>
      <c r="G1300" s="29">
        <v>2690945</v>
      </c>
      <c r="H1300" s="29">
        <v>1285979</v>
      </c>
      <c r="I1300" s="29">
        <v>909</v>
      </c>
      <c r="J1300" s="29">
        <v>1085825</v>
      </c>
      <c r="K1300" s="29" t="s">
        <v>2891</v>
      </c>
      <c r="M1300" s="29">
        <v>8207</v>
      </c>
      <c r="N1300" s="29" t="s">
        <v>142</v>
      </c>
      <c r="O1300" s="29">
        <v>820700</v>
      </c>
      <c r="R1300" s="29" t="s">
        <v>525</v>
      </c>
      <c r="S1300" s="29">
        <v>115</v>
      </c>
      <c r="U1300" s="29">
        <v>2939</v>
      </c>
      <c r="V1300" s="29" t="s">
        <v>2892</v>
      </c>
      <c r="W1300" s="29" t="s">
        <v>2893</v>
      </c>
      <c r="X1300" s="29" t="s">
        <v>212</v>
      </c>
    </row>
    <row r="1301" spans="1:24" x14ac:dyDescent="0.25">
      <c r="A1301" s="29" t="s">
        <v>143</v>
      </c>
      <c r="B1301" s="29">
        <v>2939</v>
      </c>
      <c r="C1301" s="29" t="s">
        <v>142</v>
      </c>
      <c r="D1301" s="29">
        <v>191779785</v>
      </c>
      <c r="E1301" s="29">
        <v>0</v>
      </c>
      <c r="F1301" s="29">
        <v>1080</v>
      </c>
      <c r="G1301" s="29">
        <v>2690998</v>
      </c>
      <c r="H1301" s="29">
        <v>1286027</v>
      </c>
      <c r="I1301" s="29">
        <v>909</v>
      </c>
      <c r="J1301" s="29">
        <v>1085825</v>
      </c>
      <c r="K1301" s="29" t="s">
        <v>2891</v>
      </c>
      <c r="M1301" s="29">
        <v>8207</v>
      </c>
      <c r="N1301" s="29" t="s">
        <v>142</v>
      </c>
      <c r="O1301" s="29">
        <v>820700</v>
      </c>
      <c r="R1301" s="29" t="s">
        <v>413</v>
      </c>
      <c r="S1301" s="29">
        <v>101</v>
      </c>
      <c r="U1301" s="29">
        <v>2939</v>
      </c>
      <c r="V1301" s="29" t="s">
        <v>2894</v>
      </c>
      <c r="W1301" s="29" t="s">
        <v>2895</v>
      </c>
      <c r="X1301" s="29" t="s">
        <v>212</v>
      </c>
    </row>
    <row r="1302" spans="1:24" x14ac:dyDescent="0.25">
      <c r="A1302" s="29" t="s">
        <v>143</v>
      </c>
      <c r="B1302" s="29">
        <v>2939</v>
      </c>
      <c r="C1302" s="29" t="s">
        <v>142</v>
      </c>
      <c r="D1302" s="29">
        <v>191779757</v>
      </c>
      <c r="E1302" s="29">
        <v>0</v>
      </c>
      <c r="F1302" s="29">
        <v>1060</v>
      </c>
      <c r="G1302" s="29">
        <v>2691019</v>
      </c>
      <c r="H1302" s="29">
        <v>1285979</v>
      </c>
      <c r="I1302" s="29">
        <v>909</v>
      </c>
      <c r="J1302" s="29">
        <v>1085825</v>
      </c>
      <c r="K1302" s="29" t="s">
        <v>2891</v>
      </c>
      <c r="M1302" s="29">
        <v>8207</v>
      </c>
      <c r="N1302" s="29" t="s">
        <v>142</v>
      </c>
      <c r="O1302" s="29">
        <v>820700</v>
      </c>
      <c r="S1302" s="29">
        <v>115</v>
      </c>
      <c r="U1302" s="29">
        <v>2939</v>
      </c>
      <c r="V1302" s="29" t="s">
        <v>2898</v>
      </c>
      <c r="W1302" s="29" t="s">
        <v>2899</v>
      </c>
      <c r="X1302" s="29" t="s">
        <v>212</v>
      </c>
    </row>
    <row r="1303" spans="1:24" x14ac:dyDescent="0.25">
      <c r="A1303" s="29" t="s">
        <v>143</v>
      </c>
      <c r="B1303" s="29">
        <v>2939</v>
      </c>
      <c r="C1303" s="29" t="s">
        <v>142</v>
      </c>
      <c r="D1303" s="29">
        <v>191779755</v>
      </c>
      <c r="E1303" s="29">
        <v>0</v>
      </c>
      <c r="F1303" s="29">
        <v>1060</v>
      </c>
      <c r="G1303" s="29">
        <v>2690986</v>
      </c>
      <c r="H1303" s="29">
        <v>1286004</v>
      </c>
      <c r="I1303" s="29">
        <v>909</v>
      </c>
      <c r="J1303" s="29">
        <v>1085825</v>
      </c>
      <c r="K1303" s="29" t="s">
        <v>2891</v>
      </c>
      <c r="M1303" s="29">
        <v>8207</v>
      </c>
      <c r="N1303" s="29" t="s">
        <v>142</v>
      </c>
      <c r="O1303" s="29">
        <v>820700</v>
      </c>
      <c r="S1303" s="29">
        <v>115</v>
      </c>
      <c r="U1303" s="29">
        <v>2939</v>
      </c>
      <c r="V1303" s="29" t="s">
        <v>2901</v>
      </c>
      <c r="W1303" s="29" t="s">
        <v>2902</v>
      </c>
      <c r="X1303" s="29" t="s">
        <v>212</v>
      </c>
    </row>
    <row r="1304" spans="1:24" x14ac:dyDescent="0.25">
      <c r="A1304" s="29" t="s">
        <v>143</v>
      </c>
      <c r="B1304" s="29">
        <v>2939</v>
      </c>
      <c r="C1304" s="29" t="s">
        <v>142</v>
      </c>
      <c r="D1304" s="29">
        <v>191779914</v>
      </c>
      <c r="E1304" s="29">
        <v>0</v>
      </c>
      <c r="F1304" s="29">
        <v>1060</v>
      </c>
      <c r="G1304" s="29">
        <v>2691088</v>
      </c>
      <c r="H1304" s="29">
        <v>1286094</v>
      </c>
      <c r="I1304" s="29">
        <v>909</v>
      </c>
      <c r="J1304" s="29">
        <v>1085825</v>
      </c>
      <c r="K1304" s="29" t="s">
        <v>2891</v>
      </c>
      <c r="M1304" s="29">
        <v>8207</v>
      </c>
      <c r="N1304" s="29" t="s">
        <v>142</v>
      </c>
      <c r="O1304" s="29">
        <v>820700</v>
      </c>
      <c r="S1304" s="29">
        <v>115</v>
      </c>
      <c r="U1304" s="29">
        <v>2939</v>
      </c>
      <c r="V1304" s="29" t="s">
        <v>2896</v>
      </c>
      <c r="W1304" s="29" t="s">
        <v>2897</v>
      </c>
      <c r="X1304" s="29" t="s">
        <v>212</v>
      </c>
    </row>
    <row r="1305" spans="1:24" x14ac:dyDescent="0.25">
      <c r="A1305" s="29" t="s">
        <v>143</v>
      </c>
      <c r="B1305" s="29">
        <v>2939</v>
      </c>
      <c r="C1305" s="29" t="s">
        <v>142</v>
      </c>
      <c r="D1305" s="29">
        <v>191779751</v>
      </c>
      <c r="E1305" s="29">
        <v>0</v>
      </c>
      <c r="F1305" s="29">
        <v>1060</v>
      </c>
      <c r="G1305" s="29">
        <v>2690942</v>
      </c>
      <c r="H1305" s="29">
        <v>1285970</v>
      </c>
      <c r="I1305" s="29">
        <v>909</v>
      </c>
      <c r="J1305" s="29">
        <v>1085825</v>
      </c>
      <c r="K1305" s="29" t="s">
        <v>2891</v>
      </c>
      <c r="M1305" s="29">
        <v>8207</v>
      </c>
      <c r="N1305" s="29" t="s">
        <v>142</v>
      </c>
      <c r="O1305" s="29">
        <v>820700</v>
      </c>
      <c r="S1305" s="29">
        <v>115</v>
      </c>
      <c r="U1305" s="29">
        <v>2939</v>
      </c>
      <c r="V1305" s="29" t="s">
        <v>2892</v>
      </c>
      <c r="W1305" s="29" t="s">
        <v>2900</v>
      </c>
      <c r="X1305" s="29" t="s">
        <v>212</v>
      </c>
    </row>
    <row r="1306" spans="1:24" x14ac:dyDescent="0.25">
      <c r="A1306" s="29" t="s">
        <v>143</v>
      </c>
      <c r="B1306" s="29">
        <v>2939</v>
      </c>
      <c r="C1306" s="29" t="s">
        <v>142</v>
      </c>
      <c r="D1306" s="29">
        <v>191764914</v>
      </c>
      <c r="E1306" s="29">
        <v>0</v>
      </c>
      <c r="F1306" s="29">
        <v>1060</v>
      </c>
      <c r="G1306" s="29">
        <v>2690156</v>
      </c>
      <c r="H1306" s="29">
        <v>1284235</v>
      </c>
      <c r="I1306" s="29">
        <v>909</v>
      </c>
      <c r="J1306" s="29">
        <v>1085829</v>
      </c>
      <c r="K1306" s="29" t="s">
        <v>2961</v>
      </c>
      <c r="L1306" s="175" t="s">
        <v>1770</v>
      </c>
      <c r="M1306" s="29">
        <v>8200</v>
      </c>
      <c r="N1306" s="29" t="s">
        <v>142</v>
      </c>
      <c r="O1306" s="29">
        <v>820000</v>
      </c>
      <c r="R1306" s="29" t="s">
        <v>262</v>
      </c>
      <c r="S1306" s="29">
        <v>115</v>
      </c>
      <c r="T1306" s="29" t="s">
        <v>3630</v>
      </c>
      <c r="U1306" s="29">
        <v>2939</v>
      </c>
      <c r="V1306" s="29" t="s">
        <v>2396</v>
      </c>
      <c r="W1306" s="29" t="s">
        <v>3631</v>
      </c>
      <c r="X1306" s="29" t="s">
        <v>212</v>
      </c>
    </row>
    <row r="1307" spans="1:24" x14ac:dyDescent="0.25">
      <c r="A1307" s="29" t="s">
        <v>143</v>
      </c>
      <c r="B1307" s="29">
        <v>2939</v>
      </c>
      <c r="C1307" s="29" t="s">
        <v>142</v>
      </c>
      <c r="D1307" s="29">
        <v>502012346</v>
      </c>
      <c r="E1307" s="29">
        <v>0</v>
      </c>
      <c r="F1307" s="29">
        <v>1060</v>
      </c>
      <c r="G1307" s="29">
        <v>2690162.861</v>
      </c>
      <c r="H1307" s="29">
        <v>1284214.798</v>
      </c>
      <c r="I1307" s="29">
        <v>901</v>
      </c>
      <c r="J1307" s="29">
        <v>1085829</v>
      </c>
      <c r="K1307" s="29" t="s">
        <v>2961</v>
      </c>
      <c r="L1307" s="175" t="s">
        <v>1770</v>
      </c>
      <c r="M1307" s="29">
        <v>8200</v>
      </c>
      <c r="N1307" s="29" t="s">
        <v>142</v>
      </c>
      <c r="O1307" s="29">
        <v>820000</v>
      </c>
      <c r="S1307" s="29">
        <v>115</v>
      </c>
      <c r="T1307" s="29" t="s">
        <v>3630</v>
      </c>
      <c r="U1307" s="29">
        <v>2939</v>
      </c>
      <c r="V1307" s="29" t="s">
        <v>2396</v>
      </c>
      <c r="X1307" s="29" t="s">
        <v>212</v>
      </c>
    </row>
    <row r="1308" spans="1:24" x14ac:dyDescent="0.25">
      <c r="A1308" s="29" t="s">
        <v>143</v>
      </c>
      <c r="B1308" s="29">
        <v>2939</v>
      </c>
      <c r="C1308" s="29" t="s">
        <v>142</v>
      </c>
      <c r="D1308" s="29">
        <v>191764904</v>
      </c>
      <c r="E1308" s="29">
        <v>0</v>
      </c>
      <c r="F1308" s="29">
        <v>1060</v>
      </c>
      <c r="G1308" s="29">
        <v>2690380.3110000002</v>
      </c>
      <c r="H1308" s="29">
        <v>1284396.8759999999</v>
      </c>
      <c r="I1308" s="29">
        <v>905</v>
      </c>
      <c r="J1308" s="29">
        <v>1085829</v>
      </c>
      <c r="K1308" s="29" t="s">
        <v>2961</v>
      </c>
      <c r="L1308" s="175" t="s">
        <v>2447</v>
      </c>
      <c r="M1308" s="29">
        <v>8200</v>
      </c>
      <c r="N1308" s="29" t="s">
        <v>142</v>
      </c>
      <c r="O1308" s="29">
        <v>820000</v>
      </c>
      <c r="R1308" s="29" t="s">
        <v>262</v>
      </c>
      <c r="S1308" s="29">
        <v>115</v>
      </c>
      <c r="T1308" s="29" t="s">
        <v>3632</v>
      </c>
      <c r="U1308" s="29">
        <v>2939</v>
      </c>
      <c r="V1308" s="29" t="s">
        <v>2970</v>
      </c>
      <c r="W1308" s="29" t="s">
        <v>3633</v>
      </c>
      <c r="X1308" s="29" t="s">
        <v>212</v>
      </c>
    </row>
    <row r="1309" spans="1:24" x14ac:dyDescent="0.25">
      <c r="A1309" s="29" t="s">
        <v>143</v>
      </c>
      <c r="B1309" s="29">
        <v>2939</v>
      </c>
      <c r="C1309" s="29" t="s">
        <v>142</v>
      </c>
      <c r="D1309" s="29">
        <v>502012846</v>
      </c>
      <c r="E1309" s="29">
        <v>0</v>
      </c>
      <c r="F1309" s="29">
        <v>1060</v>
      </c>
      <c r="G1309" s="29">
        <v>2690378.6970000002</v>
      </c>
      <c r="H1309" s="29">
        <v>1284402.452</v>
      </c>
      <c r="I1309" s="29">
        <v>901</v>
      </c>
      <c r="J1309" s="29">
        <v>1085829</v>
      </c>
      <c r="K1309" s="29" t="s">
        <v>2961</v>
      </c>
      <c r="L1309" s="175" t="s">
        <v>2447</v>
      </c>
      <c r="M1309" s="29">
        <v>8200</v>
      </c>
      <c r="N1309" s="29" t="s">
        <v>142</v>
      </c>
      <c r="O1309" s="29">
        <v>820000</v>
      </c>
      <c r="S1309" s="29">
        <v>115</v>
      </c>
      <c r="T1309" s="29" t="s">
        <v>3632</v>
      </c>
      <c r="U1309" s="29">
        <v>2939</v>
      </c>
      <c r="V1309" s="29" t="s">
        <v>2970</v>
      </c>
      <c r="X1309" s="29" t="s">
        <v>212</v>
      </c>
    </row>
    <row r="1310" spans="1:24" x14ac:dyDescent="0.25">
      <c r="A1310" s="29" t="s">
        <v>143</v>
      </c>
      <c r="B1310" s="29">
        <v>2939</v>
      </c>
      <c r="C1310" s="29" t="s">
        <v>142</v>
      </c>
      <c r="D1310" s="29">
        <v>191027752</v>
      </c>
      <c r="E1310" s="29">
        <v>0</v>
      </c>
      <c r="F1310" s="29">
        <v>1060</v>
      </c>
      <c r="G1310" s="29">
        <v>2690210.5109999999</v>
      </c>
      <c r="H1310" s="29">
        <v>1284435.3959999999</v>
      </c>
      <c r="I1310" s="29">
        <v>905</v>
      </c>
      <c r="J1310" s="29">
        <v>1085829</v>
      </c>
      <c r="K1310" s="29" t="s">
        <v>2961</v>
      </c>
      <c r="M1310" s="29">
        <v>8200</v>
      </c>
      <c r="N1310" s="29" t="s">
        <v>142</v>
      </c>
      <c r="O1310" s="29">
        <v>820000</v>
      </c>
      <c r="R1310" s="29" t="s">
        <v>2962</v>
      </c>
      <c r="S1310" s="29">
        <v>115</v>
      </c>
      <c r="U1310" s="29">
        <v>2939</v>
      </c>
      <c r="V1310" s="29" t="s">
        <v>2963</v>
      </c>
      <c r="W1310" s="29" t="s">
        <v>2964</v>
      </c>
      <c r="X1310" s="29" t="s">
        <v>212</v>
      </c>
    </row>
    <row r="1311" spans="1:24" x14ac:dyDescent="0.25">
      <c r="A1311" s="29" t="s">
        <v>143</v>
      </c>
      <c r="B1311" s="29">
        <v>2939</v>
      </c>
      <c r="C1311" s="29" t="s">
        <v>142</v>
      </c>
      <c r="D1311" s="29">
        <v>191027951</v>
      </c>
      <c r="E1311" s="29">
        <v>0</v>
      </c>
      <c r="F1311" s="29">
        <v>1060</v>
      </c>
      <c r="G1311" s="29">
        <v>2690181</v>
      </c>
      <c r="H1311" s="29">
        <v>1284439</v>
      </c>
      <c r="I1311" s="29">
        <v>905</v>
      </c>
      <c r="J1311" s="29">
        <v>1085829</v>
      </c>
      <c r="K1311" s="29" t="s">
        <v>2961</v>
      </c>
      <c r="M1311" s="29">
        <v>8200</v>
      </c>
      <c r="N1311" s="29" t="s">
        <v>142</v>
      </c>
      <c r="O1311" s="29">
        <v>820000</v>
      </c>
      <c r="R1311" s="29" t="s">
        <v>2965</v>
      </c>
      <c r="S1311" s="29">
        <v>115</v>
      </c>
      <c r="U1311" s="29">
        <v>2939</v>
      </c>
      <c r="V1311" s="29" t="s">
        <v>2963</v>
      </c>
      <c r="W1311" s="29" t="s">
        <v>2966</v>
      </c>
      <c r="X1311" s="29" t="s">
        <v>212</v>
      </c>
    </row>
    <row r="1312" spans="1:24" x14ac:dyDescent="0.25">
      <c r="A1312" s="29" t="s">
        <v>143</v>
      </c>
      <c r="B1312" s="29">
        <v>2939</v>
      </c>
      <c r="C1312" s="29" t="s">
        <v>142</v>
      </c>
      <c r="D1312" s="29">
        <v>191739641</v>
      </c>
      <c r="E1312" s="29">
        <v>0</v>
      </c>
      <c r="F1312" s="29">
        <v>1060</v>
      </c>
      <c r="G1312" s="29">
        <v>2690233</v>
      </c>
      <c r="H1312" s="29">
        <v>1284483</v>
      </c>
      <c r="I1312" s="29">
        <v>909</v>
      </c>
      <c r="J1312" s="29">
        <v>1085829</v>
      </c>
      <c r="K1312" s="29" t="s">
        <v>2961</v>
      </c>
      <c r="M1312" s="29">
        <v>8200</v>
      </c>
      <c r="N1312" s="29" t="s">
        <v>142</v>
      </c>
      <c r="O1312" s="29">
        <v>820000</v>
      </c>
      <c r="R1312" s="29" t="s">
        <v>2967</v>
      </c>
      <c r="S1312" s="29">
        <v>115</v>
      </c>
      <c r="U1312" s="29">
        <v>2939</v>
      </c>
      <c r="V1312" s="29" t="s">
        <v>2968</v>
      </c>
      <c r="W1312" s="29" t="s">
        <v>2969</v>
      </c>
      <c r="X1312" s="29" t="s">
        <v>212</v>
      </c>
    </row>
    <row r="1313" spans="1:24" x14ac:dyDescent="0.25">
      <c r="A1313" s="29" t="s">
        <v>143</v>
      </c>
      <c r="B1313" s="29">
        <v>2939</v>
      </c>
      <c r="C1313" s="29" t="s">
        <v>142</v>
      </c>
      <c r="D1313" s="29">
        <v>191750147</v>
      </c>
      <c r="E1313" s="29">
        <v>0</v>
      </c>
      <c r="F1313" s="29">
        <v>1060</v>
      </c>
      <c r="G1313" s="29">
        <v>2688956.3569999998</v>
      </c>
      <c r="H1313" s="29">
        <v>1283302.175</v>
      </c>
      <c r="I1313" s="29">
        <v>905</v>
      </c>
      <c r="J1313" s="29">
        <v>1085834</v>
      </c>
      <c r="K1313" s="29" t="s">
        <v>2971</v>
      </c>
      <c r="L1313" s="175" t="s">
        <v>1679</v>
      </c>
      <c r="M1313" s="29">
        <v>8200</v>
      </c>
      <c r="N1313" s="29" t="s">
        <v>142</v>
      </c>
      <c r="O1313" s="29">
        <v>820000</v>
      </c>
      <c r="R1313" s="29" t="s">
        <v>1003</v>
      </c>
      <c r="S1313" s="29">
        <v>115</v>
      </c>
      <c r="T1313" s="29" t="s">
        <v>2972</v>
      </c>
      <c r="U1313" s="29">
        <v>2939</v>
      </c>
      <c r="V1313" s="29" t="s">
        <v>2973</v>
      </c>
      <c r="W1313" s="29" t="s">
        <v>2974</v>
      </c>
      <c r="X1313" s="29" t="s">
        <v>212</v>
      </c>
    </row>
    <row r="1314" spans="1:24" x14ac:dyDescent="0.25">
      <c r="A1314" s="29" t="s">
        <v>143</v>
      </c>
      <c r="B1314" s="29">
        <v>2939</v>
      </c>
      <c r="C1314" s="29" t="s">
        <v>142</v>
      </c>
      <c r="D1314" s="29">
        <v>502012302</v>
      </c>
      <c r="E1314" s="29">
        <v>0</v>
      </c>
      <c r="F1314" s="29">
        <v>1060</v>
      </c>
      <c r="G1314" s="29">
        <v>2688929.0040000002</v>
      </c>
      <c r="H1314" s="29">
        <v>1283365.737</v>
      </c>
      <c r="I1314" s="29">
        <v>901</v>
      </c>
      <c r="J1314" s="29">
        <v>1085834</v>
      </c>
      <c r="K1314" s="29" t="s">
        <v>2971</v>
      </c>
      <c r="L1314" s="175" t="s">
        <v>1679</v>
      </c>
      <c r="M1314" s="29">
        <v>8200</v>
      </c>
      <c r="N1314" s="29" t="s">
        <v>142</v>
      </c>
      <c r="O1314" s="29">
        <v>820000</v>
      </c>
      <c r="S1314" s="29">
        <v>115</v>
      </c>
      <c r="T1314" s="29" t="s">
        <v>2975</v>
      </c>
      <c r="U1314" s="29">
        <v>2939</v>
      </c>
      <c r="V1314" s="29" t="s">
        <v>2976</v>
      </c>
      <c r="X1314" s="29" t="s">
        <v>212</v>
      </c>
    </row>
    <row r="1315" spans="1:24" x14ac:dyDescent="0.25">
      <c r="A1315" s="29" t="s">
        <v>143</v>
      </c>
      <c r="B1315" s="29">
        <v>2939</v>
      </c>
      <c r="C1315" s="29" t="s">
        <v>142</v>
      </c>
      <c r="D1315" s="29">
        <v>191751992</v>
      </c>
      <c r="E1315" s="29">
        <v>0</v>
      </c>
      <c r="F1315" s="29">
        <v>1080</v>
      </c>
      <c r="G1315" s="29">
        <v>2688894.1469999999</v>
      </c>
      <c r="H1315" s="29">
        <v>1283288.679</v>
      </c>
      <c r="I1315" s="29">
        <v>905</v>
      </c>
      <c r="J1315" s="29">
        <v>1085834</v>
      </c>
      <c r="K1315" s="29" t="s">
        <v>2971</v>
      </c>
      <c r="M1315" s="29">
        <v>8200</v>
      </c>
      <c r="N1315" s="29" t="s">
        <v>142</v>
      </c>
      <c r="O1315" s="29">
        <v>820000</v>
      </c>
      <c r="R1315" s="29" t="s">
        <v>309</v>
      </c>
      <c r="S1315" s="29">
        <v>101</v>
      </c>
      <c r="U1315" s="29">
        <v>2939</v>
      </c>
      <c r="V1315" s="29" t="s">
        <v>2977</v>
      </c>
      <c r="W1315" s="29" t="s">
        <v>2978</v>
      </c>
      <c r="X1315" s="29" t="s">
        <v>212</v>
      </c>
    </row>
    <row r="1316" spans="1:24" x14ac:dyDescent="0.25">
      <c r="A1316" s="29" t="s">
        <v>143</v>
      </c>
      <c r="B1316" s="29">
        <v>2939</v>
      </c>
      <c r="C1316" s="29" t="s">
        <v>142</v>
      </c>
      <c r="D1316" s="29">
        <v>191765490</v>
      </c>
      <c r="E1316" s="29">
        <v>0</v>
      </c>
      <c r="F1316" s="29">
        <v>1080</v>
      </c>
      <c r="G1316" s="29">
        <v>2688913</v>
      </c>
      <c r="H1316" s="29">
        <v>1283311</v>
      </c>
      <c r="I1316" s="29">
        <v>909</v>
      </c>
      <c r="J1316" s="29">
        <v>1085834</v>
      </c>
      <c r="K1316" s="29" t="s">
        <v>2971</v>
      </c>
      <c r="M1316" s="29">
        <v>8200</v>
      </c>
      <c r="N1316" s="29" t="s">
        <v>142</v>
      </c>
      <c r="O1316" s="29">
        <v>820000</v>
      </c>
      <c r="R1316" s="29" t="s">
        <v>262</v>
      </c>
      <c r="S1316" s="29">
        <v>101</v>
      </c>
      <c r="U1316" s="29">
        <v>2939</v>
      </c>
      <c r="V1316" s="29" t="s">
        <v>2979</v>
      </c>
      <c r="W1316" s="29" t="s">
        <v>2980</v>
      </c>
      <c r="X1316" s="29" t="s">
        <v>212</v>
      </c>
    </row>
    <row r="1317" spans="1:24" x14ac:dyDescent="0.25">
      <c r="A1317" s="29" t="s">
        <v>143</v>
      </c>
      <c r="B1317" s="29">
        <v>2939</v>
      </c>
      <c r="C1317" s="29" t="s">
        <v>142</v>
      </c>
      <c r="D1317" s="29">
        <v>191764876</v>
      </c>
      <c r="E1317" s="29">
        <v>0</v>
      </c>
      <c r="F1317" s="29">
        <v>1060</v>
      </c>
      <c r="G1317" s="29">
        <v>2689021.3130000001</v>
      </c>
      <c r="H1317" s="29">
        <v>1283354.1310000001</v>
      </c>
      <c r="I1317" s="29">
        <v>905</v>
      </c>
      <c r="J1317" s="29">
        <v>1085834</v>
      </c>
      <c r="K1317" s="29" t="s">
        <v>2971</v>
      </c>
      <c r="M1317" s="29">
        <v>8200</v>
      </c>
      <c r="N1317" s="29" t="s">
        <v>142</v>
      </c>
      <c r="O1317" s="29">
        <v>820000</v>
      </c>
      <c r="R1317" s="29" t="s">
        <v>311</v>
      </c>
      <c r="S1317" s="29">
        <v>115</v>
      </c>
      <c r="U1317" s="29">
        <v>2939</v>
      </c>
      <c r="V1317" s="29" t="s">
        <v>2917</v>
      </c>
      <c r="W1317" s="29" t="s">
        <v>2981</v>
      </c>
      <c r="X1317" s="29" t="s">
        <v>212</v>
      </c>
    </row>
    <row r="1318" spans="1:24" x14ac:dyDescent="0.25">
      <c r="A1318" s="29" t="s">
        <v>143</v>
      </c>
      <c r="B1318" s="29">
        <v>2939</v>
      </c>
      <c r="C1318" s="29" t="s">
        <v>142</v>
      </c>
      <c r="D1318" s="29">
        <v>191771537</v>
      </c>
      <c r="E1318" s="29">
        <v>0</v>
      </c>
      <c r="F1318" s="29">
        <v>1080</v>
      </c>
      <c r="G1318" s="29">
        <v>2688896</v>
      </c>
      <c r="H1318" s="29">
        <v>1283282</v>
      </c>
      <c r="I1318" s="29">
        <v>909</v>
      </c>
      <c r="J1318" s="29">
        <v>1085834</v>
      </c>
      <c r="K1318" s="29" t="s">
        <v>2971</v>
      </c>
      <c r="M1318" s="29">
        <v>8200</v>
      </c>
      <c r="N1318" s="29" t="s">
        <v>142</v>
      </c>
      <c r="O1318" s="29">
        <v>820000</v>
      </c>
      <c r="R1318" s="29" t="s">
        <v>351</v>
      </c>
      <c r="S1318" s="29">
        <v>101</v>
      </c>
      <c r="U1318" s="29">
        <v>2939</v>
      </c>
      <c r="V1318" s="29" t="s">
        <v>2984</v>
      </c>
      <c r="W1318" s="29" t="s">
        <v>2760</v>
      </c>
      <c r="X1318" s="29" t="s">
        <v>212</v>
      </c>
    </row>
    <row r="1319" spans="1:24" x14ac:dyDescent="0.25">
      <c r="A1319" s="29" t="s">
        <v>143</v>
      </c>
      <c r="B1319" s="29">
        <v>2939</v>
      </c>
      <c r="C1319" s="29" t="s">
        <v>142</v>
      </c>
      <c r="D1319" s="29">
        <v>191771536</v>
      </c>
      <c r="E1319" s="29">
        <v>0</v>
      </c>
      <c r="F1319" s="29">
        <v>1080</v>
      </c>
      <c r="G1319" s="29">
        <v>2688894</v>
      </c>
      <c r="H1319" s="29">
        <v>1283302</v>
      </c>
      <c r="I1319" s="29">
        <v>909</v>
      </c>
      <c r="J1319" s="29">
        <v>1085834</v>
      </c>
      <c r="K1319" s="29" t="s">
        <v>2971</v>
      </c>
      <c r="M1319" s="29">
        <v>8200</v>
      </c>
      <c r="N1319" s="29" t="s">
        <v>142</v>
      </c>
      <c r="O1319" s="29">
        <v>820000</v>
      </c>
      <c r="R1319" s="29" t="s">
        <v>351</v>
      </c>
      <c r="S1319" s="29">
        <v>101</v>
      </c>
      <c r="U1319" s="29">
        <v>2939</v>
      </c>
      <c r="V1319" s="29" t="s">
        <v>2982</v>
      </c>
      <c r="W1319" s="29" t="s">
        <v>2983</v>
      </c>
      <c r="X1319" s="29" t="s">
        <v>212</v>
      </c>
    </row>
    <row r="1320" spans="1:24" x14ac:dyDescent="0.25">
      <c r="A1320" s="29" t="s">
        <v>143</v>
      </c>
      <c r="B1320" s="29">
        <v>2939</v>
      </c>
      <c r="C1320" s="29" t="s">
        <v>142</v>
      </c>
      <c r="D1320" s="29">
        <v>191750369</v>
      </c>
      <c r="E1320" s="29">
        <v>0</v>
      </c>
      <c r="F1320" s="29">
        <v>1060</v>
      </c>
      <c r="G1320" s="29">
        <v>2688957.9619999998</v>
      </c>
      <c r="H1320" s="29">
        <v>1283419.976</v>
      </c>
      <c r="I1320" s="29">
        <v>905</v>
      </c>
      <c r="J1320" s="29">
        <v>1085834</v>
      </c>
      <c r="K1320" s="29" t="s">
        <v>2971</v>
      </c>
      <c r="M1320" s="29">
        <v>8200</v>
      </c>
      <c r="N1320" s="29" t="s">
        <v>142</v>
      </c>
      <c r="O1320" s="29">
        <v>820000</v>
      </c>
      <c r="R1320" s="29" t="s">
        <v>2985</v>
      </c>
      <c r="S1320" s="29">
        <v>115</v>
      </c>
      <c r="U1320" s="29">
        <v>2939</v>
      </c>
      <c r="V1320" s="29" t="s">
        <v>2025</v>
      </c>
      <c r="W1320" s="29" t="s">
        <v>2986</v>
      </c>
      <c r="X1320" s="29" t="s">
        <v>212</v>
      </c>
    </row>
    <row r="1321" spans="1:24" x14ac:dyDescent="0.25">
      <c r="A1321" s="29" t="s">
        <v>143</v>
      </c>
      <c r="B1321" s="29">
        <v>2939</v>
      </c>
      <c r="C1321" s="29" t="s">
        <v>142</v>
      </c>
      <c r="D1321" s="29">
        <v>191765488</v>
      </c>
      <c r="E1321" s="29">
        <v>0</v>
      </c>
      <c r="F1321" s="29">
        <v>1060</v>
      </c>
      <c r="G1321" s="29">
        <v>2688919</v>
      </c>
      <c r="H1321" s="29">
        <v>1283316</v>
      </c>
      <c r="I1321" s="29">
        <v>909</v>
      </c>
      <c r="J1321" s="29">
        <v>1085834</v>
      </c>
      <c r="K1321" s="29" t="s">
        <v>2971</v>
      </c>
      <c r="M1321" s="29">
        <v>8200</v>
      </c>
      <c r="N1321" s="29" t="s">
        <v>142</v>
      </c>
      <c r="O1321" s="29">
        <v>820000</v>
      </c>
      <c r="S1321" s="29">
        <v>115</v>
      </c>
      <c r="U1321" s="29">
        <v>2939</v>
      </c>
      <c r="V1321" s="29" t="s">
        <v>2987</v>
      </c>
      <c r="W1321" s="29" t="s">
        <v>2988</v>
      </c>
      <c r="X1321" s="29" t="s">
        <v>212</v>
      </c>
    </row>
    <row r="1322" spans="1:24" x14ac:dyDescent="0.25">
      <c r="A1322" s="29" t="s">
        <v>143</v>
      </c>
      <c r="B1322" s="29">
        <v>2939</v>
      </c>
      <c r="C1322" s="29" t="s">
        <v>142</v>
      </c>
      <c r="D1322" s="29">
        <v>191765431</v>
      </c>
      <c r="E1322" s="29">
        <v>0</v>
      </c>
      <c r="F1322" s="29">
        <v>1060</v>
      </c>
      <c r="G1322" s="29">
        <v>2691707</v>
      </c>
      <c r="H1322" s="29">
        <v>1282770</v>
      </c>
      <c r="I1322" s="29">
        <v>909</v>
      </c>
      <c r="J1322" s="29">
        <v>1085841</v>
      </c>
      <c r="K1322" s="29" t="s">
        <v>2989</v>
      </c>
      <c r="L1322" s="175" t="s">
        <v>3698</v>
      </c>
      <c r="M1322" s="29">
        <v>8200</v>
      </c>
      <c r="N1322" s="29" t="s">
        <v>142</v>
      </c>
      <c r="O1322" s="29">
        <v>820000</v>
      </c>
      <c r="R1322" s="29" t="s">
        <v>311</v>
      </c>
      <c r="S1322" s="29">
        <v>115</v>
      </c>
      <c r="T1322" s="29" t="s">
        <v>3699</v>
      </c>
      <c r="U1322" s="29">
        <v>2939</v>
      </c>
      <c r="V1322" s="29" t="s">
        <v>2990</v>
      </c>
      <c r="W1322" s="29" t="s">
        <v>3700</v>
      </c>
      <c r="X1322" s="29" t="s">
        <v>212</v>
      </c>
    </row>
    <row r="1323" spans="1:24" x14ac:dyDescent="0.25">
      <c r="A1323" s="29" t="s">
        <v>143</v>
      </c>
      <c r="B1323" s="29">
        <v>2939</v>
      </c>
      <c r="C1323" s="29" t="s">
        <v>142</v>
      </c>
      <c r="D1323" s="29">
        <v>502012810</v>
      </c>
      <c r="E1323" s="29">
        <v>0</v>
      </c>
      <c r="F1323" s="29">
        <v>1060</v>
      </c>
      <c r="G1323" s="29">
        <v>2691714.7280000001</v>
      </c>
      <c r="H1323" s="29">
        <v>1282765.5549999999</v>
      </c>
      <c r="I1323" s="29">
        <v>901</v>
      </c>
      <c r="J1323" s="29">
        <v>1085841</v>
      </c>
      <c r="K1323" s="29" t="s">
        <v>2989</v>
      </c>
      <c r="L1323" s="175" t="s">
        <v>3698</v>
      </c>
      <c r="M1323" s="29">
        <v>8200</v>
      </c>
      <c r="N1323" s="29" t="s">
        <v>142</v>
      </c>
      <c r="O1323" s="29">
        <v>820000</v>
      </c>
      <c r="S1323" s="29">
        <v>115</v>
      </c>
      <c r="T1323" s="29" t="s">
        <v>3699</v>
      </c>
      <c r="U1323" s="29">
        <v>2939</v>
      </c>
      <c r="V1323" s="29" t="s">
        <v>2990</v>
      </c>
      <c r="X1323" s="29" t="s">
        <v>212</v>
      </c>
    </row>
    <row r="1324" spans="1:24" x14ac:dyDescent="0.25">
      <c r="A1324" s="29" t="s">
        <v>143</v>
      </c>
      <c r="B1324" s="29">
        <v>2939</v>
      </c>
      <c r="C1324" s="29" t="s">
        <v>142</v>
      </c>
      <c r="D1324" s="29">
        <v>191725094</v>
      </c>
      <c r="E1324" s="29">
        <v>0</v>
      </c>
      <c r="F1324" s="29">
        <v>1060</v>
      </c>
      <c r="G1324" s="29">
        <v>2687814</v>
      </c>
      <c r="H1324" s="29">
        <v>1284218</v>
      </c>
      <c r="I1324" s="29">
        <v>909</v>
      </c>
      <c r="J1324" s="29">
        <v>1085845</v>
      </c>
      <c r="K1324" s="29" t="s">
        <v>2991</v>
      </c>
      <c r="L1324" s="175" t="s">
        <v>280</v>
      </c>
      <c r="M1324" s="29">
        <v>8200</v>
      </c>
      <c r="N1324" s="29" t="s">
        <v>142</v>
      </c>
      <c r="O1324" s="29">
        <v>820000</v>
      </c>
      <c r="R1324" s="29" t="s">
        <v>2992</v>
      </c>
      <c r="S1324" s="29">
        <v>115</v>
      </c>
      <c r="T1324" s="29" t="s">
        <v>2993</v>
      </c>
      <c r="U1324" s="29">
        <v>2939</v>
      </c>
      <c r="V1324" s="29" t="s">
        <v>2994</v>
      </c>
      <c r="W1324" s="29" t="s">
        <v>2995</v>
      </c>
      <c r="X1324" s="29" t="s">
        <v>212</v>
      </c>
    </row>
    <row r="1325" spans="1:24" x14ac:dyDescent="0.25">
      <c r="A1325" s="29" t="s">
        <v>143</v>
      </c>
      <c r="B1325" s="29">
        <v>2939</v>
      </c>
      <c r="C1325" s="29" t="s">
        <v>142</v>
      </c>
      <c r="D1325" s="29">
        <v>502012942</v>
      </c>
      <c r="E1325" s="29">
        <v>0</v>
      </c>
      <c r="F1325" s="29">
        <v>1060</v>
      </c>
      <c r="G1325" s="29">
        <v>2686990.81</v>
      </c>
      <c r="H1325" s="29">
        <v>1284344.8700000001</v>
      </c>
      <c r="I1325" s="29">
        <v>901</v>
      </c>
      <c r="J1325" s="29">
        <v>1085845</v>
      </c>
      <c r="K1325" s="29" t="s">
        <v>2991</v>
      </c>
      <c r="L1325" s="175" t="s">
        <v>280</v>
      </c>
      <c r="M1325" s="29">
        <v>8200</v>
      </c>
      <c r="N1325" s="29" t="s">
        <v>142</v>
      </c>
      <c r="O1325" s="29">
        <v>820000</v>
      </c>
      <c r="S1325" s="29">
        <v>115</v>
      </c>
      <c r="T1325" s="29" t="s">
        <v>2996</v>
      </c>
      <c r="U1325" s="29">
        <v>2939</v>
      </c>
      <c r="V1325" s="29" t="s">
        <v>2997</v>
      </c>
      <c r="W1325" s="29" t="s">
        <v>2998</v>
      </c>
      <c r="X1325" s="29" t="s">
        <v>212</v>
      </c>
    </row>
    <row r="1326" spans="1:24" x14ac:dyDescent="0.25">
      <c r="A1326" s="29" t="s">
        <v>143</v>
      </c>
      <c r="B1326" s="29">
        <v>2939</v>
      </c>
      <c r="C1326" s="29" t="s">
        <v>142</v>
      </c>
      <c r="D1326" s="29">
        <v>191765501</v>
      </c>
      <c r="E1326" s="29">
        <v>0</v>
      </c>
      <c r="F1326" s="29">
        <v>1080</v>
      </c>
      <c r="G1326" s="29">
        <v>2689627</v>
      </c>
      <c r="H1326" s="29">
        <v>1284194</v>
      </c>
      <c r="I1326" s="29">
        <v>909</v>
      </c>
      <c r="J1326" s="29">
        <v>1085847</v>
      </c>
      <c r="K1326" s="29" t="s">
        <v>2999</v>
      </c>
      <c r="M1326" s="29">
        <v>8200</v>
      </c>
      <c r="N1326" s="29" t="s">
        <v>142</v>
      </c>
      <c r="O1326" s="29">
        <v>820000</v>
      </c>
      <c r="R1326" s="29" t="s">
        <v>262</v>
      </c>
      <c r="S1326" s="29">
        <v>101</v>
      </c>
      <c r="U1326" s="29">
        <v>2939</v>
      </c>
      <c r="V1326" s="29" t="s">
        <v>3000</v>
      </c>
      <c r="W1326" s="29" t="s">
        <v>3001</v>
      </c>
      <c r="X1326" s="29" t="s">
        <v>212</v>
      </c>
    </row>
    <row r="1327" spans="1:24" x14ac:dyDescent="0.25">
      <c r="A1327" s="29" t="s">
        <v>143</v>
      </c>
      <c r="B1327" s="29">
        <v>2939</v>
      </c>
      <c r="C1327" s="29" t="s">
        <v>142</v>
      </c>
      <c r="D1327" s="29">
        <v>191763314</v>
      </c>
      <c r="E1327" s="29">
        <v>0</v>
      </c>
      <c r="F1327" s="29">
        <v>1080</v>
      </c>
      <c r="G1327" s="29">
        <v>2689541</v>
      </c>
      <c r="H1327" s="29">
        <v>1284791</v>
      </c>
      <c r="I1327" s="29">
        <v>909</v>
      </c>
      <c r="J1327" s="29">
        <v>1085847</v>
      </c>
      <c r="K1327" s="29" t="s">
        <v>2999</v>
      </c>
      <c r="M1327" s="29">
        <v>8200</v>
      </c>
      <c r="N1327" s="29" t="s">
        <v>142</v>
      </c>
      <c r="O1327" s="29">
        <v>820000</v>
      </c>
      <c r="R1327" s="29" t="s">
        <v>351</v>
      </c>
      <c r="S1327" s="29">
        <v>101</v>
      </c>
      <c r="U1327" s="29">
        <v>2939</v>
      </c>
      <c r="V1327" s="29" t="s">
        <v>3005</v>
      </c>
      <c r="W1327" s="29" t="s">
        <v>3006</v>
      </c>
      <c r="X1327" s="29" t="s">
        <v>212</v>
      </c>
    </row>
    <row r="1328" spans="1:24" x14ac:dyDescent="0.25">
      <c r="A1328" s="29" t="s">
        <v>143</v>
      </c>
      <c r="B1328" s="29">
        <v>2939</v>
      </c>
      <c r="C1328" s="29" t="s">
        <v>142</v>
      </c>
      <c r="D1328" s="29">
        <v>191779865</v>
      </c>
      <c r="E1328" s="29">
        <v>0</v>
      </c>
      <c r="F1328" s="29">
        <v>1080</v>
      </c>
      <c r="G1328" s="29">
        <v>2689596</v>
      </c>
      <c r="H1328" s="29">
        <v>1284406</v>
      </c>
      <c r="I1328" s="29">
        <v>905</v>
      </c>
      <c r="J1328" s="29">
        <v>1085847</v>
      </c>
      <c r="K1328" s="29" t="s">
        <v>2999</v>
      </c>
      <c r="M1328" s="29">
        <v>8200</v>
      </c>
      <c r="N1328" s="29" t="s">
        <v>142</v>
      </c>
      <c r="O1328" s="29">
        <v>820000</v>
      </c>
      <c r="R1328" s="29" t="s">
        <v>413</v>
      </c>
      <c r="S1328" s="29">
        <v>101</v>
      </c>
      <c r="U1328" s="29">
        <v>2939</v>
      </c>
      <c r="V1328" s="29" t="s">
        <v>3009</v>
      </c>
      <c r="W1328" s="29" t="s">
        <v>3010</v>
      </c>
      <c r="X1328" s="29" t="s">
        <v>212</v>
      </c>
    </row>
    <row r="1329" spans="1:24" x14ac:dyDescent="0.25">
      <c r="A1329" s="29" t="s">
        <v>143</v>
      </c>
      <c r="B1329" s="29">
        <v>2939</v>
      </c>
      <c r="C1329" s="29" t="s">
        <v>142</v>
      </c>
      <c r="D1329" s="29">
        <v>191764745</v>
      </c>
      <c r="E1329" s="29">
        <v>0</v>
      </c>
      <c r="F1329" s="29">
        <v>1080</v>
      </c>
      <c r="G1329" s="29">
        <v>2689581</v>
      </c>
      <c r="H1329" s="29">
        <v>1284875</v>
      </c>
      <c r="I1329" s="29">
        <v>909</v>
      </c>
      <c r="J1329" s="29">
        <v>1085847</v>
      </c>
      <c r="K1329" s="29" t="s">
        <v>2999</v>
      </c>
      <c r="M1329" s="29">
        <v>8200</v>
      </c>
      <c r="N1329" s="29" t="s">
        <v>142</v>
      </c>
      <c r="O1329" s="29">
        <v>820000</v>
      </c>
      <c r="R1329" s="29" t="s">
        <v>413</v>
      </c>
      <c r="S1329" s="29">
        <v>101</v>
      </c>
      <c r="U1329" s="29">
        <v>2939</v>
      </c>
      <c r="V1329" s="29" t="s">
        <v>3007</v>
      </c>
      <c r="W1329" s="29" t="s">
        <v>3008</v>
      </c>
      <c r="X1329" s="29" t="s">
        <v>212</v>
      </c>
    </row>
    <row r="1330" spans="1:24" x14ac:dyDescent="0.25">
      <c r="A1330" s="29" t="s">
        <v>143</v>
      </c>
      <c r="B1330" s="29">
        <v>2939</v>
      </c>
      <c r="C1330" s="29" t="s">
        <v>142</v>
      </c>
      <c r="D1330" s="29">
        <v>191755344</v>
      </c>
      <c r="E1330" s="29">
        <v>0</v>
      </c>
      <c r="F1330" s="29">
        <v>1060</v>
      </c>
      <c r="G1330" s="29">
        <v>2689529</v>
      </c>
      <c r="H1330" s="29">
        <v>1284792</v>
      </c>
      <c r="I1330" s="29">
        <v>909</v>
      </c>
      <c r="J1330" s="29">
        <v>1085847</v>
      </c>
      <c r="K1330" s="29" t="s">
        <v>2999</v>
      </c>
      <c r="M1330" s="29">
        <v>8200</v>
      </c>
      <c r="N1330" s="29" t="s">
        <v>142</v>
      </c>
      <c r="O1330" s="29">
        <v>820000</v>
      </c>
      <c r="R1330" s="29" t="s">
        <v>3011</v>
      </c>
      <c r="S1330" s="29">
        <v>115</v>
      </c>
      <c r="U1330" s="29">
        <v>2939</v>
      </c>
      <c r="V1330" s="29" t="s">
        <v>3005</v>
      </c>
      <c r="W1330" s="29" t="s">
        <v>3012</v>
      </c>
      <c r="X1330" s="29" t="s">
        <v>212</v>
      </c>
    </row>
    <row r="1331" spans="1:24" x14ac:dyDescent="0.25">
      <c r="A1331" s="29" t="s">
        <v>143</v>
      </c>
      <c r="B1331" s="29">
        <v>2939</v>
      </c>
      <c r="C1331" s="29" t="s">
        <v>142</v>
      </c>
      <c r="D1331" s="29">
        <v>191755336</v>
      </c>
      <c r="E1331" s="29">
        <v>0</v>
      </c>
      <c r="F1331" s="29">
        <v>1060</v>
      </c>
      <c r="G1331" s="29">
        <v>2689618.9759999998</v>
      </c>
      <c r="H1331" s="29">
        <v>1284874.669</v>
      </c>
      <c r="I1331" s="29">
        <v>905</v>
      </c>
      <c r="J1331" s="29">
        <v>1085847</v>
      </c>
      <c r="K1331" s="29" t="s">
        <v>2999</v>
      </c>
      <c r="M1331" s="29">
        <v>8200</v>
      </c>
      <c r="N1331" s="29" t="s">
        <v>142</v>
      </c>
      <c r="O1331" s="29">
        <v>820000</v>
      </c>
      <c r="R1331" s="29" t="s">
        <v>3002</v>
      </c>
      <c r="S1331" s="29">
        <v>115</v>
      </c>
      <c r="U1331" s="29">
        <v>2939</v>
      </c>
      <c r="V1331" s="29" t="s">
        <v>3003</v>
      </c>
      <c r="W1331" s="29" t="s">
        <v>3004</v>
      </c>
      <c r="X1331" s="29" t="s">
        <v>212</v>
      </c>
    </row>
    <row r="1332" spans="1:24" x14ac:dyDescent="0.25">
      <c r="A1332" s="29" t="s">
        <v>143</v>
      </c>
      <c r="B1332" s="29">
        <v>2939</v>
      </c>
      <c r="C1332" s="29" t="s">
        <v>142</v>
      </c>
      <c r="D1332" s="29">
        <v>190973170</v>
      </c>
      <c r="E1332" s="29">
        <v>0</v>
      </c>
      <c r="F1332" s="29">
        <v>1060</v>
      </c>
      <c r="G1332" s="29">
        <v>2689594</v>
      </c>
      <c r="H1332" s="29">
        <v>1284766</v>
      </c>
      <c r="I1332" s="29">
        <v>909</v>
      </c>
      <c r="J1332" s="29">
        <v>1085847</v>
      </c>
      <c r="K1332" s="29" t="s">
        <v>2999</v>
      </c>
      <c r="M1332" s="29">
        <v>8200</v>
      </c>
      <c r="N1332" s="29" t="s">
        <v>142</v>
      </c>
      <c r="O1332" s="29">
        <v>820000</v>
      </c>
      <c r="S1332" s="29">
        <v>115</v>
      </c>
      <c r="U1332" s="29">
        <v>2939</v>
      </c>
      <c r="V1332" s="29" t="s">
        <v>3016</v>
      </c>
      <c r="W1332" s="29" t="s">
        <v>3017</v>
      </c>
      <c r="X1332" s="29" t="s">
        <v>212</v>
      </c>
    </row>
    <row r="1333" spans="1:24" x14ac:dyDescent="0.25">
      <c r="A1333" s="29" t="s">
        <v>143</v>
      </c>
      <c r="B1333" s="29">
        <v>2939</v>
      </c>
      <c r="C1333" s="29" t="s">
        <v>142</v>
      </c>
      <c r="D1333" s="29">
        <v>191764747</v>
      </c>
      <c r="E1333" s="29">
        <v>0</v>
      </c>
      <c r="F1333" s="29">
        <v>1060</v>
      </c>
      <c r="G1333" s="29">
        <v>2689548</v>
      </c>
      <c r="H1333" s="29">
        <v>1284686</v>
      </c>
      <c r="I1333" s="29">
        <v>909</v>
      </c>
      <c r="J1333" s="29">
        <v>1085847</v>
      </c>
      <c r="K1333" s="29" t="s">
        <v>2999</v>
      </c>
      <c r="M1333" s="29">
        <v>8200</v>
      </c>
      <c r="N1333" s="29" t="s">
        <v>142</v>
      </c>
      <c r="O1333" s="29">
        <v>820000</v>
      </c>
      <c r="S1333" s="29">
        <v>115</v>
      </c>
      <c r="U1333" s="29">
        <v>2939</v>
      </c>
      <c r="V1333" s="29" t="s">
        <v>3013</v>
      </c>
      <c r="W1333" s="29" t="s">
        <v>3014</v>
      </c>
      <c r="X1333" s="29" t="s">
        <v>212</v>
      </c>
    </row>
    <row r="1334" spans="1:24" x14ac:dyDescent="0.25">
      <c r="A1334" s="29" t="s">
        <v>143</v>
      </c>
      <c r="B1334" s="29">
        <v>2939</v>
      </c>
      <c r="C1334" s="29" t="s">
        <v>142</v>
      </c>
      <c r="D1334" s="29">
        <v>191765481</v>
      </c>
      <c r="E1334" s="29">
        <v>0</v>
      </c>
      <c r="F1334" s="29">
        <v>1060</v>
      </c>
      <c r="G1334" s="29">
        <v>2689566</v>
      </c>
      <c r="H1334" s="29">
        <v>1284833</v>
      </c>
      <c r="I1334" s="29">
        <v>909</v>
      </c>
      <c r="J1334" s="29">
        <v>1085847</v>
      </c>
      <c r="K1334" s="29" t="s">
        <v>2999</v>
      </c>
      <c r="M1334" s="29">
        <v>8200</v>
      </c>
      <c r="N1334" s="29" t="s">
        <v>142</v>
      </c>
      <c r="O1334" s="29">
        <v>820000</v>
      </c>
      <c r="S1334" s="29">
        <v>115</v>
      </c>
      <c r="U1334" s="29">
        <v>2939</v>
      </c>
      <c r="V1334" s="29" t="s">
        <v>3005</v>
      </c>
      <c r="W1334" s="29" t="s">
        <v>3015</v>
      </c>
      <c r="X1334" s="29" t="s">
        <v>212</v>
      </c>
    </row>
    <row r="1335" spans="1:24" x14ac:dyDescent="0.25">
      <c r="A1335" s="29" t="s">
        <v>143</v>
      </c>
      <c r="B1335" s="29">
        <v>2939</v>
      </c>
      <c r="C1335" s="29" t="s">
        <v>142</v>
      </c>
      <c r="D1335" s="29">
        <v>191771423</v>
      </c>
      <c r="E1335" s="29">
        <v>0</v>
      </c>
      <c r="F1335" s="29">
        <v>1060</v>
      </c>
      <c r="G1335" s="29">
        <v>2689570.111</v>
      </c>
      <c r="H1335" s="29">
        <v>1284897.1410000001</v>
      </c>
      <c r="I1335" s="29">
        <v>909</v>
      </c>
      <c r="J1335" s="29">
        <v>1085847</v>
      </c>
      <c r="K1335" s="29" t="s">
        <v>2999</v>
      </c>
      <c r="M1335" s="29">
        <v>8200</v>
      </c>
      <c r="N1335" s="29" t="s">
        <v>142</v>
      </c>
      <c r="O1335" s="29">
        <v>820000</v>
      </c>
      <c r="S1335" s="29">
        <v>115</v>
      </c>
      <c r="U1335" s="29">
        <v>2939</v>
      </c>
      <c r="V1335" s="29" t="s">
        <v>3007</v>
      </c>
      <c r="W1335" s="29" t="s">
        <v>2699</v>
      </c>
      <c r="X1335" s="29" t="s">
        <v>212</v>
      </c>
    </row>
    <row r="1336" spans="1:24" x14ac:dyDescent="0.25">
      <c r="A1336" s="29" t="s">
        <v>143</v>
      </c>
      <c r="B1336" s="29">
        <v>2939</v>
      </c>
      <c r="C1336" s="29" t="s">
        <v>142</v>
      </c>
      <c r="D1336" s="29">
        <v>191755335</v>
      </c>
      <c r="E1336" s="29">
        <v>0</v>
      </c>
      <c r="F1336" s="29">
        <v>1060</v>
      </c>
      <c r="G1336" s="29">
        <v>2692004</v>
      </c>
      <c r="H1336" s="29">
        <v>1283755</v>
      </c>
      <c r="I1336" s="29">
        <v>905</v>
      </c>
      <c r="J1336" s="29">
        <v>1085848</v>
      </c>
      <c r="K1336" s="29" t="s">
        <v>3018</v>
      </c>
      <c r="M1336" s="29">
        <v>8203</v>
      </c>
      <c r="N1336" s="29" t="s">
        <v>142</v>
      </c>
      <c r="O1336" s="29">
        <v>820300</v>
      </c>
      <c r="R1336" s="29" t="s">
        <v>3019</v>
      </c>
      <c r="S1336" s="29">
        <v>115</v>
      </c>
      <c r="U1336" s="29">
        <v>2939</v>
      </c>
      <c r="V1336" s="29" t="s">
        <v>3020</v>
      </c>
      <c r="W1336" s="29" t="s">
        <v>3021</v>
      </c>
      <c r="X1336" s="29" t="s">
        <v>212</v>
      </c>
    </row>
    <row r="1337" spans="1:24" x14ac:dyDescent="0.25">
      <c r="A1337" s="29" t="s">
        <v>143</v>
      </c>
      <c r="B1337" s="29">
        <v>2939</v>
      </c>
      <c r="C1337" s="29" t="s">
        <v>142</v>
      </c>
      <c r="D1337" s="29">
        <v>191755341</v>
      </c>
      <c r="E1337" s="29">
        <v>0</v>
      </c>
      <c r="F1337" s="29">
        <v>1060</v>
      </c>
      <c r="G1337" s="29">
        <v>2691954</v>
      </c>
      <c r="H1337" s="29">
        <v>1284188</v>
      </c>
      <c r="I1337" s="29">
        <v>909</v>
      </c>
      <c r="J1337" s="29">
        <v>1085848</v>
      </c>
      <c r="K1337" s="29" t="s">
        <v>3018</v>
      </c>
      <c r="M1337" s="29">
        <v>8203</v>
      </c>
      <c r="N1337" s="29" t="s">
        <v>142</v>
      </c>
      <c r="O1337" s="29">
        <v>820300</v>
      </c>
      <c r="R1337" s="29" t="s">
        <v>1842</v>
      </c>
      <c r="S1337" s="29">
        <v>115</v>
      </c>
      <c r="U1337" s="29">
        <v>2939</v>
      </c>
      <c r="V1337" s="29" t="s">
        <v>3022</v>
      </c>
      <c r="W1337" s="29" t="s">
        <v>3023</v>
      </c>
      <c r="X1337" s="29" t="s">
        <v>212</v>
      </c>
    </row>
    <row r="1338" spans="1:24" x14ac:dyDescent="0.25">
      <c r="A1338" s="29" t="s">
        <v>143</v>
      </c>
      <c r="B1338" s="29">
        <v>2939</v>
      </c>
      <c r="C1338" s="29" t="s">
        <v>142</v>
      </c>
      <c r="D1338" s="29">
        <v>191755342</v>
      </c>
      <c r="E1338" s="29">
        <v>0</v>
      </c>
      <c r="F1338" s="29">
        <v>1060</v>
      </c>
      <c r="G1338" s="29">
        <v>2691925.12</v>
      </c>
      <c r="H1338" s="29">
        <v>1284238.284</v>
      </c>
      <c r="I1338" s="29">
        <v>905</v>
      </c>
      <c r="J1338" s="29">
        <v>1085848</v>
      </c>
      <c r="K1338" s="29" t="s">
        <v>3018</v>
      </c>
      <c r="M1338" s="29">
        <v>8203</v>
      </c>
      <c r="N1338" s="29" t="s">
        <v>142</v>
      </c>
      <c r="O1338" s="29">
        <v>820300</v>
      </c>
      <c r="R1338" s="29" t="s">
        <v>341</v>
      </c>
      <c r="S1338" s="29">
        <v>115</v>
      </c>
      <c r="U1338" s="29">
        <v>2939</v>
      </c>
      <c r="V1338" s="29" t="s">
        <v>3024</v>
      </c>
      <c r="W1338" s="29" t="s">
        <v>3025</v>
      </c>
      <c r="X1338" s="29" t="s">
        <v>212</v>
      </c>
    </row>
    <row r="1339" spans="1:24" x14ac:dyDescent="0.25">
      <c r="A1339" s="29" t="s">
        <v>143</v>
      </c>
      <c r="B1339" s="29">
        <v>2939</v>
      </c>
      <c r="C1339" s="29" t="s">
        <v>142</v>
      </c>
      <c r="D1339" s="29">
        <v>191774236</v>
      </c>
      <c r="E1339" s="29">
        <v>0</v>
      </c>
      <c r="F1339" s="29">
        <v>1060</v>
      </c>
      <c r="G1339" s="29">
        <v>2691936</v>
      </c>
      <c r="H1339" s="29">
        <v>1283718</v>
      </c>
      <c r="I1339" s="29">
        <v>909</v>
      </c>
      <c r="J1339" s="29">
        <v>1085848</v>
      </c>
      <c r="K1339" s="29" t="s">
        <v>3018</v>
      </c>
      <c r="M1339" s="29">
        <v>8203</v>
      </c>
      <c r="N1339" s="29" t="s">
        <v>142</v>
      </c>
      <c r="O1339" s="29">
        <v>820300</v>
      </c>
      <c r="R1339" s="29" t="s">
        <v>3026</v>
      </c>
      <c r="S1339" s="29">
        <v>115</v>
      </c>
      <c r="U1339" s="29">
        <v>2939</v>
      </c>
      <c r="V1339" s="29" t="s">
        <v>3027</v>
      </c>
      <c r="W1339" s="29" t="s">
        <v>336</v>
      </c>
      <c r="X1339" s="29" t="s">
        <v>212</v>
      </c>
    </row>
    <row r="1340" spans="1:24" x14ac:dyDescent="0.25">
      <c r="A1340" s="29" t="s">
        <v>143</v>
      </c>
      <c r="B1340" s="29">
        <v>2939</v>
      </c>
      <c r="C1340" s="29" t="s">
        <v>142</v>
      </c>
      <c r="D1340" s="29">
        <v>191740712</v>
      </c>
      <c r="E1340" s="29">
        <v>0</v>
      </c>
      <c r="F1340" s="29">
        <v>1060</v>
      </c>
      <c r="G1340" s="29">
        <v>2692185</v>
      </c>
      <c r="H1340" s="29">
        <v>1284710</v>
      </c>
      <c r="I1340" s="29">
        <v>909</v>
      </c>
      <c r="J1340" s="29">
        <v>1085848</v>
      </c>
      <c r="K1340" s="29" t="s">
        <v>3018</v>
      </c>
      <c r="M1340" s="29">
        <v>8203</v>
      </c>
      <c r="N1340" s="29" t="s">
        <v>142</v>
      </c>
      <c r="O1340" s="29">
        <v>820300</v>
      </c>
      <c r="R1340" s="29" t="s">
        <v>3028</v>
      </c>
      <c r="S1340" s="29">
        <v>115</v>
      </c>
      <c r="U1340" s="29">
        <v>2939</v>
      </c>
      <c r="V1340" s="29" t="s">
        <v>808</v>
      </c>
      <c r="W1340" s="29" t="s">
        <v>3029</v>
      </c>
      <c r="X1340" s="29" t="s">
        <v>212</v>
      </c>
    </row>
    <row r="1341" spans="1:24" x14ac:dyDescent="0.25">
      <c r="A1341" s="29" t="s">
        <v>143</v>
      </c>
      <c r="B1341" s="29">
        <v>2939</v>
      </c>
      <c r="C1341" s="29" t="s">
        <v>142</v>
      </c>
      <c r="D1341" s="29">
        <v>191755345</v>
      </c>
      <c r="E1341" s="29">
        <v>0</v>
      </c>
      <c r="F1341" s="29">
        <v>1060</v>
      </c>
      <c r="G1341" s="29">
        <v>2691943</v>
      </c>
      <c r="H1341" s="29">
        <v>1284195</v>
      </c>
      <c r="I1341" s="29">
        <v>909</v>
      </c>
      <c r="J1341" s="29">
        <v>1085848</v>
      </c>
      <c r="K1341" s="29" t="s">
        <v>3018</v>
      </c>
      <c r="M1341" s="29">
        <v>8203</v>
      </c>
      <c r="N1341" s="29" t="s">
        <v>142</v>
      </c>
      <c r="O1341" s="29">
        <v>820300</v>
      </c>
      <c r="R1341" s="29" t="s">
        <v>2662</v>
      </c>
      <c r="S1341" s="29">
        <v>115</v>
      </c>
      <c r="U1341" s="29">
        <v>2939</v>
      </c>
      <c r="V1341" s="29" t="s">
        <v>3022</v>
      </c>
      <c r="W1341" s="29" t="s">
        <v>3030</v>
      </c>
      <c r="X1341" s="29" t="s">
        <v>212</v>
      </c>
    </row>
    <row r="1342" spans="1:24" x14ac:dyDescent="0.25">
      <c r="A1342" s="29" t="s">
        <v>143</v>
      </c>
      <c r="B1342" s="29">
        <v>2939</v>
      </c>
      <c r="C1342" s="29" t="s">
        <v>142</v>
      </c>
      <c r="D1342" s="29">
        <v>191766161</v>
      </c>
      <c r="E1342" s="29">
        <v>0</v>
      </c>
      <c r="F1342" s="29">
        <v>1060</v>
      </c>
      <c r="G1342" s="29">
        <v>2691373</v>
      </c>
      <c r="H1342" s="29">
        <v>1283174</v>
      </c>
      <c r="I1342" s="29">
        <v>909</v>
      </c>
      <c r="J1342" s="29">
        <v>1085851</v>
      </c>
      <c r="K1342" s="29" t="s">
        <v>3031</v>
      </c>
      <c r="M1342" s="29">
        <v>8203</v>
      </c>
      <c r="N1342" s="29" t="s">
        <v>142</v>
      </c>
      <c r="O1342" s="29">
        <v>820300</v>
      </c>
      <c r="S1342" s="29">
        <v>115</v>
      </c>
      <c r="T1342" s="29" t="s">
        <v>3034</v>
      </c>
      <c r="U1342" s="29">
        <v>2939</v>
      </c>
      <c r="V1342" s="29" t="s">
        <v>3035</v>
      </c>
      <c r="W1342" s="29" t="s">
        <v>3036</v>
      </c>
      <c r="X1342" s="29" t="s">
        <v>212</v>
      </c>
    </row>
    <row r="1343" spans="1:24" x14ac:dyDescent="0.25">
      <c r="A1343" s="29" t="s">
        <v>143</v>
      </c>
      <c r="B1343" s="29">
        <v>2939</v>
      </c>
      <c r="C1343" s="29" t="s">
        <v>142</v>
      </c>
      <c r="D1343" s="29">
        <v>191764759</v>
      </c>
      <c r="E1343" s="29">
        <v>0</v>
      </c>
      <c r="F1343" s="29">
        <v>1060</v>
      </c>
      <c r="G1343" s="29">
        <v>2691407</v>
      </c>
      <c r="H1343" s="29">
        <v>1283167</v>
      </c>
      <c r="I1343" s="29">
        <v>909</v>
      </c>
      <c r="J1343" s="29">
        <v>1085851</v>
      </c>
      <c r="K1343" s="29" t="s">
        <v>3031</v>
      </c>
      <c r="M1343" s="29">
        <v>8203</v>
      </c>
      <c r="N1343" s="29" t="s">
        <v>142</v>
      </c>
      <c r="O1343" s="29">
        <v>820300</v>
      </c>
      <c r="S1343" s="29">
        <v>115</v>
      </c>
      <c r="U1343" s="29">
        <v>2939</v>
      </c>
      <c r="V1343" s="29" t="s">
        <v>3032</v>
      </c>
      <c r="W1343" s="29" t="s">
        <v>3033</v>
      </c>
      <c r="X1343" s="29" t="s">
        <v>212</v>
      </c>
    </row>
    <row r="1344" spans="1:24" x14ac:dyDescent="0.25">
      <c r="A1344" s="29" t="s">
        <v>143</v>
      </c>
      <c r="B1344" s="29">
        <v>2939</v>
      </c>
      <c r="C1344" s="29" t="s">
        <v>142</v>
      </c>
      <c r="D1344" s="29">
        <v>191764875</v>
      </c>
      <c r="E1344" s="29">
        <v>0</v>
      </c>
      <c r="F1344" s="29">
        <v>1060</v>
      </c>
      <c r="G1344" s="29">
        <v>2691182</v>
      </c>
      <c r="H1344" s="29">
        <v>1283251</v>
      </c>
      <c r="I1344" s="29">
        <v>909</v>
      </c>
      <c r="J1344" s="29">
        <v>1085852</v>
      </c>
      <c r="K1344" s="29" t="s">
        <v>3037</v>
      </c>
      <c r="M1344" s="29">
        <v>8203</v>
      </c>
      <c r="N1344" s="29" t="s">
        <v>142</v>
      </c>
      <c r="O1344" s="29">
        <v>820300</v>
      </c>
      <c r="R1344" s="29" t="s">
        <v>311</v>
      </c>
      <c r="S1344" s="29">
        <v>115</v>
      </c>
      <c r="U1344" s="29">
        <v>2939</v>
      </c>
      <c r="V1344" s="29" t="s">
        <v>3038</v>
      </c>
      <c r="W1344" s="29" t="s">
        <v>2919</v>
      </c>
      <c r="X1344" s="29" t="s">
        <v>212</v>
      </c>
    </row>
    <row r="1345" spans="1:24" x14ac:dyDescent="0.25">
      <c r="A1345" s="29" t="s">
        <v>143</v>
      </c>
      <c r="B1345" s="29">
        <v>2939</v>
      </c>
      <c r="C1345" s="29" t="s">
        <v>142</v>
      </c>
      <c r="D1345" s="29">
        <v>191750374</v>
      </c>
      <c r="E1345" s="29">
        <v>0</v>
      </c>
      <c r="F1345" s="29">
        <v>1060</v>
      </c>
      <c r="G1345" s="29">
        <v>2691313</v>
      </c>
      <c r="H1345" s="29">
        <v>1283124</v>
      </c>
      <c r="I1345" s="29">
        <v>909</v>
      </c>
      <c r="J1345" s="29">
        <v>1085852</v>
      </c>
      <c r="K1345" s="29" t="s">
        <v>3037</v>
      </c>
      <c r="M1345" s="29">
        <v>8203</v>
      </c>
      <c r="N1345" s="29" t="s">
        <v>142</v>
      </c>
      <c r="O1345" s="29">
        <v>820300</v>
      </c>
      <c r="R1345" s="29" t="s">
        <v>1003</v>
      </c>
      <c r="S1345" s="29">
        <v>115</v>
      </c>
      <c r="T1345" s="29" t="s">
        <v>3039</v>
      </c>
      <c r="U1345" s="29">
        <v>2939</v>
      </c>
      <c r="V1345" s="29" t="s">
        <v>3040</v>
      </c>
      <c r="W1345" s="29" t="s">
        <v>3041</v>
      </c>
      <c r="X1345" s="29" t="s">
        <v>212</v>
      </c>
    </row>
    <row r="1346" spans="1:24" x14ac:dyDescent="0.25">
      <c r="A1346" s="29" t="s">
        <v>143</v>
      </c>
      <c r="B1346" s="29">
        <v>2939</v>
      </c>
      <c r="C1346" s="29" t="s">
        <v>142</v>
      </c>
      <c r="D1346" s="29">
        <v>191750454</v>
      </c>
      <c r="E1346" s="29">
        <v>0</v>
      </c>
      <c r="F1346" s="29">
        <v>1060</v>
      </c>
      <c r="G1346" s="29">
        <v>2691250</v>
      </c>
      <c r="H1346" s="29">
        <v>1283219</v>
      </c>
      <c r="I1346" s="29">
        <v>909</v>
      </c>
      <c r="J1346" s="29">
        <v>1085852</v>
      </c>
      <c r="K1346" s="29" t="s">
        <v>3037</v>
      </c>
      <c r="M1346" s="29">
        <v>8203</v>
      </c>
      <c r="N1346" s="29" t="s">
        <v>142</v>
      </c>
      <c r="O1346" s="29">
        <v>820300</v>
      </c>
      <c r="R1346" s="29" t="s">
        <v>2019</v>
      </c>
      <c r="S1346" s="29">
        <v>115</v>
      </c>
      <c r="U1346" s="29">
        <v>2939</v>
      </c>
      <c r="V1346" s="29" t="s">
        <v>3042</v>
      </c>
      <c r="W1346" s="29" t="s">
        <v>3043</v>
      </c>
      <c r="X1346" s="29" t="s">
        <v>212</v>
      </c>
    </row>
    <row r="1347" spans="1:24" x14ac:dyDescent="0.25">
      <c r="A1347" s="29" t="s">
        <v>143</v>
      </c>
      <c r="B1347" s="29">
        <v>2939</v>
      </c>
      <c r="C1347" s="29" t="s">
        <v>142</v>
      </c>
      <c r="D1347" s="29">
        <v>191766677</v>
      </c>
      <c r="E1347" s="29">
        <v>0</v>
      </c>
      <c r="F1347" s="29">
        <v>1060</v>
      </c>
      <c r="G1347" s="29">
        <v>2691181</v>
      </c>
      <c r="H1347" s="29">
        <v>1283409</v>
      </c>
      <c r="I1347" s="29">
        <v>909</v>
      </c>
      <c r="J1347" s="29">
        <v>1085852</v>
      </c>
      <c r="K1347" s="29" t="s">
        <v>3037</v>
      </c>
      <c r="M1347" s="29">
        <v>8203</v>
      </c>
      <c r="N1347" s="29" t="s">
        <v>142</v>
      </c>
      <c r="O1347" s="29">
        <v>820300</v>
      </c>
      <c r="S1347" s="29">
        <v>115</v>
      </c>
      <c r="U1347" s="29">
        <v>2939</v>
      </c>
      <c r="V1347" s="29" t="s">
        <v>3044</v>
      </c>
      <c r="W1347" s="29" t="s">
        <v>3045</v>
      </c>
      <c r="X1347" s="29" t="s">
        <v>212</v>
      </c>
    </row>
    <row r="1348" spans="1:24" x14ac:dyDescent="0.25">
      <c r="A1348" s="29" t="s">
        <v>143</v>
      </c>
      <c r="B1348" s="29">
        <v>2939</v>
      </c>
      <c r="C1348" s="29" t="s">
        <v>142</v>
      </c>
      <c r="D1348" s="29">
        <v>191764767</v>
      </c>
      <c r="E1348" s="29">
        <v>0</v>
      </c>
      <c r="F1348" s="29">
        <v>1080</v>
      </c>
      <c r="G1348" s="29">
        <v>2691390</v>
      </c>
      <c r="H1348" s="29">
        <v>1283344</v>
      </c>
      <c r="I1348" s="29">
        <v>905</v>
      </c>
      <c r="J1348" s="29">
        <v>1085853</v>
      </c>
      <c r="K1348" s="29" t="s">
        <v>3046</v>
      </c>
      <c r="M1348" s="29">
        <v>8203</v>
      </c>
      <c r="N1348" s="29" t="s">
        <v>142</v>
      </c>
      <c r="O1348" s="29">
        <v>820300</v>
      </c>
      <c r="R1348" s="29" t="s">
        <v>262</v>
      </c>
      <c r="S1348" s="29">
        <v>101</v>
      </c>
      <c r="U1348" s="29">
        <v>2939</v>
      </c>
      <c r="V1348" s="29" t="s">
        <v>558</v>
      </c>
      <c r="W1348" s="29" t="s">
        <v>3049</v>
      </c>
      <c r="X1348" s="29" t="s">
        <v>212</v>
      </c>
    </row>
    <row r="1349" spans="1:24" x14ac:dyDescent="0.25">
      <c r="A1349" s="29" t="s">
        <v>143</v>
      </c>
      <c r="B1349" s="29">
        <v>2939</v>
      </c>
      <c r="C1349" s="29" t="s">
        <v>142</v>
      </c>
      <c r="D1349" s="29">
        <v>191764768</v>
      </c>
      <c r="E1349" s="29">
        <v>0</v>
      </c>
      <c r="F1349" s="29">
        <v>1080</v>
      </c>
      <c r="G1349" s="29">
        <v>2691403</v>
      </c>
      <c r="H1349" s="29">
        <v>1283364</v>
      </c>
      <c r="I1349" s="29">
        <v>909</v>
      </c>
      <c r="J1349" s="29">
        <v>1085853</v>
      </c>
      <c r="K1349" s="29" t="s">
        <v>3046</v>
      </c>
      <c r="M1349" s="29">
        <v>8203</v>
      </c>
      <c r="N1349" s="29" t="s">
        <v>142</v>
      </c>
      <c r="O1349" s="29">
        <v>820300</v>
      </c>
      <c r="R1349" s="29" t="s">
        <v>262</v>
      </c>
      <c r="S1349" s="29">
        <v>101</v>
      </c>
      <c r="U1349" s="29">
        <v>2939</v>
      </c>
      <c r="V1349" s="29" t="s">
        <v>3047</v>
      </c>
      <c r="W1349" s="29" t="s">
        <v>3050</v>
      </c>
      <c r="X1349" s="29" t="s">
        <v>212</v>
      </c>
    </row>
    <row r="1350" spans="1:24" x14ac:dyDescent="0.25">
      <c r="A1350" s="29" t="s">
        <v>143</v>
      </c>
      <c r="B1350" s="29">
        <v>2939</v>
      </c>
      <c r="C1350" s="29" t="s">
        <v>142</v>
      </c>
      <c r="D1350" s="29">
        <v>191764769</v>
      </c>
      <c r="E1350" s="29">
        <v>0</v>
      </c>
      <c r="F1350" s="29">
        <v>1080</v>
      </c>
      <c r="G1350" s="29">
        <v>2691392</v>
      </c>
      <c r="H1350" s="29">
        <v>1283347</v>
      </c>
      <c r="I1350" s="29">
        <v>905</v>
      </c>
      <c r="J1350" s="29">
        <v>1085853</v>
      </c>
      <c r="K1350" s="29" t="s">
        <v>3046</v>
      </c>
      <c r="M1350" s="29">
        <v>8203</v>
      </c>
      <c r="N1350" s="29" t="s">
        <v>142</v>
      </c>
      <c r="O1350" s="29">
        <v>820300</v>
      </c>
      <c r="R1350" s="29" t="s">
        <v>262</v>
      </c>
      <c r="S1350" s="29">
        <v>101</v>
      </c>
      <c r="U1350" s="29">
        <v>2939</v>
      </c>
      <c r="V1350" s="29" t="s">
        <v>558</v>
      </c>
      <c r="W1350" s="29" t="s">
        <v>3052</v>
      </c>
      <c r="X1350" s="29" t="s">
        <v>212</v>
      </c>
    </row>
    <row r="1351" spans="1:24" x14ac:dyDescent="0.25">
      <c r="A1351" s="29" t="s">
        <v>143</v>
      </c>
      <c r="B1351" s="29">
        <v>2939</v>
      </c>
      <c r="C1351" s="29" t="s">
        <v>142</v>
      </c>
      <c r="D1351" s="29">
        <v>191764770</v>
      </c>
      <c r="E1351" s="29">
        <v>0</v>
      </c>
      <c r="F1351" s="29">
        <v>1080</v>
      </c>
      <c r="G1351" s="29">
        <v>2691402.1409999998</v>
      </c>
      <c r="H1351" s="29">
        <v>1283356.659</v>
      </c>
      <c r="I1351" s="29">
        <v>905</v>
      </c>
      <c r="J1351" s="29">
        <v>1085853</v>
      </c>
      <c r="K1351" s="29" t="s">
        <v>3046</v>
      </c>
      <c r="M1351" s="29">
        <v>8203</v>
      </c>
      <c r="N1351" s="29" t="s">
        <v>142</v>
      </c>
      <c r="O1351" s="29">
        <v>820300</v>
      </c>
      <c r="R1351" s="29" t="s">
        <v>262</v>
      </c>
      <c r="S1351" s="29">
        <v>101</v>
      </c>
      <c r="U1351" s="29">
        <v>2939</v>
      </c>
      <c r="V1351" s="29" t="s">
        <v>3047</v>
      </c>
      <c r="W1351" s="29" t="s">
        <v>3051</v>
      </c>
      <c r="X1351" s="29" t="s">
        <v>212</v>
      </c>
    </row>
    <row r="1352" spans="1:24" x14ac:dyDescent="0.25">
      <c r="A1352" s="29" t="s">
        <v>143</v>
      </c>
      <c r="B1352" s="29">
        <v>2939</v>
      </c>
      <c r="C1352" s="29" t="s">
        <v>142</v>
      </c>
      <c r="D1352" s="29">
        <v>191764771</v>
      </c>
      <c r="E1352" s="29">
        <v>0</v>
      </c>
      <c r="F1352" s="29">
        <v>1080</v>
      </c>
      <c r="G1352" s="29">
        <v>2691401</v>
      </c>
      <c r="H1352" s="29">
        <v>1283360</v>
      </c>
      <c r="I1352" s="29">
        <v>905</v>
      </c>
      <c r="J1352" s="29">
        <v>1085853</v>
      </c>
      <c r="K1352" s="29" t="s">
        <v>3046</v>
      </c>
      <c r="M1352" s="29">
        <v>8203</v>
      </c>
      <c r="N1352" s="29" t="s">
        <v>142</v>
      </c>
      <c r="O1352" s="29">
        <v>820300</v>
      </c>
      <c r="R1352" s="29" t="s">
        <v>262</v>
      </c>
      <c r="S1352" s="29">
        <v>101</v>
      </c>
      <c r="U1352" s="29">
        <v>2939</v>
      </c>
      <c r="V1352" s="29" t="s">
        <v>3047</v>
      </c>
      <c r="W1352" s="29" t="s">
        <v>3048</v>
      </c>
      <c r="X1352" s="29" t="s">
        <v>212</v>
      </c>
    </row>
    <row r="1353" spans="1:24" x14ac:dyDescent="0.25">
      <c r="A1353" s="29" t="s">
        <v>143</v>
      </c>
      <c r="B1353" s="29">
        <v>2939</v>
      </c>
      <c r="C1353" s="29" t="s">
        <v>142</v>
      </c>
      <c r="D1353" s="29">
        <v>191750455</v>
      </c>
      <c r="E1353" s="29">
        <v>0</v>
      </c>
      <c r="F1353" s="29">
        <v>1060</v>
      </c>
      <c r="G1353" s="29">
        <v>2691533</v>
      </c>
      <c r="H1353" s="29">
        <v>1283590</v>
      </c>
      <c r="I1353" s="29">
        <v>909</v>
      </c>
      <c r="J1353" s="29">
        <v>1085853</v>
      </c>
      <c r="K1353" s="29" t="s">
        <v>3046</v>
      </c>
      <c r="M1353" s="29">
        <v>8203</v>
      </c>
      <c r="N1353" s="29" t="s">
        <v>142</v>
      </c>
      <c r="O1353" s="29">
        <v>820300</v>
      </c>
      <c r="R1353" s="29" t="s">
        <v>3053</v>
      </c>
      <c r="S1353" s="29">
        <v>115</v>
      </c>
      <c r="U1353" s="29">
        <v>2939</v>
      </c>
      <c r="V1353" s="29" t="s">
        <v>3054</v>
      </c>
      <c r="W1353" s="29" t="s">
        <v>3055</v>
      </c>
      <c r="X1353" s="29" t="s">
        <v>212</v>
      </c>
    </row>
    <row r="1354" spans="1:24" x14ac:dyDescent="0.25">
      <c r="A1354" s="29" t="s">
        <v>143</v>
      </c>
      <c r="B1354" s="29">
        <v>2939</v>
      </c>
      <c r="C1354" s="29" t="s">
        <v>142</v>
      </c>
      <c r="D1354" s="29">
        <v>191750458</v>
      </c>
      <c r="E1354" s="29">
        <v>0</v>
      </c>
      <c r="F1354" s="29">
        <v>1080</v>
      </c>
      <c r="G1354" s="29">
        <v>2691417</v>
      </c>
      <c r="H1354" s="29">
        <v>1283481</v>
      </c>
      <c r="I1354" s="29">
        <v>905</v>
      </c>
      <c r="J1354" s="29">
        <v>1085853</v>
      </c>
      <c r="K1354" s="29" t="s">
        <v>3046</v>
      </c>
      <c r="M1354" s="29">
        <v>8203</v>
      </c>
      <c r="N1354" s="29" t="s">
        <v>142</v>
      </c>
      <c r="O1354" s="29">
        <v>820300</v>
      </c>
      <c r="R1354" s="29" t="s">
        <v>3056</v>
      </c>
      <c r="S1354" s="29">
        <v>101</v>
      </c>
      <c r="U1354" s="29">
        <v>2939</v>
      </c>
      <c r="V1354" s="29" t="s">
        <v>3057</v>
      </c>
      <c r="W1354" s="29" t="s">
        <v>3058</v>
      </c>
      <c r="X1354" s="29" t="s">
        <v>212</v>
      </c>
    </row>
    <row r="1355" spans="1:24" x14ac:dyDescent="0.25">
      <c r="A1355" s="29" t="s">
        <v>143</v>
      </c>
      <c r="B1355" s="29">
        <v>2939</v>
      </c>
      <c r="C1355" s="29" t="s">
        <v>142</v>
      </c>
      <c r="D1355" s="29">
        <v>191764765</v>
      </c>
      <c r="E1355" s="29">
        <v>0</v>
      </c>
      <c r="F1355" s="29">
        <v>1080</v>
      </c>
      <c r="G1355" s="29">
        <v>2691408</v>
      </c>
      <c r="H1355" s="29">
        <v>1283471</v>
      </c>
      <c r="I1355" s="29">
        <v>905</v>
      </c>
      <c r="J1355" s="29">
        <v>1085853</v>
      </c>
      <c r="K1355" s="29" t="s">
        <v>3046</v>
      </c>
      <c r="M1355" s="29">
        <v>8203</v>
      </c>
      <c r="N1355" s="29" t="s">
        <v>142</v>
      </c>
      <c r="O1355" s="29">
        <v>820300</v>
      </c>
      <c r="R1355" s="29" t="s">
        <v>413</v>
      </c>
      <c r="S1355" s="29">
        <v>101</v>
      </c>
      <c r="U1355" s="29">
        <v>2939</v>
      </c>
      <c r="V1355" s="29" t="s">
        <v>3057</v>
      </c>
      <c r="W1355" s="29" t="s">
        <v>3062</v>
      </c>
      <c r="X1355" s="29" t="s">
        <v>212</v>
      </c>
    </row>
    <row r="1356" spans="1:24" x14ac:dyDescent="0.25">
      <c r="A1356" s="29" t="s">
        <v>143</v>
      </c>
      <c r="B1356" s="29">
        <v>2939</v>
      </c>
      <c r="C1356" s="29" t="s">
        <v>142</v>
      </c>
      <c r="D1356" s="29">
        <v>191757968</v>
      </c>
      <c r="E1356" s="29">
        <v>0</v>
      </c>
      <c r="F1356" s="29">
        <v>1080</v>
      </c>
      <c r="G1356" s="29">
        <v>2691397</v>
      </c>
      <c r="H1356" s="29">
        <v>1283364</v>
      </c>
      <c r="I1356" s="29">
        <v>909</v>
      </c>
      <c r="J1356" s="29">
        <v>1085853</v>
      </c>
      <c r="K1356" s="29" t="s">
        <v>3046</v>
      </c>
      <c r="M1356" s="29">
        <v>8203</v>
      </c>
      <c r="N1356" s="29" t="s">
        <v>142</v>
      </c>
      <c r="O1356" s="29">
        <v>820300</v>
      </c>
      <c r="R1356" s="29" t="s">
        <v>430</v>
      </c>
      <c r="S1356" s="29">
        <v>101</v>
      </c>
      <c r="U1356" s="29">
        <v>2939</v>
      </c>
      <c r="V1356" s="29" t="s">
        <v>3047</v>
      </c>
      <c r="W1356" s="29" t="s">
        <v>3061</v>
      </c>
      <c r="X1356" s="29" t="s">
        <v>212</v>
      </c>
    </row>
    <row r="1357" spans="1:24" x14ac:dyDescent="0.25">
      <c r="A1357" s="29" t="s">
        <v>143</v>
      </c>
      <c r="B1357" s="29">
        <v>2939</v>
      </c>
      <c r="C1357" s="29" t="s">
        <v>142</v>
      </c>
      <c r="D1357" s="29">
        <v>191757969</v>
      </c>
      <c r="E1357" s="29">
        <v>0</v>
      </c>
      <c r="F1357" s="29">
        <v>1080</v>
      </c>
      <c r="G1357" s="29">
        <v>2691388</v>
      </c>
      <c r="H1357" s="29">
        <v>1283341</v>
      </c>
      <c r="I1357" s="29">
        <v>909</v>
      </c>
      <c r="J1357" s="29">
        <v>1085853</v>
      </c>
      <c r="K1357" s="29" t="s">
        <v>3046</v>
      </c>
      <c r="M1357" s="29">
        <v>8203</v>
      </c>
      <c r="N1357" s="29" t="s">
        <v>142</v>
      </c>
      <c r="O1357" s="29">
        <v>820300</v>
      </c>
      <c r="R1357" s="29" t="s">
        <v>430</v>
      </c>
      <c r="S1357" s="29">
        <v>101</v>
      </c>
      <c r="U1357" s="29">
        <v>2939</v>
      </c>
      <c r="V1357" s="29" t="s">
        <v>2188</v>
      </c>
      <c r="W1357" s="29" t="s">
        <v>3060</v>
      </c>
      <c r="X1357" s="29" t="s">
        <v>212</v>
      </c>
    </row>
    <row r="1358" spans="1:24" x14ac:dyDescent="0.25">
      <c r="A1358" s="29" t="s">
        <v>143</v>
      </c>
      <c r="B1358" s="29">
        <v>2939</v>
      </c>
      <c r="C1358" s="29" t="s">
        <v>142</v>
      </c>
      <c r="D1358" s="29">
        <v>191764761</v>
      </c>
      <c r="E1358" s="29">
        <v>0</v>
      </c>
      <c r="F1358" s="29">
        <v>1080</v>
      </c>
      <c r="G1358" s="29">
        <v>2691396.1409999998</v>
      </c>
      <c r="H1358" s="29">
        <v>1283348.659</v>
      </c>
      <c r="I1358" s="29">
        <v>905</v>
      </c>
      <c r="J1358" s="29">
        <v>1085853</v>
      </c>
      <c r="K1358" s="29" t="s">
        <v>3046</v>
      </c>
      <c r="M1358" s="29">
        <v>8203</v>
      </c>
      <c r="N1358" s="29" t="s">
        <v>142</v>
      </c>
      <c r="O1358" s="29">
        <v>820300</v>
      </c>
      <c r="R1358" s="29" t="s">
        <v>430</v>
      </c>
      <c r="S1358" s="29">
        <v>101</v>
      </c>
      <c r="U1358" s="29">
        <v>2939</v>
      </c>
      <c r="V1358" s="29" t="s">
        <v>3047</v>
      </c>
      <c r="W1358" s="29" t="s">
        <v>3059</v>
      </c>
      <c r="X1358" s="29" t="s">
        <v>212</v>
      </c>
    </row>
    <row r="1359" spans="1:24" x14ac:dyDescent="0.25">
      <c r="A1359" s="29" t="s">
        <v>143</v>
      </c>
      <c r="B1359" s="29">
        <v>2939</v>
      </c>
      <c r="C1359" s="29" t="s">
        <v>142</v>
      </c>
      <c r="D1359" s="29">
        <v>191766163</v>
      </c>
      <c r="E1359" s="29">
        <v>0</v>
      </c>
      <c r="F1359" s="29">
        <v>1060</v>
      </c>
      <c r="G1359" s="29">
        <v>2691467</v>
      </c>
      <c r="H1359" s="29">
        <v>1283553</v>
      </c>
      <c r="I1359" s="29">
        <v>909</v>
      </c>
      <c r="J1359" s="29">
        <v>1085853</v>
      </c>
      <c r="K1359" s="29" t="s">
        <v>3046</v>
      </c>
      <c r="M1359" s="29">
        <v>8203</v>
      </c>
      <c r="N1359" s="29" t="s">
        <v>142</v>
      </c>
      <c r="O1359" s="29">
        <v>820300</v>
      </c>
      <c r="S1359" s="29">
        <v>115</v>
      </c>
      <c r="U1359" s="29">
        <v>2939</v>
      </c>
      <c r="V1359" s="29" t="s">
        <v>3067</v>
      </c>
      <c r="W1359" s="29" t="s">
        <v>3068</v>
      </c>
      <c r="X1359" s="29" t="s">
        <v>212</v>
      </c>
    </row>
    <row r="1360" spans="1:24" x14ac:dyDescent="0.25">
      <c r="A1360" s="29" t="s">
        <v>143</v>
      </c>
      <c r="B1360" s="29">
        <v>2939</v>
      </c>
      <c r="C1360" s="29" t="s">
        <v>142</v>
      </c>
      <c r="D1360" s="29">
        <v>191766162</v>
      </c>
      <c r="E1360" s="29">
        <v>0</v>
      </c>
      <c r="F1360" s="29">
        <v>1060</v>
      </c>
      <c r="G1360" s="29">
        <v>2691470</v>
      </c>
      <c r="H1360" s="29">
        <v>1283567</v>
      </c>
      <c r="I1360" s="29">
        <v>909</v>
      </c>
      <c r="J1360" s="29">
        <v>1085853</v>
      </c>
      <c r="K1360" s="29" t="s">
        <v>3046</v>
      </c>
      <c r="M1360" s="29">
        <v>8203</v>
      </c>
      <c r="N1360" s="29" t="s">
        <v>142</v>
      </c>
      <c r="O1360" s="29">
        <v>820300</v>
      </c>
      <c r="S1360" s="29">
        <v>115</v>
      </c>
      <c r="U1360" s="29">
        <v>2939</v>
      </c>
      <c r="V1360" s="29" t="s">
        <v>3067</v>
      </c>
      <c r="W1360" s="29" t="s">
        <v>3069</v>
      </c>
      <c r="X1360" s="29" t="s">
        <v>212</v>
      </c>
    </row>
    <row r="1361" spans="1:24" x14ac:dyDescent="0.25">
      <c r="A1361" s="29" t="s">
        <v>143</v>
      </c>
      <c r="B1361" s="29">
        <v>2939</v>
      </c>
      <c r="C1361" s="29" t="s">
        <v>142</v>
      </c>
      <c r="D1361" s="29">
        <v>191774238</v>
      </c>
      <c r="E1361" s="29">
        <v>0</v>
      </c>
      <c r="F1361" s="29">
        <v>1060</v>
      </c>
      <c r="G1361" s="29">
        <v>2691565</v>
      </c>
      <c r="H1361" s="29">
        <v>1283426</v>
      </c>
      <c r="I1361" s="29">
        <v>909</v>
      </c>
      <c r="J1361" s="29">
        <v>1085853</v>
      </c>
      <c r="K1361" s="29" t="s">
        <v>3046</v>
      </c>
      <c r="M1361" s="29">
        <v>8203</v>
      </c>
      <c r="N1361" s="29" t="s">
        <v>142</v>
      </c>
      <c r="O1361" s="29">
        <v>820300</v>
      </c>
      <c r="S1361" s="29">
        <v>115</v>
      </c>
      <c r="U1361" s="29">
        <v>2939</v>
      </c>
      <c r="V1361" s="29" t="s">
        <v>3065</v>
      </c>
      <c r="W1361" s="29" t="s">
        <v>3066</v>
      </c>
      <c r="X1361" s="29" t="s">
        <v>212</v>
      </c>
    </row>
    <row r="1362" spans="1:24" x14ac:dyDescent="0.25">
      <c r="A1362" s="29" t="s">
        <v>143</v>
      </c>
      <c r="B1362" s="29">
        <v>2939</v>
      </c>
      <c r="C1362" s="29" t="s">
        <v>142</v>
      </c>
      <c r="D1362" s="29">
        <v>191766321</v>
      </c>
      <c r="E1362" s="29">
        <v>0</v>
      </c>
      <c r="F1362" s="29">
        <v>1060</v>
      </c>
      <c r="G1362" s="29">
        <v>2691466</v>
      </c>
      <c r="H1362" s="29">
        <v>1283486</v>
      </c>
      <c r="I1362" s="29">
        <v>909</v>
      </c>
      <c r="J1362" s="29">
        <v>1085853</v>
      </c>
      <c r="K1362" s="29" t="s">
        <v>3046</v>
      </c>
      <c r="M1362" s="29">
        <v>8203</v>
      </c>
      <c r="N1362" s="29" t="s">
        <v>142</v>
      </c>
      <c r="O1362" s="29">
        <v>820300</v>
      </c>
      <c r="S1362" s="29">
        <v>115</v>
      </c>
      <c r="U1362" s="29">
        <v>2939</v>
      </c>
      <c r="V1362" s="29" t="s">
        <v>3063</v>
      </c>
      <c r="W1362" s="29" t="s">
        <v>3064</v>
      </c>
      <c r="X1362" s="29" t="s">
        <v>212</v>
      </c>
    </row>
    <row r="1363" spans="1:24" x14ac:dyDescent="0.25">
      <c r="A1363" s="29" t="s">
        <v>143</v>
      </c>
      <c r="B1363" s="29">
        <v>2939</v>
      </c>
      <c r="C1363" s="29" t="s">
        <v>142</v>
      </c>
      <c r="D1363" s="29">
        <v>191764772</v>
      </c>
      <c r="E1363" s="29">
        <v>0</v>
      </c>
      <c r="F1363" s="29">
        <v>1060</v>
      </c>
      <c r="G1363" s="29">
        <v>2691338.1009999998</v>
      </c>
      <c r="H1363" s="29">
        <v>1283300.9680000001</v>
      </c>
      <c r="I1363" s="29">
        <v>905</v>
      </c>
      <c r="J1363" s="29">
        <v>1085853</v>
      </c>
      <c r="K1363" s="29" t="s">
        <v>3046</v>
      </c>
      <c r="M1363" s="29">
        <v>8203</v>
      </c>
      <c r="N1363" s="29" t="s">
        <v>142</v>
      </c>
      <c r="O1363" s="29">
        <v>820300</v>
      </c>
      <c r="S1363" s="29">
        <v>115</v>
      </c>
      <c r="U1363" s="29">
        <v>2939</v>
      </c>
      <c r="V1363" s="29" t="s">
        <v>3070</v>
      </c>
      <c r="W1363" s="29" t="s">
        <v>3071</v>
      </c>
      <c r="X1363" s="29" t="s">
        <v>212</v>
      </c>
    </row>
    <row r="1364" spans="1:24" x14ac:dyDescent="0.25">
      <c r="A1364" s="29" t="s">
        <v>143</v>
      </c>
      <c r="B1364" s="29">
        <v>2939</v>
      </c>
      <c r="C1364" s="29" t="s">
        <v>142</v>
      </c>
      <c r="D1364" s="29">
        <v>191751975</v>
      </c>
      <c r="E1364" s="29">
        <v>0</v>
      </c>
      <c r="F1364" s="29">
        <v>1060</v>
      </c>
      <c r="G1364" s="29">
        <v>2691553</v>
      </c>
      <c r="H1364" s="29">
        <v>1283888</v>
      </c>
      <c r="I1364" s="29">
        <v>909</v>
      </c>
      <c r="J1364" s="29">
        <v>1085854</v>
      </c>
      <c r="K1364" s="29" t="s">
        <v>3072</v>
      </c>
      <c r="M1364" s="29">
        <v>8203</v>
      </c>
      <c r="N1364" s="29" t="s">
        <v>142</v>
      </c>
      <c r="O1364" s="29">
        <v>820300</v>
      </c>
      <c r="R1364" s="29" t="s">
        <v>2285</v>
      </c>
      <c r="S1364" s="29">
        <v>115</v>
      </c>
      <c r="T1364" s="29" t="s">
        <v>3073</v>
      </c>
      <c r="U1364" s="29">
        <v>2939</v>
      </c>
      <c r="V1364" s="29" t="s">
        <v>3074</v>
      </c>
      <c r="W1364" s="29" t="s">
        <v>3075</v>
      </c>
      <c r="X1364" s="29" t="s">
        <v>212</v>
      </c>
    </row>
    <row r="1365" spans="1:24" x14ac:dyDescent="0.25">
      <c r="A1365" s="29" t="s">
        <v>143</v>
      </c>
      <c r="B1365" s="29">
        <v>2939</v>
      </c>
      <c r="C1365" s="29" t="s">
        <v>142</v>
      </c>
      <c r="D1365" s="29">
        <v>191774241</v>
      </c>
      <c r="E1365" s="29">
        <v>0</v>
      </c>
      <c r="F1365" s="29">
        <v>1060</v>
      </c>
      <c r="G1365" s="29">
        <v>2691016</v>
      </c>
      <c r="H1365" s="29">
        <v>1284070</v>
      </c>
      <c r="I1365" s="29">
        <v>909</v>
      </c>
      <c r="J1365" s="29">
        <v>1085854</v>
      </c>
      <c r="K1365" s="29" t="s">
        <v>3072</v>
      </c>
      <c r="M1365" s="29">
        <v>8200</v>
      </c>
      <c r="N1365" s="29" t="s">
        <v>142</v>
      </c>
      <c r="O1365" s="29">
        <v>820000</v>
      </c>
      <c r="R1365" s="29" t="s">
        <v>262</v>
      </c>
      <c r="S1365" s="29">
        <v>115</v>
      </c>
      <c r="U1365" s="29">
        <v>2939</v>
      </c>
      <c r="V1365" s="29" t="s">
        <v>2675</v>
      </c>
      <c r="W1365" s="29" t="s">
        <v>3076</v>
      </c>
      <c r="X1365" s="29" t="s">
        <v>212</v>
      </c>
    </row>
    <row r="1366" spans="1:24" x14ac:dyDescent="0.25">
      <c r="A1366" s="29" t="s">
        <v>143</v>
      </c>
      <c r="B1366" s="29">
        <v>2939</v>
      </c>
      <c r="C1366" s="29" t="s">
        <v>142</v>
      </c>
      <c r="D1366" s="29">
        <v>191766365</v>
      </c>
      <c r="E1366" s="29">
        <v>0</v>
      </c>
      <c r="F1366" s="29">
        <v>1080</v>
      </c>
      <c r="G1366" s="29">
        <v>2691323</v>
      </c>
      <c r="H1366" s="29">
        <v>1283929</v>
      </c>
      <c r="I1366" s="29">
        <v>909</v>
      </c>
      <c r="J1366" s="29">
        <v>1085854</v>
      </c>
      <c r="K1366" s="29" t="s">
        <v>3072</v>
      </c>
      <c r="M1366" s="29">
        <v>8203</v>
      </c>
      <c r="N1366" s="29" t="s">
        <v>142</v>
      </c>
      <c r="O1366" s="29">
        <v>820300</v>
      </c>
      <c r="R1366" s="29" t="s">
        <v>262</v>
      </c>
      <c r="S1366" s="29">
        <v>101</v>
      </c>
      <c r="U1366" s="29">
        <v>2939</v>
      </c>
      <c r="V1366" s="29" t="s">
        <v>3077</v>
      </c>
      <c r="W1366" s="29" t="s">
        <v>3078</v>
      </c>
      <c r="X1366" s="29" t="s">
        <v>212</v>
      </c>
    </row>
    <row r="1367" spans="1:24" x14ac:dyDescent="0.25">
      <c r="A1367" s="29" t="s">
        <v>143</v>
      </c>
      <c r="B1367" s="29">
        <v>2939</v>
      </c>
      <c r="C1367" s="29" t="s">
        <v>142</v>
      </c>
      <c r="D1367" s="29">
        <v>191764191</v>
      </c>
      <c r="E1367" s="29">
        <v>0</v>
      </c>
      <c r="F1367" s="29">
        <v>1060</v>
      </c>
      <c r="G1367" s="29">
        <v>2691132.4789999998</v>
      </c>
      <c r="H1367" s="29">
        <v>1284003.976</v>
      </c>
      <c r="I1367" s="29">
        <v>905</v>
      </c>
      <c r="J1367" s="29">
        <v>1085854</v>
      </c>
      <c r="K1367" s="29" t="s">
        <v>3072</v>
      </c>
      <c r="M1367" s="29">
        <v>8200</v>
      </c>
      <c r="N1367" s="29" t="s">
        <v>142</v>
      </c>
      <c r="O1367" s="29">
        <v>820000</v>
      </c>
      <c r="R1367" s="29" t="s">
        <v>327</v>
      </c>
      <c r="S1367" s="29">
        <v>115</v>
      </c>
      <c r="U1367" s="29">
        <v>2939</v>
      </c>
      <c r="V1367" s="29" t="s">
        <v>3079</v>
      </c>
      <c r="W1367" s="29" t="s">
        <v>3080</v>
      </c>
      <c r="X1367" s="29" t="s">
        <v>212</v>
      </c>
    </row>
    <row r="1368" spans="1:24" x14ac:dyDescent="0.25">
      <c r="A1368" s="29" t="s">
        <v>143</v>
      </c>
      <c r="B1368" s="29">
        <v>2939</v>
      </c>
      <c r="C1368" s="29" t="s">
        <v>142</v>
      </c>
      <c r="D1368" s="29">
        <v>191774242</v>
      </c>
      <c r="E1368" s="29">
        <v>0</v>
      </c>
      <c r="F1368" s="29">
        <v>1060</v>
      </c>
      <c r="G1368" s="29">
        <v>2691081</v>
      </c>
      <c r="H1368" s="29">
        <v>1284115</v>
      </c>
      <c r="I1368" s="29">
        <v>909</v>
      </c>
      <c r="J1368" s="29">
        <v>1085854</v>
      </c>
      <c r="K1368" s="29" t="s">
        <v>3072</v>
      </c>
      <c r="M1368" s="29">
        <v>8200</v>
      </c>
      <c r="N1368" s="29" t="s">
        <v>142</v>
      </c>
      <c r="O1368" s="29">
        <v>820000</v>
      </c>
      <c r="R1368" s="29" t="s">
        <v>525</v>
      </c>
      <c r="S1368" s="29">
        <v>115</v>
      </c>
      <c r="U1368" s="29">
        <v>2939</v>
      </c>
      <c r="V1368" s="29" t="s">
        <v>2675</v>
      </c>
      <c r="W1368" s="29" t="s">
        <v>3081</v>
      </c>
      <c r="X1368" s="29" t="s">
        <v>212</v>
      </c>
    </row>
    <row r="1369" spans="1:24" x14ac:dyDescent="0.25">
      <c r="A1369" s="29" t="s">
        <v>143</v>
      </c>
      <c r="B1369" s="29">
        <v>2939</v>
      </c>
      <c r="C1369" s="29" t="s">
        <v>142</v>
      </c>
      <c r="D1369" s="29">
        <v>191774243</v>
      </c>
      <c r="E1369" s="29">
        <v>0</v>
      </c>
      <c r="F1369" s="29">
        <v>1080</v>
      </c>
      <c r="G1369" s="29">
        <v>2691070</v>
      </c>
      <c r="H1369" s="29">
        <v>1283974</v>
      </c>
      <c r="I1369" s="29">
        <v>909</v>
      </c>
      <c r="J1369" s="29">
        <v>1085854</v>
      </c>
      <c r="K1369" s="29" t="s">
        <v>3072</v>
      </c>
      <c r="M1369" s="29">
        <v>8200</v>
      </c>
      <c r="N1369" s="29" t="s">
        <v>142</v>
      </c>
      <c r="O1369" s="29">
        <v>820000</v>
      </c>
      <c r="R1369" s="29" t="s">
        <v>351</v>
      </c>
      <c r="S1369" s="29">
        <v>101</v>
      </c>
      <c r="U1369" s="29">
        <v>2939</v>
      </c>
      <c r="V1369" s="29" t="s">
        <v>3082</v>
      </c>
      <c r="W1369" s="29" t="s">
        <v>3083</v>
      </c>
      <c r="X1369" s="29" t="s">
        <v>212</v>
      </c>
    </row>
    <row r="1370" spans="1:24" x14ac:dyDescent="0.25">
      <c r="A1370" s="29" t="s">
        <v>143</v>
      </c>
      <c r="B1370" s="29">
        <v>2939</v>
      </c>
      <c r="C1370" s="29" t="s">
        <v>142</v>
      </c>
      <c r="D1370" s="29">
        <v>191767283</v>
      </c>
      <c r="E1370" s="29">
        <v>0</v>
      </c>
      <c r="F1370" s="29">
        <v>1080</v>
      </c>
      <c r="G1370" s="29">
        <v>2691097</v>
      </c>
      <c r="H1370" s="29">
        <v>1284100</v>
      </c>
      <c r="I1370" s="29">
        <v>909</v>
      </c>
      <c r="J1370" s="29">
        <v>1085854</v>
      </c>
      <c r="K1370" s="29" t="s">
        <v>3072</v>
      </c>
      <c r="M1370" s="29">
        <v>8200</v>
      </c>
      <c r="N1370" s="29" t="s">
        <v>142</v>
      </c>
      <c r="O1370" s="29">
        <v>820000</v>
      </c>
      <c r="R1370" s="29" t="s">
        <v>351</v>
      </c>
      <c r="S1370" s="29">
        <v>101</v>
      </c>
      <c r="U1370" s="29">
        <v>2939</v>
      </c>
      <c r="V1370" s="29" t="s">
        <v>2675</v>
      </c>
      <c r="W1370" s="29" t="s">
        <v>3084</v>
      </c>
      <c r="X1370" s="29" t="s">
        <v>212</v>
      </c>
    </row>
    <row r="1371" spans="1:24" x14ac:dyDescent="0.25">
      <c r="A1371" s="29" t="s">
        <v>143</v>
      </c>
      <c r="B1371" s="29">
        <v>2939</v>
      </c>
      <c r="C1371" s="29" t="s">
        <v>142</v>
      </c>
      <c r="D1371" s="29">
        <v>191775081</v>
      </c>
      <c r="E1371" s="29">
        <v>0</v>
      </c>
      <c r="F1371" s="29">
        <v>1080</v>
      </c>
      <c r="G1371" s="29">
        <v>2691625</v>
      </c>
      <c r="H1371" s="29">
        <v>1283850</v>
      </c>
      <c r="I1371" s="29">
        <v>909</v>
      </c>
      <c r="J1371" s="29">
        <v>1085854</v>
      </c>
      <c r="K1371" s="29" t="s">
        <v>3072</v>
      </c>
      <c r="M1371" s="29">
        <v>8203</v>
      </c>
      <c r="N1371" s="29" t="s">
        <v>142</v>
      </c>
      <c r="O1371" s="29">
        <v>820300</v>
      </c>
      <c r="R1371" s="29" t="s">
        <v>353</v>
      </c>
      <c r="S1371" s="29">
        <v>101</v>
      </c>
      <c r="U1371" s="29">
        <v>2939</v>
      </c>
      <c r="V1371" s="29" t="s">
        <v>3085</v>
      </c>
      <c r="W1371" s="29" t="s">
        <v>3086</v>
      </c>
      <c r="X1371" s="29" t="s">
        <v>212</v>
      </c>
    </row>
    <row r="1372" spans="1:24" x14ac:dyDescent="0.25">
      <c r="A1372" s="29" t="s">
        <v>143</v>
      </c>
      <c r="B1372" s="29">
        <v>2939</v>
      </c>
      <c r="C1372" s="29" t="s">
        <v>142</v>
      </c>
      <c r="D1372" s="29">
        <v>191750461</v>
      </c>
      <c r="E1372" s="29">
        <v>0</v>
      </c>
      <c r="F1372" s="29">
        <v>1080</v>
      </c>
      <c r="G1372" s="29">
        <v>2691347</v>
      </c>
      <c r="H1372" s="29">
        <v>1283949</v>
      </c>
      <c r="I1372" s="29">
        <v>909</v>
      </c>
      <c r="J1372" s="29">
        <v>1085854</v>
      </c>
      <c r="K1372" s="29" t="s">
        <v>3072</v>
      </c>
      <c r="M1372" s="29">
        <v>8203</v>
      </c>
      <c r="N1372" s="29" t="s">
        <v>142</v>
      </c>
      <c r="O1372" s="29">
        <v>820300</v>
      </c>
      <c r="R1372" s="29" t="s">
        <v>261</v>
      </c>
      <c r="S1372" s="29">
        <v>101</v>
      </c>
      <c r="U1372" s="29">
        <v>2939</v>
      </c>
      <c r="V1372" s="29" t="s">
        <v>3077</v>
      </c>
      <c r="W1372" s="29" t="s">
        <v>3087</v>
      </c>
      <c r="X1372" s="29" t="s">
        <v>212</v>
      </c>
    </row>
    <row r="1373" spans="1:24" x14ac:dyDescent="0.25">
      <c r="A1373" s="29" t="s">
        <v>143</v>
      </c>
      <c r="B1373" s="29">
        <v>2939</v>
      </c>
      <c r="C1373" s="29" t="s">
        <v>142</v>
      </c>
      <c r="D1373" s="29">
        <v>191764760</v>
      </c>
      <c r="E1373" s="29">
        <v>0</v>
      </c>
      <c r="F1373" s="29">
        <v>1060</v>
      </c>
      <c r="G1373" s="29">
        <v>2691344</v>
      </c>
      <c r="H1373" s="29">
        <v>1283974</v>
      </c>
      <c r="I1373" s="29">
        <v>909</v>
      </c>
      <c r="J1373" s="29">
        <v>1085854</v>
      </c>
      <c r="K1373" s="29" t="s">
        <v>3072</v>
      </c>
      <c r="M1373" s="29">
        <v>8203</v>
      </c>
      <c r="N1373" s="29" t="s">
        <v>142</v>
      </c>
      <c r="O1373" s="29">
        <v>820300</v>
      </c>
      <c r="S1373" s="29">
        <v>115</v>
      </c>
      <c r="U1373" s="29">
        <v>2939</v>
      </c>
      <c r="V1373" s="29" t="s">
        <v>3077</v>
      </c>
      <c r="W1373" s="29" t="s">
        <v>3092</v>
      </c>
      <c r="X1373" s="29" t="s">
        <v>212</v>
      </c>
    </row>
    <row r="1374" spans="1:24" x14ac:dyDescent="0.25">
      <c r="A1374" s="29" t="s">
        <v>143</v>
      </c>
      <c r="B1374" s="29">
        <v>2939</v>
      </c>
      <c r="C1374" s="29" t="s">
        <v>142</v>
      </c>
      <c r="D1374" s="29">
        <v>191775084</v>
      </c>
      <c r="E1374" s="29">
        <v>0</v>
      </c>
      <c r="F1374" s="29">
        <v>1060</v>
      </c>
      <c r="G1374" s="29">
        <v>2691621.753</v>
      </c>
      <c r="H1374" s="29">
        <v>1283938.0959999999</v>
      </c>
      <c r="I1374" s="29">
        <v>909</v>
      </c>
      <c r="J1374" s="29">
        <v>1085854</v>
      </c>
      <c r="K1374" s="29" t="s">
        <v>3072</v>
      </c>
      <c r="M1374" s="29">
        <v>8203</v>
      </c>
      <c r="N1374" s="29" t="s">
        <v>142</v>
      </c>
      <c r="O1374" s="29">
        <v>820300</v>
      </c>
      <c r="S1374" s="29">
        <v>115</v>
      </c>
      <c r="U1374" s="29">
        <v>2939</v>
      </c>
      <c r="V1374" s="29" t="s">
        <v>3088</v>
      </c>
      <c r="W1374" s="29" t="s">
        <v>3089</v>
      </c>
      <c r="X1374" s="29" t="s">
        <v>212</v>
      </c>
    </row>
    <row r="1375" spans="1:24" x14ac:dyDescent="0.25">
      <c r="A1375" s="29" t="s">
        <v>143</v>
      </c>
      <c r="B1375" s="29">
        <v>2939</v>
      </c>
      <c r="C1375" s="29" t="s">
        <v>142</v>
      </c>
      <c r="D1375" s="29">
        <v>191775083</v>
      </c>
      <c r="E1375" s="29">
        <v>0</v>
      </c>
      <c r="F1375" s="29">
        <v>1060</v>
      </c>
      <c r="G1375" s="29">
        <v>2691620.4190000002</v>
      </c>
      <c r="H1375" s="29">
        <v>1283935.048</v>
      </c>
      <c r="I1375" s="29">
        <v>909</v>
      </c>
      <c r="J1375" s="29">
        <v>1085854</v>
      </c>
      <c r="K1375" s="29" t="s">
        <v>3072</v>
      </c>
      <c r="M1375" s="29">
        <v>8203</v>
      </c>
      <c r="N1375" s="29" t="s">
        <v>142</v>
      </c>
      <c r="O1375" s="29">
        <v>820300</v>
      </c>
      <c r="S1375" s="29">
        <v>115</v>
      </c>
      <c r="U1375" s="29">
        <v>2939</v>
      </c>
      <c r="V1375" s="29" t="s">
        <v>3090</v>
      </c>
      <c r="W1375" s="29" t="s">
        <v>3091</v>
      </c>
      <c r="X1375" s="29" t="s">
        <v>212</v>
      </c>
    </row>
    <row r="1376" spans="1:24" x14ac:dyDescent="0.25">
      <c r="A1376" s="29" t="s">
        <v>143</v>
      </c>
      <c r="B1376" s="29">
        <v>2939</v>
      </c>
      <c r="C1376" s="29" t="s">
        <v>142</v>
      </c>
      <c r="D1376" s="29">
        <v>191775065</v>
      </c>
      <c r="E1376" s="29">
        <v>0</v>
      </c>
      <c r="F1376" s="29">
        <v>1060</v>
      </c>
      <c r="G1376" s="29">
        <v>2691666</v>
      </c>
      <c r="H1376" s="29">
        <v>1283187</v>
      </c>
      <c r="I1376" s="29">
        <v>909</v>
      </c>
      <c r="J1376" s="29">
        <v>1085858</v>
      </c>
      <c r="K1376" s="29" t="s">
        <v>3093</v>
      </c>
      <c r="M1376" s="29">
        <v>8203</v>
      </c>
      <c r="N1376" s="29" t="s">
        <v>142</v>
      </c>
      <c r="O1376" s="29">
        <v>820300</v>
      </c>
      <c r="S1376" s="29">
        <v>115</v>
      </c>
      <c r="U1376" s="29">
        <v>2939</v>
      </c>
      <c r="V1376" s="29" t="s">
        <v>3097</v>
      </c>
      <c r="W1376" s="29" t="s">
        <v>3098</v>
      </c>
      <c r="X1376" s="29" t="s">
        <v>212</v>
      </c>
    </row>
    <row r="1377" spans="1:24" x14ac:dyDescent="0.25">
      <c r="A1377" s="29" t="s">
        <v>143</v>
      </c>
      <c r="B1377" s="29">
        <v>2939</v>
      </c>
      <c r="C1377" s="29" t="s">
        <v>142</v>
      </c>
      <c r="D1377" s="29">
        <v>191775057</v>
      </c>
      <c r="E1377" s="29">
        <v>0</v>
      </c>
      <c r="F1377" s="29">
        <v>1060</v>
      </c>
      <c r="G1377" s="29">
        <v>2691775.8289999999</v>
      </c>
      <c r="H1377" s="29">
        <v>1283611.6850000001</v>
      </c>
      <c r="I1377" s="29">
        <v>905</v>
      </c>
      <c r="J1377" s="29">
        <v>1085858</v>
      </c>
      <c r="K1377" s="29" t="s">
        <v>3093</v>
      </c>
      <c r="M1377" s="29">
        <v>8203</v>
      </c>
      <c r="N1377" s="29" t="s">
        <v>142</v>
      </c>
      <c r="O1377" s="29">
        <v>820300</v>
      </c>
      <c r="S1377" s="29">
        <v>115</v>
      </c>
      <c r="U1377" s="29">
        <v>2939</v>
      </c>
      <c r="V1377" s="29" t="s">
        <v>3096</v>
      </c>
      <c r="W1377" s="29" t="s">
        <v>1723</v>
      </c>
      <c r="X1377" s="29" t="s">
        <v>212</v>
      </c>
    </row>
    <row r="1378" spans="1:24" x14ac:dyDescent="0.25">
      <c r="A1378" s="29" t="s">
        <v>143</v>
      </c>
      <c r="B1378" s="29">
        <v>2939</v>
      </c>
      <c r="C1378" s="29" t="s">
        <v>142</v>
      </c>
      <c r="D1378" s="29">
        <v>191766159</v>
      </c>
      <c r="E1378" s="29">
        <v>0</v>
      </c>
      <c r="F1378" s="29">
        <v>1060</v>
      </c>
      <c r="G1378" s="29">
        <v>2691835</v>
      </c>
      <c r="H1378" s="29">
        <v>1283294</v>
      </c>
      <c r="I1378" s="29">
        <v>909</v>
      </c>
      <c r="J1378" s="29">
        <v>1085858</v>
      </c>
      <c r="K1378" s="29" t="s">
        <v>3093</v>
      </c>
      <c r="M1378" s="29">
        <v>8203</v>
      </c>
      <c r="N1378" s="29" t="s">
        <v>142</v>
      </c>
      <c r="O1378" s="29">
        <v>820300</v>
      </c>
      <c r="S1378" s="29">
        <v>115</v>
      </c>
      <c r="U1378" s="29">
        <v>2939</v>
      </c>
      <c r="V1378" s="29" t="s">
        <v>3094</v>
      </c>
      <c r="W1378" s="29" t="s">
        <v>3095</v>
      </c>
      <c r="X1378" s="29" t="s">
        <v>212</v>
      </c>
    </row>
    <row r="1379" spans="1:24" x14ac:dyDescent="0.25">
      <c r="A1379" s="29" t="s">
        <v>143</v>
      </c>
      <c r="B1379" s="29">
        <v>2939</v>
      </c>
      <c r="C1379" s="29" t="s">
        <v>142</v>
      </c>
      <c r="D1379" s="29">
        <v>191767291</v>
      </c>
      <c r="E1379" s="29">
        <v>0</v>
      </c>
      <c r="F1379" s="29">
        <v>1060</v>
      </c>
      <c r="G1379" s="29">
        <v>2691073</v>
      </c>
      <c r="H1379" s="29">
        <v>1283663</v>
      </c>
      <c r="I1379" s="29">
        <v>909</v>
      </c>
      <c r="J1379" s="29">
        <v>1085860</v>
      </c>
      <c r="K1379" s="29" t="s">
        <v>3099</v>
      </c>
      <c r="M1379" s="29">
        <v>8203</v>
      </c>
      <c r="N1379" s="29" t="s">
        <v>142</v>
      </c>
      <c r="O1379" s="29">
        <v>820300</v>
      </c>
      <c r="S1379" s="29">
        <v>115</v>
      </c>
      <c r="U1379" s="29">
        <v>2939</v>
      </c>
      <c r="V1379" s="29" t="s">
        <v>2510</v>
      </c>
      <c r="W1379" s="29" t="s">
        <v>3100</v>
      </c>
      <c r="X1379" s="29" t="s">
        <v>212</v>
      </c>
    </row>
    <row r="1380" spans="1:24" x14ac:dyDescent="0.25">
      <c r="A1380" s="29" t="s">
        <v>143</v>
      </c>
      <c r="B1380" s="29">
        <v>2939</v>
      </c>
      <c r="C1380" s="29" t="s">
        <v>142</v>
      </c>
      <c r="D1380" s="29">
        <v>191767292</v>
      </c>
      <c r="E1380" s="29">
        <v>0</v>
      </c>
      <c r="F1380" s="29">
        <v>1060</v>
      </c>
      <c r="G1380" s="29">
        <v>2691093</v>
      </c>
      <c r="H1380" s="29">
        <v>1283671</v>
      </c>
      <c r="I1380" s="29">
        <v>909</v>
      </c>
      <c r="J1380" s="29">
        <v>1085860</v>
      </c>
      <c r="K1380" s="29" t="s">
        <v>3099</v>
      </c>
      <c r="M1380" s="29">
        <v>8203</v>
      </c>
      <c r="N1380" s="29" t="s">
        <v>142</v>
      </c>
      <c r="O1380" s="29">
        <v>820300</v>
      </c>
      <c r="S1380" s="29">
        <v>115</v>
      </c>
      <c r="U1380" s="29">
        <v>2939</v>
      </c>
      <c r="V1380" s="29" t="s">
        <v>2510</v>
      </c>
      <c r="W1380" s="29" t="s">
        <v>3101</v>
      </c>
      <c r="X1380" s="29" t="s">
        <v>212</v>
      </c>
    </row>
    <row r="1381" spans="1:24" x14ac:dyDescent="0.25">
      <c r="A1381" s="29" t="s">
        <v>143</v>
      </c>
      <c r="B1381" s="29">
        <v>2939</v>
      </c>
      <c r="C1381" s="29" t="s">
        <v>142</v>
      </c>
      <c r="D1381" s="29">
        <v>191767259</v>
      </c>
      <c r="E1381" s="29">
        <v>0</v>
      </c>
      <c r="F1381" s="29">
        <v>1080</v>
      </c>
      <c r="G1381" s="29">
        <v>2691132</v>
      </c>
      <c r="H1381" s="29">
        <v>1283593</v>
      </c>
      <c r="I1381" s="29">
        <v>909</v>
      </c>
      <c r="J1381" s="29">
        <v>1085861</v>
      </c>
      <c r="K1381" s="29" t="s">
        <v>3102</v>
      </c>
      <c r="M1381" s="29">
        <v>8203</v>
      </c>
      <c r="N1381" s="29" t="s">
        <v>142</v>
      </c>
      <c r="O1381" s="29">
        <v>820300</v>
      </c>
      <c r="R1381" s="29" t="s">
        <v>262</v>
      </c>
      <c r="S1381" s="29">
        <v>101</v>
      </c>
      <c r="U1381" s="29">
        <v>2939</v>
      </c>
      <c r="V1381" s="29" t="s">
        <v>1127</v>
      </c>
      <c r="W1381" s="29" t="s">
        <v>3103</v>
      </c>
      <c r="X1381" s="29" t="s">
        <v>212</v>
      </c>
    </row>
    <row r="1382" spans="1:24" x14ac:dyDescent="0.25">
      <c r="A1382" s="29" t="s">
        <v>143</v>
      </c>
      <c r="B1382" s="29">
        <v>2939</v>
      </c>
      <c r="C1382" s="29" t="s">
        <v>142</v>
      </c>
      <c r="D1382" s="29">
        <v>191766349</v>
      </c>
      <c r="E1382" s="29">
        <v>0</v>
      </c>
      <c r="F1382" s="29">
        <v>1060</v>
      </c>
      <c r="G1382" s="29">
        <v>2691188.84</v>
      </c>
      <c r="H1382" s="29">
        <v>1283655.3970000001</v>
      </c>
      <c r="I1382" s="29">
        <v>905</v>
      </c>
      <c r="J1382" s="29">
        <v>1085861</v>
      </c>
      <c r="K1382" s="29" t="s">
        <v>3102</v>
      </c>
      <c r="M1382" s="29">
        <v>8203</v>
      </c>
      <c r="N1382" s="29" t="s">
        <v>142</v>
      </c>
      <c r="O1382" s="29">
        <v>820300</v>
      </c>
      <c r="R1382" s="29" t="s">
        <v>525</v>
      </c>
      <c r="S1382" s="29">
        <v>115</v>
      </c>
      <c r="U1382" s="29">
        <v>2939</v>
      </c>
      <c r="V1382" s="29" t="s">
        <v>3104</v>
      </c>
      <c r="W1382" s="29" t="s">
        <v>3105</v>
      </c>
      <c r="X1382" s="29" t="s">
        <v>212</v>
      </c>
    </row>
    <row r="1383" spans="1:24" x14ac:dyDescent="0.25">
      <c r="A1383" s="29" t="s">
        <v>143</v>
      </c>
      <c r="B1383" s="29">
        <v>2939</v>
      </c>
      <c r="C1383" s="29" t="s">
        <v>142</v>
      </c>
      <c r="D1383" s="29">
        <v>191766322</v>
      </c>
      <c r="E1383" s="29">
        <v>0</v>
      </c>
      <c r="F1383" s="29">
        <v>1060</v>
      </c>
      <c r="G1383" s="29">
        <v>2691014</v>
      </c>
      <c r="H1383" s="29">
        <v>1283637</v>
      </c>
      <c r="I1383" s="29">
        <v>909</v>
      </c>
      <c r="J1383" s="29">
        <v>1085861</v>
      </c>
      <c r="K1383" s="29" t="s">
        <v>3102</v>
      </c>
      <c r="M1383" s="29">
        <v>8203</v>
      </c>
      <c r="N1383" s="29" t="s">
        <v>142</v>
      </c>
      <c r="O1383" s="29">
        <v>820300</v>
      </c>
      <c r="S1383" s="29">
        <v>115</v>
      </c>
      <c r="U1383" s="29">
        <v>2939</v>
      </c>
      <c r="V1383" s="29" t="s">
        <v>3106</v>
      </c>
      <c r="W1383" s="29" t="s">
        <v>3107</v>
      </c>
      <c r="X1383" s="29" t="s">
        <v>212</v>
      </c>
    </row>
    <row r="1384" spans="1:24" x14ac:dyDescent="0.25">
      <c r="A1384" s="29" t="s">
        <v>143</v>
      </c>
      <c r="B1384" s="29">
        <v>2951</v>
      </c>
      <c r="C1384" s="29" t="s">
        <v>197</v>
      </c>
      <c r="D1384" s="29">
        <v>191839361</v>
      </c>
      <c r="E1384" s="29">
        <v>1</v>
      </c>
      <c r="F1384" s="29">
        <v>1060</v>
      </c>
      <c r="G1384" s="29">
        <v>2682585</v>
      </c>
      <c r="H1384" s="29">
        <v>1291308</v>
      </c>
      <c r="I1384" s="29">
        <v>905</v>
      </c>
      <c r="J1384" s="29">
        <v>1085913</v>
      </c>
      <c r="K1384" s="29" t="s">
        <v>3108</v>
      </c>
      <c r="L1384" s="175" t="s">
        <v>3109</v>
      </c>
      <c r="M1384" s="29">
        <v>8228</v>
      </c>
      <c r="N1384" s="29" t="s">
        <v>197</v>
      </c>
      <c r="O1384" s="29">
        <v>822800</v>
      </c>
      <c r="R1384" s="29" t="s">
        <v>3110</v>
      </c>
      <c r="S1384" s="29">
        <v>150</v>
      </c>
      <c r="T1384" s="29" t="s">
        <v>3111</v>
      </c>
      <c r="U1384" s="29">
        <v>0</v>
      </c>
      <c r="V1384" s="29" t="s">
        <v>3112</v>
      </c>
      <c r="W1384" s="29" t="s">
        <v>3113</v>
      </c>
      <c r="X1384" s="29" t="s">
        <v>212</v>
      </c>
    </row>
    <row r="1385" spans="1:24" x14ac:dyDescent="0.25">
      <c r="A1385" s="29" t="s">
        <v>143</v>
      </c>
      <c r="B1385" s="29">
        <v>2951</v>
      </c>
      <c r="C1385" s="29" t="s">
        <v>197</v>
      </c>
      <c r="D1385" s="29">
        <v>502000112</v>
      </c>
      <c r="E1385" s="29">
        <v>0</v>
      </c>
      <c r="F1385" s="29">
        <v>1060</v>
      </c>
      <c r="G1385" s="29">
        <v>2682642.6230000001</v>
      </c>
      <c r="H1385" s="29">
        <v>1291285.25</v>
      </c>
      <c r="I1385" s="29">
        <v>901</v>
      </c>
      <c r="J1385" s="29">
        <v>1085913</v>
      </c>
      <c r="K1385" s="29" t="s">
        <v>3108</v>
      </c>
      <c r="L1385" s="175" t="s">
        <v>3109</v>
      </c>
      <c r="M1385" s="29">
        <v>8228</v>
      </c>
      <c r="N1385" s="29" t="s">
        <v>197</v>
      </c>
      <c r="O1385" s="29">
        <v>822800</v>
      </c>
      <c r="S1385" s="29">
        <v>115</v>
      </c>
      <c r="T1385" s="29" t="s">
        <v>3114</v>
      </c>
      <c r="U1385" s="29">
        <v>0</v>
      </c>
      <c r="V1385" s="29" t="s">
        <v>2584</v>
      </c>
      <c r="X1385" s="29" t="s">
        <v>212</v>
      </c>
    </row>
    <row r="1386" spans="1:24" x14ac:dyDescent="0.25">
      <c r="A1386" s="29" t="s">
        <v>143</v>
      </c>
      <c r="B1386" s="29">
        <v>2953</v>
      </c>
      <c r="C1386" s="29" t="s">
        <v>199</v>
      </c>
      <c r="D1386" s="29">
        <v>191956705</v>
      </c>
      <c r="E1386" s="29">
        <v>0</v>
      </c>
      <c r="F1386" s="29">
        <v>1060</v>
      </c>
      <c r="G1386" s="29">
        <v>2680933.236</v>
      </c>
      <c r="H1386" s="29">
        <v>1285434.128</v>
      </c>
      <c r="I1386" s="29">
        <v>901</v>
      </c>
      <c r="J1386" s="29">
        <v>1086084</v>
      </c>
      <c r="K1386" s="29" t="s">
        <v>214</v>
      </c>
      <c r="L1386" s="175" t="s">
        <v>4375</v>
      </c>
      <c r="M1386" s="29">
        <v>8225</v>
      </c>
      <c r="N1386" s="29" t="s">
        <v>199</v>
      </c>
      <c r="O1386" s="29">
        <v>822500</v>
      </c>
      <c r="P1386" s="29">
        <v>2680938.1949999998</v>
      </c>
      <c r="Q1386" s="29">
        <v>1285435.588</v>
      </c>
      <c r="R1386" s="29" t="s">
        <v>4376</v>
      </c>
      <c r="S1386" s="29">
        <v>115</v>
      </c>
      <c r="T1386" s="29" t="s">
        <v>4377</v>
      </c>
      <c r="U1386" s="29">
        <v>0</v>
      </c>
      <c r="V1386" s="29" t="s">
        <v>244</v>
      </c>
      <c r="W1386" s="29" t="s">
        <v>4378</v>
      </c>
      <c r="X1386" s="29" t="s">
        <v>212</v>
      </c>
    </row>
    <row r="1387" spans="1:24" x14ac:dyDescent="0.25">
      <c r="A1387" s="29" t="s">
        <v>143</v>
      </c>
      <c r="B1387" s="29">
        <v>2953</v>
      </c>
      <c r="C1387" s="29" t="s">
        <v>199</v>
      </c>
      <c r="D1387" s="29">
        <v>192021350</v>
      </c>
      <c r="E1387" s="29">
        <v>0</v>
      </c>
      <c r="F1387" s="29">
        <v>1060</v>
      </c>
      <c r="G1387" s="29">
        <v>2680899.8169999998</v>
      </c>
      <c r="H1387" s="29">
        <v>1285434.206</v>
      </c>
      <c r="I1387" s="29">
        <v>905</v>
      </c>
      <c r="J1387" s="29">
        <v>1086084</v>
      </c>
      <c r="K1387" s="29" t="s">
        <v>214</v>
      </c>
      <c r="L1387" s="175" t="s">
        <v>4375</v>
      </c>
      <c r="M1387" s="29">
        <v>8225</v>
      </c>
      <c r="N1387" s="29" t="s">
        <v>199</v>
      </c>
      <c r="O1387" s="29">
        <v>822500</v>
      </c>
      <c r="R1387" s="29" t="s">
        <v>327</v>
      </c>
      <c r="S1387" s="29">
        <v>150</v>
      </c>
      <c r="T1387" s="29" t="s">
        <v>4377</v>
      </c>
      <c r="U1387" s="29">
        <v>0</v>
      </c>
      <c r="V1387" s="29" t="s">
        <v>244</v>
      </c>
      <c r="W1387" s="29" t="s">
        <v>4379</v>
      </c>
      <c r="X1387" s="29" t="s">
        <v>212</v>
      </c>
    </row>
    <row r="1388" spans="1:24" x14ac:dyDescent="0.25">
      <c r="A1388" s="29" t="s">
        <v>143</v>
      </c>
      <c r="B1388" s="29">
        <v>2964</v>
      </c>
      <c r="C1388" s="29" t="s">
        <v>203</v>
      </c>
      <c r="D1388" s="29">
        <v>191853139</v>
      </c>
      <c r="E1388" s="29">
        <v>0</v>
      </c>
      <c r="F1388" s="29">
        <v>1021</v>
      </c>
      <c r="G1388" s="29">
        <v>2707319.9190000002</v>
      </c>
      <c r="H1388" s="29">
        <v>1279903.1529999999</v>
      </c>
      <c r="I1388" s="29">
        <v>901</v>
      </c>
      <c r="J1388" s="29">
        <v>1086240</v>
      </c>
      <c r="K1388" s="29" t="s">
        <v>4105</v>
      </c>
      <c r="L1388" s="175" t="s">
        <v>4106</v>
      </c>
      <c r="M1388" s="29">
        <v>8260</v>
      </c>
      <c r="N1388" s="29" t="s">
        <v>203</v>
      </c>
      <c r="O1388" s="29">
        <v>826000</v>
      </c>
      <c r="P1388" s="29">
        <v>2707321.7800000003</v>
      </c>
      <c r="Q1388" s="29">
        <v>1279906.5490000001</v>
      </c>
      <c r="R1388" s="29" t="s">
        <v>4116</v>
      </c>
      <c r="S1388" s="29">
        <v>115</v>
      </c>
      <c r="T1388" s="29" t="s">
        <v>4117</v>
      </c>
      <c r="X1388" s="29" t="s">
        <v>212</v>
      </c>
    </row>
    <row r="1389" spans="1:24" x14ac:dyDescent="0.25">
      <c r="A1389" s="29" t="s">
        <v>143</v>
      </c>
      <c r="B1389" s="29">
        <v>2964</v>
      </c>
      <c r="C1389" s="29" t="s">
        <v>203</v>
      </c>
      <c r="D1389" s="29">
        <v>191994228</v>
      </c>
      <c r="E1389" s="29">
        <v>0</v>
      </c>
      <c r="F1389" s="29">
        <v>1021</v>
      </c>
      <c r="G1389" s="29">
        <v>2707316</v>
      </c>
      <c r="H1389" s="29">
        <v>1279899</v>
      </c>
      <c r="I1389" s="29">
        <v>905</v>
      </c>
      <c r="J1389" s="29">
        <v>1086240</v>
      </c>
      <c r="K1389" s="29" t="s">
        <v>4105</v>
      </c>
      <c r="L1389" s="175" t="s">
        <v>4106</v>
      </c>
      <c r="M1389" s="29">
        <v>8260</v>
      </c>
      <c r="N1389" s="29" t="s">
        <v>203</v>
      </c>
      <c r="O1389" s="29">
        <v>826000</v>
      </c>
      <c r="S1389" s="29">
        <v>150</v>
      </c>
      <c r="U1389" s="29">
        <v>0</v>
      </c>
      <c r="V1389" s="29" t="s">
        <v>4107</v>
      </c>
      <c r="W1389" s="29" t="s">
        <v>282</v>
      </c>
      <c r="X1389" s="29" t="s">
        <v>212</v>
      </c>
    </row>
    <row r="1390" spans="1:24" x14ac:dyDescent="0.25">
      <c r="A1390" s="29" t="s">
        <v>143</v>
      </c>
      <c r="B1390" s="29">
        <v>2964</v>
      </c>
      <c r="C1390" s="29" t="s">
        <v>203</v>
      </c>
      <c r="D1390" s="29">
        <v>190178076</v>
      </c>
      <c r="E1390" s="29">
        <v>0</v>
      </c>
      <c r="F1390" s="29">
        <v>1060</v>
      </c>
      <c r="G1390" s="29">
        <v>2706388.656</v>
      </c>
      <c r="H1390" s="29">
        <v>1280075.2790000001</v>
      </c>
      <c r="I1390" s="29">
        <v>901</v>
      </c>
      <c r="J1390" s="29">
        <v>1086264</v>
      </c>
      <c r="K1390" s="29" t="s">
        <v>3115</v>
      </c>
      <c r="L1390" s="175" t="s">
        <v>312</v>
      </c>
      <c r="M1390" s="29">
        <v>8260</v>
      </c>
      <c r="N1390" s="29" t="s">
        <v>203</v>
      </c>
      <c r="O1390" s="29">
        <v>826000</v>
      </c>
      <c r="P1390" s="29">
        <v>2706388</v>
      </c>
      <c r="Q1390" s="29">
        <v>1280074</v>
      </c>
      <c r="R1390" s="29" t="s">
        <v>4205</v>
      </c>
      <c r="S1390" s="29">
        <v>150</v>
      </c>
      <c r="T1390" s="29" t="s">
        <v>4206</v>
      </c>
      <c r="U1390" s="29">
        <v>0</v>
      </c>
      <c r="V1390" s="29" t="s">
        <v>4207</v>
      </c>
      <c r="W1390" s="29" t="s">
        <v>4208</v>
      </c>
      <c r="X1390" s="29" t="s">
        <v>252</v>
      </c>
    </row>
    <row r="1391" spans="1:24" x14ac:dyDescent="0.25">
      <c r="A1391" s="29" t="s">
        <v>143</v>
      </c>
      <c r="B1391" s="29">
        <v>2964</v>
      </c>
      <c r="C1391" s="29" t="s">
        <v>203</v>
      </c>
      <c r="D1391" s="29">
        <v>192003557</v>
      </c>
      <c r="E1391" s="29">
        <v>0</v>
      </c>
      <c r="F1391" s="29">
        <v>1060</v>
      </c>
      <c r="G1391" s="29">
        <v>2706385</v>
      </c>
      <c r="H1391" s="29">
        <v>1280071</v>
      </c>
      <c r="I1391" s="29">
        <v>905</v>
      </c>
      <c r="J1391" s="29">
        <v>1086264</v>
      </c>
      <c r="K1391" s="29" t="s">
        <v>3115</v>
      </c>
      <c r="L1391" s="175" t="s">
        <v>312</v>
      </c>
      <c r="M1391" s="29">
        <v>8260</v>
      </c>
      <c r="N1391" s="29" t="s">
        <v>203</v>
      </c>
      <c r="O1391" s="29">
        <v>826000</v>
      </c>
      <c r="S1391" s="29">
        <v>115</v>
      </c>
      <c r="U1391" s="29">
        <v>0</v>
      </c>
      <c r="V1391" s="29" t="s">
        <v>4207</v>
      </c>
      <c r="W1391" s="29" t="s">
        <v>4209</v>
      </c>
      <c r="X1391" s="29" t="s">
        <v>212</v>
      </c>
    </row>
    <row r="1392" spans="1:24" x14ac:dyDescent="0.25">
      <c r="A1392" s="29" t="s">
        <v>143</v>
      </c>
      <c r="B1392" s="29">
        <v>2964</v>
      </c>
      <c r="C1392" s="29" t="s">
        <v>203</v>
      </c>
      <c r="D1392" s="29">
        <v>191967164</v>
      </c>
      <c r="E1392" s="29">
        <v>0</v>
      </c>
      <c r="F1392" s="29">
        <v>1060</v>
      </c>
      <c r="G1392" s="29">
        <v>2705639.39</v>
      </c>
      <c r="H1392" s="29">
        <v>1280424.629</v>
      </c>
      <c r="I1392" s="29">
        <v>905</v>
      </c>
      <c r="J1392" s="29">
        <v>1086264</v>
      </c>
      <c r="K1392" s="29" t="s">
        <v>3115</v>
      </c>
      <c r="L1392" s="175" t="s">
        <v>3116</v>
      </c>
      <c r="M1392" s="29">
        <v>8260</v>
      </c>
      <c r="N1392" s="29" t="s">
        <v>203</v>
      </c>
      <c r="O1392" s="29">
        <v>826000</v>
      </c>
      <c r="R1392" s="29" t="s">
        <v>3117</v>
      </c>
      <c r="S1392" s="29">
        <v>115</v>
      </c>
      <c r="U1392" s="29">
        <v>0</v>
      </c>
      <c r="V1392" s="29" t="s">
        <v>3118</v>
      </c>
      <c r="X1392" s="29" t="s">
        <v>212</v>
      </c>
    </row>
    <row r="1393" spans="1:24" x14ac:dyDescent="0.25">
      <c r="A1393" s="29" t="s">
        <v>143</v>
      </c>
      <c r="B1393" s="29">
        <v>2964</v>
      </c>
      <c r="C1393" s="29" t="s">
        <v>203</v>
      </c>
      <c r="D1393" s="29">
        <v>502010330</v>
      </c>
      <c r="E1393" s="29">
        <v>0</v>
      </c>
      <c r="F1393" s="29">
        <v>1060</v>
      </c>
      <c r="G1393" s="29">
        <v>2705649.841</v>
      </c>
      <c r="H1393" s="29">
        <v>1280620.591</v>
      </c>
      <c r="I1393" s="29">
        <v>901</v>
      </c>
      <c r="J1393" s="29">
        <v>1086264</v>
      </c>
      <c r="K1393" s="29" t="s">
        <v>3115</v>
      </c>
      <c r="L1393" s="175" t="s">
        <v>3116</v>
      </c>
      <c r="M1393" s="29">
        <v>8260</v>
      </c>
      <c r="N1393" s="29" t="s">
        <v>203</v>
      </c>
      <c r="O1393" s="29">
        <v>826000</v>
      </c>
      <c r="S1393" s="29">
        <v>115</v>
      </c>
      <c r="T1393" s="29" t="s">
        <v>3119</v>
      </c>
      <c r="U1393" s="29">
        <v>0</v>
      </c>
      <c r="V1393" s="29" t="s">
        <v>3120</v>
      </c>
      <c r="W1393" s="29" t="s">
        <v>3121</v>
      </c>
      <c r="X1393" s="29" t="s">
        <v>212</v>
      </c>
    </row>
    <row r="1394" spans="1:24" x14ac:dyDescent="0.25">
      <c r="A1394" s="29" t="s">
        <v>143</v>
      </c>
      <c r="B1394" s="29">
        <v>2964</v>
      </c>
      <c r="C1394" s="29" t="s">
        <v>203</v>
      </c>
      <c r="D1394" s="29">
        <v>190096608</v>
      </c>
      <c r="E1394" s="29">
        <v>0</v>
      </c>
      <c r="F1394" s="29">
        <v>1040</v>
      </c>
      <c r="G1394" s="29">
        <v>2706787.014</v>
      </c>
      <c r="H1394" s="29">
        <v>1279763.456</v>
      </c>
      <c r="I1394" s="29">
        <v>905</v>
      </c>
      <c r="J1394" s="29">
        <v>1086285</v>
      </c>
      <c r="K1394" s="29" t="s">
        <v>3122</v>
      </c>
      <c r="L1394" s="175" t="s">
        <v>248</v>
      </c>
      <c r="M1394" s="29">
        <v>8260</v>
      </c>
      <c r="N1394" s="29" t="s">
        <v>203</v>
      </c>
      <c r="O1394" s="29">
        <v>826000</v>
      </c>
      <c r="P1394" s="29">
        <v>2706796.2910000002</v>
      </c>
      <c r="Q1394" s="29">
        <v>1279762.281</v>
      </c>
      <c r="R1394" s="29" t="s">
        <v>3123</v>
      </c>
      <c r="S1394" s="29">
        <v>150</v>
      </c>
      <c r="T1394" s="29" t="s">
        <v>3124</v>
      </c>
      <c r="U1394" s="29">
        <v>0</v>
      </c>
      <c r="V1394" s="29" t="s">
        <v>3125</v>
      </c>
      <c r="W1394" s="29" t="s">
        <v>3126</v>
      </c>
      <c r="X1394" s="29" t="s">
        <v>252</v>
      </c>
    </row>
    <row r="1395" spans="1:24" x14ac:dyDescent="0.25">
      <c r="A1395" s="29" t="s">
        <v>143</v>
      </c>
      <c r="B1395" s="29">
        <v>2964</v>
      </c>
      <c r="C1395" s="29" t="s">
        <v>203</v>
      </c>
      <c r="D1395" s="29">
        <v>2032347</v>
      </c>
      <c r="E1395" s="29">
        <v>1</v>
      </c>
      <c r="F1395" s="29">
        <v>1040</v>
      </c>
      <c r="G1395" s="29">
        <v>2706772.068</v>
      </c>
      <c r="H1395" s="29">
        <v>1279722.834</v>
      </c>
      <c r="I1395" s="29">
        <v>905</v>
      </c>
      <c r="J1395" s="29">
        <v>1086285</v>
      </c>
      <c r="K1395" s="29" t="s">
        <v>3122</v>
      </c>
      <c r="L1395" s="175" t="s">
        <v>248</v>
      </c>
      <c r="M1395" s="29">
        <v>8260</v>
      </c>
      <c r="N1395" s="29" t="s">
        <v>203</v>
      </c>
      <c r="O1395" s="29">
        <v>826000</v>
      </c>
      <c r="P1395" s="29">
        <v>2706762.8659999999</v>
      </c>
      <c r="Q1395" s="29">
        <v>1279713.6610000001</v>
      </c>
      <c r="R1395" s="29" t="s">
        <v>3127</v>
      </c>
      <c r="S1395" s="29">
        <v>150</v>
      </c>
      <c r="T1395" s="29" t="s">
        <v>3124</v>
      </c>
      <c r="U1395" s="29">
        <v>0</v>
      </c>
      <c r="V1395" s="29" t="s">
        <v>3125</v>
      </c>
      <c r="W1395" s="29" t="s">
        <v>248</v>
      </c>
      <c r="X1395" s="29" t="s">
        <v>252</v>
      </c>
    </row>
    <row r="1396" spans="1:24" x14ac:dyDescent="0.25">
      <c r="A1396" s="29" t="s">
        <v>143</v>
      </c>
      <c r="B1396" s="29">
        <v>2964</v>
      </c>
      <c r="C1396" s="29" t="s">
        <v>203</v>
      </c>
      <c r="D1396" s="29">
        <v>191875006</v>
      </c>
      <c r="E1396" s="29">
        <v>0</v>
      </c>
      <c r="F1396" s="29">
        <v>1060</v>
      </c>
      <c r="G1396" s="29">
        <v>2706333.7579999999</v>
      </c>
      <c r="H1396" s="29">
        <v>1280180.652</v>
      </c>
      <c r="I1396" s="29">
        <v>905</v>
      </c>
      <c r="J1396" s="29">
        <v>1086295</v>
      </c>
      <c r="K1396" s="29" t="s">
        <v>2501</v>
      </c>
      <c r="L1396" s="175" t="s">
        <v>3128</v>
      </c>
      <c r="M1396" s="29">
        <v>8260</v>
      </c>
      <c r="N1396" s="29" t="s">
        <v>203</v>
      </c>
      <c r="O1396" s="29">
        <v>826000</v>
      </c>
      <c r="R1396" s="29" t="s">
        <v>262</v>
      </c>
      <c r="S1396" s="29">
        <v>115</v>
      </c>
      <c r="T1396" s="29" t="s">
        <v>3129</v>
      </c>
      <c r="U1396" s="29">
        <v>0</v>
      </c>
      <c r="V1396" s="29" t="s">
        <v>3130</v>
      </c>
      <c r="W1396" s="29" t="s">
        <v>3131</v>
      </c>
      <c r="X1396" s="29" t="s">
        <v>212</v>
      </c>
    </row>
    <row r="1397" spans="1:24" x14ac:dyDescent="0.25">
      <c r="A1397" s="29" t="s">
        <v>143</v>
      </c>
      <c r="B1397" s="29">
        <v>2964</v>
      </c>
      <c r="C1397" s="29" t="s">
        <v>203</v>
      </c>
      <c r="D1397" s="29">
        <v>1616475</v>
      </c>
      <c r="E1397" s="29">
        <v>0</v>
      </c>
      <c r="F1397" s="29">
        <v>1025</v>
      </c>
      <c r="G1397" s="29">
        <v>2706322</v>
      </c>
      <c r="H1397" s="29">
        <v>1280179</v>
      </c>
      <c r="I1397" s="29">
        <v>901</v>
      </c>
      <c r="J1397" s="29">
        <v>1086295</v>
      </c>
      <c r="K1397" s="29" t="s">
        <v>2501</v>
      </c>
      <c r="L1397" s="175" t="s">
        <v>3128</v>
      </c>
      <c r="M1397" s="29">
        <v>8260</v>
      </c>
      <c r="N1397" s="29" t="s">
        <v>203</v>
      </c>
      <c r="O1397" s="29">
        <v>826000</v>
      </c>
      <c r="P1397" s="29">
        <v>2706325.9939999999</v>
      </c>
      <c r="Q1397" s="29">
        <v>1280182.3589999999</v>
      </c>
      <c r="S1397" s="29">
        <v>115</v>
      </c>
      <c r="T1397" s="29" t="s">
        <v>3129</v>
      </c>
      <c r="U1397" s="29">
        <v>0</v>
      </c>
      <c r="V1397" s="29" t="s">
        <v>3130</v>
      </c>
      <c r="W1397" s="29" t="s">
        <v>3132</v>
      </c>
      <c r="X1397" s="29" t="s">
        <v>212</v>
      </c>
    </row>
    <row r="1398" spans="1:24" x14ac:dyDescent="0.25">
      <c r="A1398" s="29" t="s">
        <v>143</v>
      </c>
      <c r="B1398" s="29">
        <v>2974</v>
      </c>
      <c r="C1398" s="29" t="s">
        <v>207</v>
      </c>
      <c r="D1398" s="29">
        <v>191949031</v>
      </c>
      <c r="E1398" s="29">
        <v>0</v>
      </c>
      <c r="F1398" s="29">
        <v>1060</v>
      </c>
      <c r="G1398" s="29">
        <v>2676642.0219999999</v>
      </c>
      <c r="H1398" s="29">
        <v>1281560.6680000001</v>
      </c>
      <c r="I1398" s="29">
        <v>901</v>
      </c>
      <c r="J1398" s="29">
        <v>2217938</v>
      </c>
      <c r="K1398" s="29" t="s">
        <v>462</v>
      </c>
      <c r="L1398" s="175" t="s">
        <v>244</v>
      </c>
      <c r="M1398" s="29">
        <v>8217</v>
      </c>
      <c r="N1398" s="29" t="s">
        <v>207</v>
      </c>
      <c r="O1398" s="29">
        <v>821700</v>
      </c>
      <c r="P1398" s="29">
        <v>2676651.7609999999</v>
      </c>
      <c r="Q1398" s="29">
        <v>1281552.2779999999</v>
      </c>
      <c r="R1398" s="29" t="s">
        <v>4281</v>
      </c>
      <c r="S1398" s="29">
        <v>150</v>
      </c>
      <c r="T1398" s="29" t="s">
        <v>4282</v>
      </c>
      <c r="U1398" s="29">
        <v>0</v>
      </c>
      <c r="V1398" s="29" t="s">
        <v>4280</v>
      </c>
      <c r="W1398" s="29" t="s">
        <v>4283</v>
      </c>
      <c r="X1398" s="29" t="s">
        <v>212</v>
      </c>
    </row>
    <row r="1399" spans="1:24" x14ac:dyDescent="0.25">
      <c r="A1399" s="29" t="s">
        <v>143</v>
      </c>
      <c r="B1399" s="29">
        <v>2974</v>
      </c>
      <c r="C1399" s="29" t="s">
        <v>207</v>
      </c>
      <c r="D1399" s="29">
        <v>192015488</v>
      </c>
      <c r="E1399" s="29">
        <v>0</v>
      </c>
      <c r="F1399" s="29">
        <v>1060</v>
      </c>
      <c r="G1399" s="29">
        <v>2676638</v>
      </c>
      <c r="H1399" s="29">
        <v>1281557</v>
      </c>
      <c r="I1399" s="29">
        <v>905</v>
      </c>
      <c r="J1399" s="29">
        <v>2217938</v>
      </c>
      <c r="K1399" s="29" t="s">
        <v>462</v>
      </c>
      <c r="L1399" s="175" t="s">
        <v>244</v>
      </c>
      <c r="M1399" s="29">
        <v>8217</v>
      </c>
      <c r="N1399" s="29" t="s">
        <v>207</v>
      </c>
      <c r="O1399" s="29">
        <v>821700</v>
      </c>
      <c r="S1399" s="29">
        <v>150</v>
      </c>
      <c r="U1399" s="29">
        <v>0</v>
      </c>
      <c r="V1399" s="29" t="s">
        <v>4280</v>
      </c>
      <c r="W1399" s="29" t="s">
        <v>4279</v>
      </c>
      <c r="X1399" s="29" t="s">
        <v>212</v>
      </c>
    </row>
    <row r="1400" spans="1:24" x14ac:dyDescent="0.25">
      <c r="A1400" s="29" t="s">
        <v>143</v>
      </c>
      <c r="B1400" s="29">
        <v>2974</v>
      </c>
      <c r="C1400" s="29" t="s">
        <v>207</v>
      </c>
      <c r="D1400" s="29">
        <v>191941774</v>
      </c>
      <c r="E1400" s="29">
        <v>0</v>
      </c>
      <c r="F1400" s="29">
        <v>1021</v>
      </c>
      <c r="G1400" s="29">
        <v>2676961.29</v>
      </c>
      <c r="H1400" s="29">
        <v>1281659.125</v>
      </c>
      <c r="I1400" s="29">
        <v>905</v>
      </c>
      <c r="J1400" s="29">
        <v>2217998</v>
      </c>
      <c r="K1400" s="29" t="s">
        <v>3133</v>
      </c>
      <c r="L1400" s="175" t="s">
        <v>208</v>
      </c>
      <c r="M1400" s="29">
        <v>8217</v>
      </c>
      <c r="N1400" s="29" t="s">
        <v>207</v>
      </c>
      <c r="O1400" s="29">
        <v>821700</v>
      </c>
      <c r="R1400" s="29" t="s">
        <v>3134</v>
      </c>
      <c r="S1400" s="29">
        <v>115</v>
      </c>
      <c r="T1400" s="29" t="s">
        <v>3135</v>
      </c>
      <c r="U1400" s="29">
        <v>0</v>
      </c>
      <c r="V1400" s="29" t="s">
        <v>3136</v>
      </c>
      <c r="W1400" s="29" t="s">
        <v>268</v>
      </c>
      <c r="X1400" s="29" t="s">
        <v>212</v>
      </c>
    </row>
    <row r="1401" spans="1:24" x14ac:dyDescent="0.25">
      <c r="A1401" s="29" t="s">
        <v>143</v>
      </c>
      <c r="B1401" s="29">
        <v>2974</v>
      </c>
      <c r="C1401" s="29" t="s">
        <v>207</v>
      </c>
      <c r="D1401" s="29">
        <v>191128028</v>
      </c>
      <c r="E1401" s="29">
        <v>0</v>
      </c>
      <c r="F1401" s="29">
        <v>1021</v>
      </c>
      <c r="G1401" s="29">
        <v>2676954.9720000001</v>
      </c>
      <c r="H1401" s="29">
        <v>1281651.871</v>
      </c>
      <c r="I1401" s="29">
        <v>901</v>
      </c>
      <c r="J1401" s="29">
        <v>2217998</v>
      </c>
      <c r="K1401" s="29" t="s">
        <v>3133</v>
      </c>
      <c r="L1401" s="175" t="s">
        <v>208</v>
      </c>
      <c r="M1401" s="29">
        <v>8217</v>
      </c>
      <c r="N1401" s="29" t="s">
        <v>207</v>
      </c>
      <c r="O1401" s="29">
        <v>821700</v>
      </c>
      <c r="P1401" s="29">
        <v>2676958.7969999998</v>
      </c>
      <c r="Q1401" s="29">
        <v>1281649.2379999999</v>
      </c>
      <c r="S1401" s="29">
        <v>150</v>
      </c>
      <c r="T1401" s="29" t="s">
        <v>3135</v>
      </c>
      <c r="U1401" s="29">
        <v>0</v>
      </c>
      <c r="V1401" s="29" t="s">
        <v>3136</v>
      </c>
      <c r="W1401" s="29" t="s">
        <v>268</v>
      </c>
      <c r="X1401" s="29" t="s">
        <v>212</v>
      </c>
    </row>
    <row r="1402" spans="1:24" x14ac:dyDescent="0.25">
      <c r="A1402" s="29" t="s">
        <v>143</v>
      </c>
      <c r="B1402" s="29">
        <v>2974</v>
      </c>
      <c r="C1402" s="29" t="s">
        <v>207</v>
      </c>
      <c r="D1402" s="29">
        <v>192011594</v>
      </c>
      <c r="E1402" s="29">
        <v>0</v>
      </c>
      <c r="F1402" s="29">
        <v>1060</v>
      </c>
      <c r="G1402" s="29">
        <v>2676249.4539999999</v>
      </c>
      <c r="H1402" s="29">
        <v>1280418.321</v>
      </c>
      <c r="I1402" s="29">
        <v>905</v>
      </c>
      <c r="J1402" s="29">
        <v>1086505</v>
      </c>
      <c r="K1402" s="29" t="s">
        <v>4261</v>
      </c>
      <c r="M1402" s="29">
        <v>8217</v>
      </c>
      <c r="N1402" s="29" t="s">
        <v>207</v>
      </c>
      <c r="O1402" s="29">
        <v>821700</v>
      </c>
      <c r="R1402" s="29" t="s">
        <v>1225</v>
      </c>
      <c r="S1402" s="29">
        <v>150</v>
      </c>
      <c r="T1402" s="29" t="s">
        <v>4262</v>
      </c>
      <c r="U1402" s="29">
        <v>0</v>
      </c>
      <c r="V1402" s="29" t="s">
        <v>4263</v>
      </c>
      <c r="W1402" s="29" t="s">
        <v>4264</v>
      </c>
      <c r="X1402" s="29" t="s">
        <v>212</v>
      </c>
    </row>
    <row r="1403" spans="1:24" x14ac:dyDescent="0.25">
      <c r="A1403" s="29" t="s">
        <v>143</v>
      </c>
      <c r="B1403" s="29">
        <v>2974</v>
      </c>
      <c r="C1403" s="29" t="s">
        <v>207</v>
      </c>
      <c r="D1403" s="29">
        <v>192011606</v>
      </c>
      <c r="E1403" s="29">
        <v>0</v>
      </c>
      <c r="F1403" s="29">
        <v>1060</v>
      </c>
      <c r="G1403" s="29">
        <v>2676252.0469999998</v>
      </c>
      <c r="H1403" s="29">
        <v>1280420.061</v>
      </c>
      <c r="I1403" s="29">
        <v>905</v>
      </c>
      <c r="J1403" s="29">
        <v>1086505</v>
      </c>
      <c r="K1403" s="29" t="s">
        <v>4261</v>
      </c>
      <c r="M1403" s="29">
        <v>8217</v>
      </c>
      <c r="N1403" s="29" t="s">
        <v>207</v>
      </c>
      <c r="O1403" s="29">
        <v>821700</v>
      </c>
      <c r="R1403" s="29" t="s">
        <v>4265</v>
      </c>
      <c r="S1403" s="29">
        <v>150</v>
      </c>
      <c r="T1403" s="29" t="s">
        <v>4262</v>
      </c>
      <c r="U1403" s="29">
        <v>0</v>
      </c>
      <c r="V1403" s="29" t="s">
        <v>4263</v>
      </c>
      <c r="W1403" s="29" t="s">
        <v>4266</v>
      </c>
      <c r="X1403" s="29" t="s">
        <v>212</v>
      </c>
    </row>
    <row r="1404" spans="1:24" x14ac:dyDescent="0.25">
      <c r="A1404" s="29" t="s">
        <v>143</v>
      </c>
      <c r="B1404" s="29">
        <v>2974</v>
      </c>
      <c r="C1404" s="29" t="s">
        <v>207</v>
      </c>
      <c r="D1404" s="29">
        <v>192011607</v>
      </c>
      <c r="E1404" s="29">
        <v>0</v>
      </c>
      <c r="F1404" s="29">
        <v>1060</v>
      </c>
      <c r="G1404" s="29">
        <v>2676243.713</v>
      </c>
      <c r="H1404" s="29">
        <v>1280435.1129999999</v>
      </c>
      <c r="I1404" s="29">
        <v>905</v>
      </c>
      <c r="J1404" s="29">
        <v>1086505</v>
      </c>
      <c r="K1404" s="29" t="s">
        <v>4261</v>
      </c>
      <c r="M1404" s="29">
        <v>8217</v>
      </c>
      <c r="N1404" s="29" t="s">
        <v>207</v>
      </c>
      <c r="O1404" s="29">
        <v>821700</v>
      </c>
      <c r="R1404" s="29" t="s">
        <v>4267</v>
      </c>
      <c r="S1404" s="29">
        <v>150</v>
      </c>
      <c r="T1404" s="29" t="s">
        <v>4262</v>
      </c>
      <c r="U1404" s="29">
        <v>0</v>
      </c>
      <c r="V1404" s="29" t="s">
        <v>4263</v>
      </c>
      <c r="W1404" s="29" t="s">
        <v>4268</v>
      </c>
      <c r="X1404" s="29" t="s">
        <v>212</v>
      </c>
    </row>
    <row r="1405" spans="1:24" x14ac:dyDescent="0.25">
      <c r="A1405" s="29" t="s">
        <v>143</v>
      </c>
      <c r="B1405" s="29">
        <v>2974</v>
      </c>
      <c r="C1405" s="29" t="s">
        <v>207</v>
      </c>
      <c r="D1405" s="29">
        <v>192011591</v>
      </c>
      <c r="E1405" s="29">
        <v>0</v>
      </c>
      <c r="F1405" s="29">
        <v>1060</v>
      </c>
      <c r="G1405" s="29">
        <v>2676198.7560000001</v>
      </c>
      <c r="H1405" s="29">
        <v>1280438.236</v>
      </c>
      <c r="I1405" s="29">
        <v>905</v>
      </c>
      <c r="J1405" s="29">
        <v>1086505</v>
      </c>
      <c r="K1405" s="29" t="s">
        <v>4261</v>
      </c>
      <c r="M1405" s="29">
        <v>8217</v>
      </c>
      <c r="N1405" s="29" t="s">
        <v>207</v>
      </c>
      <c r="O1405" s="29">
        <v>821700</v>
      </c>
      <c r="S1405" s="29">
        <v>150</v>
      </c>
      <c r="T1405" s="29" t="s">
        <v>4262</v>
      </c>
      <c r="U1405" s="29">
        <v>0</v>
      </c>
      <c r="V1405" s="29" t="s">
        <v>4263</v>
      </c>
      <c r="W1405" s="29" t="s">
        <v>4268</v>
      </c>
      <c r="X1405" s="29" t="s">
        <v>212</v>
      </c>
    </row>
  </sheetData>
  <autoFilter ref="A5:X5" xr:uid="{00000000-0009-0000-0000-000006000000}"/>
  <mergeCells count="1">
    <mergeCell ref="G1:K1"/>
  </mergeCells>
  <hyperlinks>
    <hyperlink ref="G1" r:id="rId1" display="Siehe Anleitung" xr:uid="{00000000-0004-0000-0600-000000000000}"/>
    <hyperlink ref="G1:I1" r:id="rId2" display="Anleitung" xr:uid="{00000000-0004-0000-0600-000001000000}"/>
  </hyperlinks>
  <pageMargins left="0.7" right="0.7" top="0.75" bottom="0.75" header="0.3" footer="0.3"/>
  <pageSetup paperSize="9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>
    <tabColor rgb="FF7030A0"/>
  </sheetPr>
  <dimension ref="A1:AD401"/>
  <sheetViews>
    <sheetView zoomScaleNormal="100" workbookViewId="0">
      <pane ySplit="5" topLeftCell="A6" activePane="bottomLeft" state="frozen"/>
      <selection pane="bottomLeft"/>
    </sheetView>
  </sheetViews>
  <sheetFormatPr baseColWidth="10" defaultColWidth="10.625" defaultRowHeight="15" x14ac:dyDescent="0.25"/>
  <cols>
    <col min="1" max="1" width="4.25" style="29" customWidth="1"/>
    <col min="2" max="2" width="7.875" style="29" customWidth="1"/>
    <col min="3" max="3" width="16.125" style="29" customWidth="1"/>
    <col min="4" max="4" width="9.875" style="29" customWidth="1"/>
    <col min="5" max="7" width="7" style="29" customWidth="1"/>
    <col min="8" max="8" width="17.125" style="29" customWidth="1"/>
    <col min="9" max="9" width="20.75" style="29" customWidth="1"/>
    <col min="10" max="10" width="6.125" style="29" customWidth="1"/>
    <col min="11" max="11" width="40.625" style="29" bestFit="1" customWidth="1"/>
    <col min="12" max="12" width="28.125" style="29" customWidth="1"/>
    <col min="13" max="16384" width="10.625" style="29"/>
  </cols>
  <sheetData>
    <row r="1" spans="1:30" s="207" customFormat="1" ht="21.95" customHeight="1" x14ac:dyDescent="0.2">
      <c r="A1" s="205" t="s">
        <v>227</v>
      </c>
      <c r="B1" s="206"/>
      <c r="C1" s="206"/>
      <c r="E1" s="208"/>
      <c r="L1" s="207" t="s">
        <v>4631</v>
      </c>
    </row>
    <row r="2" spans="1:30" s="209" customFormat="1" ht="65.099999999999994" customHeight="1" x14ac:dyDescent="0.2">
      <c r="A2" s="263" t="s">
        <v>3551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</row>
    <row r="3" spans="1:30" x14ac:dyDescent="0.25">
      <c r="A3" s="29" t="s">
        <v>3552</v>
      </c>
      <c r="B3" s="176"/>
      <c r="C3" s="176"/>
      <c r="D3" s="252" t="s">
        <v>166</v>
      </c>
      <c r="E3" s="252"/>
      <c r="F3" s="252"/>
      <c r="G3" s="252"/>
      <c r="H3" s="252"/>
      <c r="I3" s="252"/>
      <c r="J3" s="252"/>
      <c r="K3" s="252"/>
      <c r="L3" s="252"/>
      <c r="M3" s="242"/>
    </row>
    <row r="5" spans="1:30" s="210" customFormat="1" x14ac:dyDescent="0.25">
      <c r="A5" s="177" t="s">
        <v>22</v>
      </c>
      <c r="B5" s="177" t="s">
        <v>24</v>
      </c>
      <c r="C5" s="177" t="s">
        <v>26</v>
      </c>
      <c r="D5" s="177" t="s">
        <v>28</v>
      </c>
      <c r="E5" s="161" t="s">
        <v>32</v>
      </c>
      <c r="F5" s="161" t="s">
        <v>33</v>
      </c>
      <c r="G5" s="161" t="s">
        <v>39</v>
      </c>
      <c r="H5" s="161" t="s">
        <v>88</v>
      </c>
      <c r="I5" s="161" t="s">
        <v>217</v>
      </c>
      <c r="J5" s="161" t="s">
        <v>218</v>
      </c>
      <c r="K5" s="161" t="s">
        <v>90</v>
      </c>
      <c r="L5" s="161" t="s">
        <v>92</v>
      </c>
    </row>
    <row r="6" spans="1:30" s="211" customFormat="1" x14ac:dyDescent="0.25">
      <c r="A6" s="211" t="s">
        <v>143</v>
      </c>
      <c r="B6" s="211">
        <v>2901</v>
      </c>
      <c r="C6" s="211" t="s">
        <v>183</v>
      </c>
      <c r="D6" s="211">
        <v>192031713</v>
      </c>
      <c r="E6" s="211">
        <v>1040</v>
      </c>
      <c r="G6" s="211">
        <v>1004</v>
      </c>
      <c r="I6" s="211" t="s">
        <v>4471</v>
      </c>
      <c r="J6" s="212" t="s">
        <v>3137</v>
      </c>
      <c r="K6" s="211" t="s">
        <v>3138</v>
      </c>
      <c r="L6" s="211" t="s">
        <v>4472</v>
      </c>
      <c r="AD6" s="213"/>
    </row>
    <row r="7" spans="1:30" s="211" customFormat="1" x14ac:dyDescent="0.25">
      <c r="A7" s="211" t="s">
        <v>143</v>
      </c>
      <c r="B7" s="211">
        <v>2901</v>
      </c>
      <c r="C7" s="211" t="s">
        <v>183</v>
      </c>
      <c r="D7" s="211">
        <v>502005754</v>
      </c>
      <c r="E7" s="211">
        <v>1060</v>
      </c>
      <c r="F7" s="211">
        <v>1271</v>
      </c>
      <c r="G7" s="211">
        <v>1004</v>
      </c>
      <c r="I7" s="211" t="s">
        <v>4562</v>
      </c>
      <c r="J7" s="212" t="s">
        <v>3137</v>
      </c>
      <c r="K7" s="211" t="s">
        <v>219</v>
      </c>
      <c r="L7" s="211" t="s">
        <v>4571</v>
      </c>
      <c r="AD7" s="213"/>
    </row>
    <row r="8" spans="1:30" s="211" customFormat="1" x14ac:dyDescent="0.25">
      <c r="A8" s="211" t="s">
        <v>143</v>
      </c>
      <c r="B8" s="211">
        <v>2903</v>
      </c>
      <c r="C8" s="211" t="s">
        <v>184</v>
      </c>
      <c r="D8" s="211">
        <v>191857657</v>
      </c>
      <c r="E8" s="211">
        <v>1060</v>
      </c>
      <c r="F8" s="211">
        <v>1242</v>
      </c>
      <c r="G8" s="211">
        <v>1004</v>
      </c>
      <c r="I8" s="211" t="s">
        <v>3707</v>
      </c>
      <c r="J8" s="212" t="s">
        <v>3137</v>
      </c>
      <c r="K8" s="211" t="s">
        <v>3138</v>
      </c>
      <c r="L8" s="211" t="s">
        <v>4254</v>
      </c>
      <c r="AD8" s="213"/>
    </row>
    <row r="9" spans="1:30" s="211" customFormat="1" x14ac:dyDescent="0.25">
      <c r="A9" s="211" t="s">
        <v>143</v>
      </c>
      <c r="B9" s="211">
        <v>2903</v>
      </c>
      <c r="C9" s="211" t="s">
        <v>184</v>
      </c>
      <c r="D9" s="211">
        <v>191867583</v>
      </c>
      <c r="E9" s="211">
        <v>1060</v>
      </c>
      <c r="F9" s="211">
        <v>1274</v>
      </c>
      <c r="G9" s="211">
        <v>1004</v>
      </c>
      <c r="I9" s="211" t="s">
        <v>4187</v>
      </c>
      <c r="J9" s="212" t="s">
        <v>3137</v>
      </c>
      <c r="K9" s="211" t="s">
        <v>219</v>
      </c>
      <c r="L9" s="211" t="s">
        <v>4240</v>
      </c>
      <c r="AD9" s="213"/>
    </row>
    <row r="10" spans="1:30" s="211" customFormat="1" x14ac:dyDescent="0.25">
      <c r="A10" s="211" t="s">
        <v>143</v>
      </c>
      <c r="B10" s="211">
        <v>2903</v>
      </c>
      <c r="C10" s="211" t="s">
        <v>184</v>
      </c>
      <c r="D10" s="211">
        <v>191871481</v>
      </c>
      <c r="E10" s="211">
        <v>1060</v>
      </c>
      <c r="F10" s="211">
        <v>1274</v>
      </c>
      <c r="G10" s="211">
        <v>1004</v>
      </c>
      <c r="I10" s="211" t="s">
        <v>3139</v>
      </c>
      <c r="J10" s="212" t="s">
        <v>3137</v>
      </c>
      <c r="K10" s="211" t="s">
        <v>3138</v>
      </c>
      <c r="L10" s="211" t="s">
        <v>3834</v>
      </c>
      <c r="AD10" s="213"/>
    </row>
    <row r="11" spans="1:30" s="211" customFormat="1" x14ac:dyDescent="0.25">
      <c r="A11" s="211" t="s">
        <v>143</v>
      </c>
      <c r="B11" s="211">
        <v>2903</v>
      </c>
      <c r="C11" s="211" t="s">
        <v>184</v>
      </c>
      <c r="D11" s="211">
        <v>191886490</v>
      </c>
      <c r="E11" s="211">
        <v>1060</v>
      </c>
      <c r="F11" s="211">
        <v>1252</v>
      </c>
      <c r="G11" s="211">
        <v>1004</v>
      </c>
      <c r="I11" s="211" t="s">
        <v>3140</v>
      </c>
      <c r="J11" s="212" t="s">
        <v>3137</v>
      </c>
      <c r="K11" s="211" t="s">
        <v>219</v>
      </c>
      <c r="L11" s="211" t="s">
        <v>3750</v>
      </c>
      <c r="AD11" s="213"/>
    </row>
    <row r="12" spans="1:30" s="211" customFormat="1" x14ac:dyDescent="0.25">
      <c r="A12" s="211" t="s">
        <v>143</v>
      </c>
      <c r="B12" s="211">
        <v>2903</v>
      </c>
      <c r="C12" s="211" t="s">
        <v>184</v>
      </c>
      <c r="D12" s="211">
        <v>191906471</v>
      </c>
      <c r="E12" s="211">
        <v>1060</v>
      </c>
      <c r="F12" s="211">
        <v>1274</v>
      </c>
      <c r="G12" s="211">
        <v>1004</v>
      </c>
      <c r="I12" s="211" t="s">
        <v>3141</v>
      </c>
      <c r="J12" s="212" t="s">
        <v>3137</v>
      </c>
      <c r="K12" s="211" t="s">
        <v>219</v>
      </c>
      <c r="L12" s="211" t="s">
        <v>3751</v>
      </c>
      <c r="AD12" s="213"/>
    </row>
    <row r="13" spans="1:30" s="211" customFormat="1" x14ac:dyDescent="0.25">
      <c r="A13" s="211" t="s">
        <v>143</v>
      </c>
      <c r="B13" s="211">
        <v>2903</v>
      </c>
      <c r="C13" s="211" t="s">
        <v>184</v>
      </c>
      <c r="D13" s="211">
        <v>191952860</v>
      </c>
      <c r="E13" s="211">
        <v>1060</v>
      </c>
      <c r="F13" s="211">
        <v>1274</v>
      </c>
      <c r="G13" s="211">
        <v>1004</v>
      </c>
      <c r="I13" s="211" t="s">
        <v>3142</v>
      </c>
      <c r="J13" s="212" t="s">
        <v>3137</v>
      </c>
      <c r="K13" s="211" t="s">
        <v>219</v>
      </c>
      <c r="L13" s="211" t="s">
        <v>3752</v>
      </c>
      <c r="AD13" s="213"/>
    </row>
    <row r="14" spans="1:30" s="211" customFormat="1" x14ac:dyDescent="0.25">
      <c r="A14" s="211" t="s">
        <v>143</v>
      </c>
      <c r="B14" s="211">
        <v>2903</v>
      </c>
      <c r="C14" s="211" t="s">
        <v>184</v>
      </c>
      <c r="D14" s="211">
        <v>191952867</v>
      </c>
      <c r="E14" s="211">
        <v>1060</v>
      </c>
      <c r="F14" s="211">
        <v>1274</v>
      </c>
      <c r="G14" s="211">
        <v>1004</v>
      </c>
      <c r="I14" s="211" t="s">
        <v>3143</v>
      </c>
      <c r="J14" s="212" t="s">
        <v>3137</v>
      </c>
      <c r="K14" s="211" t="s">
        <v>219</v>
      </c>
      <c r="L14" s="211" t="s">
        <v>3753</v>
      </c>
      <c r="AD14" s="213"/>
    </row>
    <row r="15" spans="1:30" s="211" customFormat="1" x14ac:dyDescent="0.25">
      <c r="A15" s="211" t="s">
        <v>143</v>
      </c>
      <c r="B15" s="211">
        <v>2903</v>
      </c>
      <c r="C15" s="211" t="s">
        <v>184</v>
      </c>
      <c r="D15" s="211">
        <v>191952872</v>
      </c>
      <c r="E15" s="211">
        <v>1060</v>
      </c>
      <c r="F15" s="211">
        <v>1274</v>
      </c>
      <c r="G15" s="211">
        <v>1004</v>
      </c>
      <c r="I15" s="211" t="s">
        <v>3144</v>
      </c>
      <c r="J15" s="212" t="s">
        <v>3137</v>
      </c>
      <c r="K15" s="211" t="s">
        <v>219</v>
      </c>
      <c r="L15" s="211" t="s">
        <v>3754</v>
      </c>
      <c r="AD15" s="213"/>
    </row>
    <row r="16" spans="1:30" s="211" customFormat="1" x14ac:dyDescent="0.25">
      <c r="A16" s="211" t="s">
        <v>143</v>
      </c>
      <c r="B16" s="211">
        <v>2903</v>
      </c>
      <c r="C16" s="211" t="s">
        <v>184</v>
      </c>
      <c r="D16" s="211">
        <v>191959853</v>
      </c>
      <c r="E16" s="211">
        <v>1060</v>
      </c>
      <c r="F16" s="211">
        <v>1274</v>
      </c>
      <c r="G16" s="211">
        <v>1004</v>
      </c>
      <c r="I16" s="211" t="s">
        <v>3145</v>
      </c>
      <c r="J16" s="212" t="s">
        <v>3137</v>
      </c>
      <c r="K16" s="211" t="s">
        <v>219</v>
      </c>
      <c r="L16" s="211" t="s">
        <v>3755</v>
      </c>
      <c r="AD16" s="213"/>
    </row>
    <row r="17" spans="1:30" s="211" customFormat="1" x14ac:dyDescent="0.25">
      <c r="A17" s="211" t="s">
        <v>143</v>
      </c>
      <c r="B17" s="211">
        <v>2903</v>
      </c>
      <c r="C17" s="211" t="s">
        <v>184</v>
      </c>
      <c r="D17" s="211">
        <v>502001377</v>
      </c>
      <c r="E17" s="211">
        <v>1060</v>
      </c>
      <c r="F17" s="211">
        <v>1251</v>
      </c>
      <c r="G17" s="211">
        <v>1004</v>
      </c>
      <c r="I17" s="211" t="s">
        <v>3146</v>
      </c>
      <c r="J17" s="212" t="s">
        <v>3137</v>
      </c>
      <c r="K17" s="211" t="s">
        <v>3138</v>
      </c>
      <c r="L17" s="211" t="s">
        <v>3835</v>
      </c>
      <c r="AD17" s="213"/>
    </row>
    <row r="18" spans="1:30" s="211" customFormat="1" x14ac:dyDescent="0.25">
      <c r="A18" s="211" t="s">
        <v>143</v>
      </c>
      <c r="B18" s="211">
        <v>2904</v>
      </c>
      <c r="C18" s="211" t="s">
        <v>185</v>
      </c>
      <c r="D18" s="211">
        <v>191889152</v>
      </c>
      <c r="E18" s="211">
        <v>1020</v>
      </c>
      <c r="F18" s="211">
        <v>1110</v>
      </c>
      <c r="G18" s="211">
        <v>1004</v>
      </c>
      <c r="I18" s="211" t="s">
        <v>4284</v>
      </c>
      <c r="J18" s="212" t="s">
        <v>3137</v>
      </c>
      <c r="K18" s="211" t="s">
        <v>3138</v>
      </c>
      <c r="L18" s="211" t="s">
        <v>4300</v>
      </c>
      <c r="AD18" s="213"/>
    </row>
    <row r="19" spans="1:30" s="211" customFormat="1" x14ac:dyDescent="0.25">
      <c r="A19" s="211" t="s">
        <v>143</v>
      </c>
      <c r="B19" s="211">
        <v>2904</v>
      </c>
      <c r="C19" s="211" t="s">
        <v>185</v>
      </c>
      <c r="D19" s="211">
        <v>191960598</v>
      </c>
      <c r="E19" s="211">
        <v>1020</v>
      </c>
      <c r="F19" s="211">
        <v>1110</v>
      </c>
      <c r="G19" s="211">
        <v>1004</v>
      </c>
      <c r="I19" s="211" t="s">
        <v>4455</v>
      </c>
      <c r="J19" s="212" t="s">
        <v>3137</v>
      </c>
      <c r="K19" s="211" t="s">
        <v>219</v>
      </c>
      <c r="L19" s="211" t="s">
        <v>4464</v>
      </c>
      <c r="AD19" s="213"/>
    </row>
    <row r="20" spans="1:30" s="211" customFormat="1" x14ac:dyDescent="0.25">
      <c r="A20" s="211" t="s">
        <v>143</v>
      </c>
      <c r="B20" s="211">
        <v>2904</v>
      </c>
      <c r="C20" s="211" t="s">
        <v>185</v>
      </c>
      <c r="D20" s="211">
        <v>191993138</v>
      </c>
      <c r="E20" s="211">
        <v>1020</v>
      </c>
      <c r="F20" s="211">
        <v>1110</v>
      </c>
      <c r="G20" s="211">
        <v>1004</v>
      </c>
      <c r="I20" s="211" t="s">
        <v>4285</v>
      </c>
      <c r="J20" s="212" t="s">
        <v>3137</v>
      </c>
      <c r="K20" s="211" t="s">
        <v>219</v>
      </c>
      <c r="L20" s="211" t="s">
        <v>4293</v>
      </c>
      <c r="AD20" s="213"/>
    </row>
    <row r="21" spans="1:30" s="211" customFormat="1" x14ac:dyDescent="0.25">
      <c r="A21" s="211" t="s">
        <v>143</v>
      </c>
      <c r="B21" s="211">
        <v>2904</v>
      </c>
      <c r="C21" s="211" t="s">
        <v>185</v>
      </c>
      <c r="D21" s="211">
        <v>191993140</v>
      </c>
      <c r="E21" s="211">
        <v>1020</v>
      </c>
      <c r="F21" s="211">
        <v>1110</v>
      </c>
      <c r="G21" s="211">
        <v>1004</v>
      </c>
      <c r="I21" s="211" t="s">
        <v>4286</v>
      </c>
      <c r="J21" s="212" t="s">
        <v>3137</v>
      </c>
      <c r="K21" s="211" t="s">
        <v>219</v>
      </c>
      <c r="L21" s="211" t="s">
        <v>4294</v>
      </c>
      <c r="AD21" s="213"/>
    </row>
    <row r="22" spans="1:30" s="211" customFormat="1" x14ac:dyDescent="0.25">
      <c r="A22" s="211" t="s">
        <v>143</v>
      </c>
      <c r="B22" s="211">
        <v>2904</v>
      </c>
      <c r="C22" s="211" t="s">
        <v>185</v>
      </c>
      <c r="D22" s="211">
        <v>191993141</v>
      </c>
      <c r="E22" s="211">
        <v>1020</v>
      </c>
      <c r="F22" s="211">
        <v>1110</v>
      </c>
      <c r="G22" s="211">
        <v>1004</v>
      </c>
      <c r="I22" s="211" t="s">
        <v>4287</v>
      </c>
      <c r="J22" s="212" t="s">
        <v>3137</v>
      </c>
      <c r="K22" s="211" t="s">
        <v>219</v>
      </c>
      <c r="L22" s="211" t="s">
        <v>4295</v>
      </c>
      <c r="AD22" s="213"/>
    </row>
    <row r="23" spans="1:30" s="211" customFormat="1" x14ac:dyDescent="0.25">
      <c r="A23" s="211" t="s">
        <v>143</v>
      </c>
      <c r="B23" s="211">
        <v>2904</v>
      </c>
      <c r="C23" s="211" t="s">
        <v>185</v>
      </c>
      <c r="D23" s="211">
        <v>191993142</v>
      </c>
      <c r="E23" s="211">
        <v>1020</v>
      </c>
      <c r="F23" s="211">
        <v>1110</v>
      </c>
      <c r="G23" s="211">
        <v>1004</v>
      </c>
      <c r="I23" s="211" t="s">
        <v>4288</v>
      </c>
      <c r="J23" s="212" t="s">
        <v>3137</v>
      </c>
      <c r="K23" s="211" t="s">
        <v>219</v>
      </c>
      <c r="L23" s="211" t="s">
        <v>4296</v>
      </c>
      <c r="AD23" s="213"/>
    </row>
    <row r="24" spans="1:30" s="211" customFormat="1" x14ac:dyDescent="0.25">
      <c r="A24" s="211" t="s">
        <v>143</v>
      </c>
      <c r="B24" s="211">
        <v>2904</v>
      </c>
      <c r="C24" s="211" t="s">
        <v>185</v>
      </c>
      <c r="D24" s="211">
        <v>191993143</v>
      </c>
      <c r="E24" s="211">
        <v>1020</v>
      </c>
      <c r="F24" s="211">
        <v>1110</v>
      </c>
      <c r="G24" s="211">
        <v>1004</v>
      </c>
      <c r="I24" s="211" t="s">
        <v>4289</v>
      </c>
      <c r="J24" s="212" t="s">
        <v>3137</v>
      </c>
      <c r="K24" s="211" t="s">
        <v>219</v>
      </c>
      <c r="L24" s="211" t="s">
        <v>4297</v>
      </c>
      <c r="AD24" s="213"/>
    </row>
    <row r="25" spans="1:30" s="211" customFormat="1" x14ac:dyDescent="0.25">
      <c r="A25" s="211" t="s">
        <v>143</v>
      </c>
      <c r="B25" s="211">
        <v>2904</v>
      </c>
      <c r="C25" s="211" t="s">
        <v>185</v>
      </c>
      <c r="D25" s="211">
        <v>191993144</v>
      </c>
      <c r="E25" s="211">
        <v>1020</v>
      </c>
      <c r="F25" s="211">
        <v>1110</v>
      </c>
      <c r="G25" s="211">
        <v>1004</v>
      </c>
      <c r="I25" s="211" t="s">
        <v>4290</v>
      </c>
      <c r="J25" s="212" t="s">
        <v>3137</v>
      </c>
      <c r="K25" s="211" t="s">
        <v>219</v>
      </c>
      <c r="L25" s="211" t="s">
        <v>4298</v>
      </c>
      <c r="AD25" s="213"/>
    </row>
    <row r="26" spans="1:30" s="211" customFormat="1" x14ac:dyDescent="0.25">
      <c r="A26" s="211" t="s">
        <v>143</v>
      </c>
      <c r="B26" s="211">
        <v>2904</v>
      </c>
      <c r="C26" s="211" t="s">
        <v>185</v>
      </c>
      <c r="D26" s="211">
        <v>502002284</v>
      </c>
      <c r="E26" s="211">
        <v>1060</v>
      </c>
      <c r="F26" s="211">
        <v>1271</v>
      </c>
      <c r="G26" s="211">
        <v>1004</v>
      </c>
      <c r="I26" s="211" t="s">
        <v>4390</v>
      </c>
      <c r="J26" s="212" t="s">
        <v>3137</v>
      </c>
      <c r="K26" s="211" t="s">
        <v>219</v>
      </c>
      <c r="L26" s="211" t="s">
        <v>4392</v>
      </c>
      <c r="AD26" s="213"/>
    </row>
    <row r="27" spans="1:30" s="211" customFormat="1" x14ac:dyDescent="0.25">
      <c r="A27" s="211" t="s">
        <v>143</v>
      </c>
      <c r="B27" s="211">
        <v>2904</v>
      </c>
      <c r="C27" s="211" t="s">
        <v>185</v>
      </c>
      <c r="D27" s="211">
        <v>502002346</v>
      </c>
      <c r="E27" s="211">
        <v>1060</v>
      </c>
      <c r="F27" s="211">
        <v>1274</v>
      </c>
      <c r="G27" s="211">
        <v>1004</v>
      </c>
      <c r="I27" s="211" t="s">
        <v>4291</v>
      </c>
      <c r="J27" s="212" t="s">
        <v>3137</v>
      </c>
      <c r="K27" s="211" t="s">
        <v>3138</v>
      </c>
      <c r="L27" s="211" t="s">
        <v>4301</v>
      </c>
      <c r="AD27" s="213"/>
    </row>
    <row r="28" spans="1:30" s="211" customFormat="1" x14ac:dyDescent="0.25">
      <c r="A28" s="211" t="s">
        <v>143</v>
      </c>
      <c r="B28" s="211">
        <v>2904</v>
      </c>
      <c r="C28" s="211" t="s">
        <v>185</v>
      </c>
      <c r="D28" s="211">
        <v>502002370</v>
      </c>
      <c r="E28" s="211">
        <v>1060</v>
      </c>
      <c r="F28" s="211">
        <v>1274</v>
      </c>
      <c r="G28" s="211">
        <v>1004</v>
      </c>
      <c r="I28" s="211" t="s">
        <v>4397</v>
      </c>
      <c r="J28" s="212" t="s">
        <v>3137</v>
      </c>
      <c r="K28" s="211" t="s">
        <v>221</v>
      </c>
      <c r="L28" s="211" t="s">
        <v>4405</v>
      </c>
      <c r="AD28" s="213"/>
    </row>
    <row r="29" spans="1:30" s="211" customFormat="1" x14ac:dyDescent="0.25">
      <c r="A29" s="211" t="s">
        <v>143</v>
      </c>
      <c r="B29" s="211">
        <v>2915</v>
      </c>
      <c r="C29" s="211" t="s">
        <v>187</v>
      </c>
      <c r="D29" s="211">
        <v>471398</v>
      </c>
      <c r="E29" s="211">
        <v>1020</v>
      </c>
      <c r="F29" s="211">
        <v>1122</v>
      </c>
      <c r="G29" s="211">
        <v>1004</v>
      </c>
      <c r="I29" s="211" t="s">
        <v>4532</v>
      </c>
      <c r="J29" s="212" t="s">
        <v>3137</v>
      </c>
      <c r="K29" s="211" t="s">
        <v>221</v>
      </c>
      <c r="L29" s="211" t="s">
        <v>4536</v>
      </c>
      <c r="AD29" s="213"/>
    </row>
    <row r="30" spans="1:30" s="211" customFormat="1" x14ac:dyDescent="0.25">
      <c r="A30" s="211" t="s">
        <v>143</v>
      </c>
      <c r="B30" s="211">
        <v>2915</v>
      </c>
      <c r="C30" s="211" t="s">
        <v>187</v>
      </c>
      <c r="D30" s="211">
        <v>191873305</v>
      </c>
      <c r="E30" s="211">
        <v>1060</v>
      </c>
      <c r="F30" s="211">
        <v>1271</v>
      </c>
      <c r="G30" s="211">
        <v>1004</v>
      </c>
      <c r="I30" s="211" t="s">
        <v>4314</v>
      </c>
      <c r="J30" s="212" t="s">
        <v>3137</v>
      </c>
      <c r="K30" s="211" t="s">
        <v>219</v>
      </c>
      <c r="L30" s="211" t="s">
        <v>4325</v>
      </c>
      <c r="AD30" s="213"/>
    </row>
    <row r="31" spans="1:30" s="211" customFormat="1" x14ac:dyDescent="0.25">
      <c r="A31" s="211" t="s">
        <v>143</v>
      </c>
      <c r="B31" s="211">
        <v>2915</v>
      </c>
      <c r="C31" s="211" t="s">
        <v>187</v>
      </c>
      <c r="D31" s="211">
        <v>191957997</v>
      </c>
      <c r="E31" s="211">
        <v>1060</v>
      </c>
      <c r="F31" s="211">
        <v>1271</v>
      </c>
      <c r="G31" s="211">
        <v>1004</v>
      </c>
      <c r="I31" s="211" t="s">
        <v>4315</v>
      </c>
      <c r="J31" s="212" t="s">
        <v>3137</v>
      </c>
      <c r="K31" s="211" t="s">
        <v>219</v>
      </c>
      <c r="L31" s="211" t="s">
        <v>4326</v>
      </c>
      <c r="AD31" s="213"/>
    </row>
    <row r="32" spans="1:30" s="211" customFormat="1" x14ac:dyDescent="0.25">
      <c r="A32" s="211" t="s">
        <v>143</v>
      </c>
      <c r="B32" s="211">
        <v>2915</v>
      </c>
      <c r="C32" s="211" t="s">
        <v>187</v>
      </c>
      <c r="D32" s="211">
        <v>191993695</v>
      </c>
      <c r="E32" s="211">
        <v>1060</v>
      </c>
      <c r="F32" s="211">
        <v>1274</v>
      </c>
      <c r="G32" s="211">
        <v>1004</v>
      </c>
      <c r="I32" s="211" t="s">
        <v>4316</v>
      </c>
      <c r="J32" s="212" t="s">
        <v>3137</v>
      </c>
      <c r="K32" s="211" t="s">
        <v>3138</v>
      </c>
      <c r="L32" s="211" t="s">
        <v>4334</v>
      </c>
      <c r="AD32" s="213"/>
    </row>
    <row r="33" spans="1:30" s="211" customFormat="1" x14ac:dyDescent="0.25">
      <c r="A33" s="211" t="s">
        <v>143</v>
      </c>
      <c r="B33" s="211">
        <v>2915</v>
      </c>
      <c r="C33" s="211" t="s">
        <v>187</v>
      </c>
      <c r="D33" s="211">
        <v>502004722</v>
      </c>
      <c r="E33" s="211">
        <v>1060</v>
      </c>
      <c r="F33" s="211">
        <v>1274</v>
      </c>
      <c r="G33" s="211">
        <v>1004</v>
      </c>
      <c r="I33" s="211" t="s">
        <v>4533</v>
      </c>
      <c r="J33" s="212" t="s">
        <v>3137</v>
      </c>
      <c r="K33" s="211" t="s">
        <v>219</v>
      </c>
      <c r="L33" s="211" t="s">
        <v>4537</v>
      </c>
      <c r="AD33" s="213"/>
    </row>
    <row r="34" spans="1:30" s="211" customFormat="1" x14ac:dyDescent="0.25">
      <c r="A34" s="211" t="s">
        <v>143</v>
      </c>
      <c r="B34" s="211">
        <v>2919</v>
      </c>
      <c r="C34" s="211" t="s">
        <v>189</v>
      </c>
      <c r="D34" s="211">
        <v>192008485</v>
      </c>
      <c r="E34" s="211">
        <v>1060</v>
      </c>
      <c r="F34" s="211">
        <v>1271</v>
      </c>
      <c r="G34" s="211">
        <v>1004</v>
      </c>
      <c r="I34" s="211" t="s">
        <v>4247</v>
      </c>
      <c r="J34" s="212" t="s">
        <v>3137</v>
      </c>
      <c r="K34" s="211" t="s">
        <v>3138</v>
      </c>
      <c r="L34" s="211" t="s">
        <v>4253</v>
      </c>
      <c r="AD34" s="213"/>
    </row>
    <row r="35" spans="1:30" s="211" customFormat="1" x14ac:dyDescent="0.25">
      <c r="A35" s="211" t="s">
        <v>143</v>
      </c>
      <c r="B35" s="211">
        <v>2919</v>
      </c>
      <c r="C35" s="211" t="s">
        <v>189</v>
      </c>
      <c r="D35" s="211">
        <v>502003697</v>
      </c>
      <c r="E35" s="211">
        <v>1060</v>
      </c>
      <c r="F35" s="211">
        <v>1242</v>
      </c>
      <c r="G35" s="211">
        <v>1004</v>
      </c>
      <c r="I35" s="211" t="s">
        <v>3147</v>
      </c>
      <c r="J35" s="212" t="s">
        <v>3137</v>
      </c>
      <c r="K35" s="211" t="s">
        <v>3138</v>
      </c>
      <c r="L35" s="211" t="s">
        <v>4309</v>
      </c>
      <c r="AD35" s="213"/>
    </row>
    <row r="36" spans="1:30" s="211" customFormat="1" x14ac:dyDescent="0.25">
      <c r="A36" s="211" t="s">
        <v>143</v>
      </c>
      <c r="B36" s="211">
        <v>2919</v>
      </c>
      <c r="C36" s="211" t="s">
        <v>189</v>
      </c>
      <c r="D36" s="211">
        <v>502003720</v>
      </c>
      <c r="E36" s="211">
        <v>1060</v>
      </c>
      <c r="F36" s="211">
        <v>1271</v>
      </c>
      <c r="G36" s="211">
        <v>1004</v>
      </c>
      <c r="I36" s="211" t="s">
        <v>3148</v>
      </c>
      <c r="J36" s="212" t="s">
        <v>3137</v>
      </c>
      <c r="K36" s="211" t="s">
        <v>3138</v>
      </c>
      <c r="L36" s="211" t="s">
        <v>4309</v>
      </c>
      <c r="AD36" s="213"/>
    </row>
    <row r="37" spans="1:30" s="211" customFormat="1" x14ac:dyDescent="0.25">
      <c r="A37" s="211" t="s">
        <v>143</v>
      </c>
      <c r="B37" s="211">
        <v>2920</v>
      </c>
      <c r="C37" s="211" t="s">
        <v>190</v>
      </c>
      <c r="D37" s="211">
        <v>190103789</v>
      </c>
      <c r="E37" s="211">
        <v>1060</v>
      </c>
      <c r="F37" s="211">
        <v>1251</v>
      </c>
      <c r="G37" s="211">
        <v>1004</v>
      </c>
      <c r="I37" s="211" t="s">
        <v>4125</v>
      </c>
      <c r="J37" s="212" t="s">
        <v>3137</v>
      </c>
      <c r="K37" s="211" t="s">
        <v>3138</v>
      </c>
      <c r="L37" s="211" t="s">
        <v>4142</v>
      </c>
      <c r="AD37" s="213"/>
    </row>
    <row r="38" spans="1:30" s="211" customFormat="1" x14ac:dyDescent="0.25">
      <c r="A38" s="211" t="s">
        <v>143</v>
      </c>
      <c r="B38" s="211">
        <v>2920</v>
      </c>
      <c r="C38" s="211" t="s">
        <v>190</v>
      </c>
      <c r="D38" s="211">
        <v>191944599</v>
      </c>
      <c r="E38" s="211">
        <v>1060</v>
      </c>
      <c r="F38" s="211">
        <v>1252</v>
      </c>
      <c r="G38" s="211">
        <v>1004</v>
      </c>
      <c r="I38" s="211" t="s">
        <v>4126</v>
      </c>
      <c r="J38" s="212" t="s">
        <v>3137</v>
      </c>
      <c r="K38" s="211" t="s">
        <v>219</v>
      </c>
      <c r="L38" s="211" t="s">
        <v>4136</v>
      </c>
      <c r="AD38" s="213"/>
    </row>
    <row r="39" spans="1:30" s="211" customFormat="1" x14ac:dyDescent="0.25">
      <c r="A39" s="211" t="s">
        <v>143</v>
      </c>
      <c r="B39" s="211">
        <v>2920</v>
      </c>
      <c r="C39" s="211" t="s">
        <v>190</v>
      </c>
      <c r="D39" s="211">
        <v>191944739</v>
      </c>
      <c r="E39" s="211">
        <v>1060</v>
      </c>
      <c r="F39" s="211">
        <v>1251</v>
      </c>
      <c r="G39" s="211">
        <v>1004</v>
      </c>
      <c r="I39" s="211" t="s">
        <v>4127</v>
      </c>
      <c r="J39" s="212" t="s">
        <v>3137</v>
      </c>
      <c r="K39" s="211" t="s">
        <v>219</v>
      </c>
      <c r="L39" s="211" t="s">
        <v>4137</v>
      </c>
      <c r="AD39" s="213"/>
    </row>
    <row r="40" spans="1:30" s="211" customFormat="1" x14ac:dyDescent="0.25">
      <c r="A40" s="211" t="s">
        <v>143</v>
      </c>
      <c r="B40" s="211">
        <v>2920</v>
      </c>
      <c r="C40" s="211" t="s">
        <v>190</v>
      </c>
      <c r="D40" s="211">
        <v>191949184</v>
      </c>
      <c r="E40" s="211">
        <v>1060</v>
      </c>
      <c r="F40" s="211">
        <v>1271</v>
      </c>
      <c r="G40" s="211">
        <v>1004</v>
      </c>
      <c r="I40" s="211" t="s">
        <v>4439</v>
      </c>
      <c r="J40" s="212" t="s">
        <v>3137</v>
      </c>
      <c r="K40" s="211" t="s">
        <v>219</v>
      </c>
      <c r="L40" s="211" t="s">
        <v>4440</v>
      </c>
      <c r="AD40" s="213"/>
    </row>
    <row r="41" spans="1:30" s="211" customFormat="1" x14ac:dyDescent="0.25">
      <c r="A41" s="211" t="s">
        <v>143</v>
      </c>
      <c r="B41" s="211">
        <v>2920</v>
      </c>
      <c r="C41" s="211" t="s">
        <v>190</v>
      </c>
      <c r="D41" s="211">
        <v>191960091</v>
      </c>
      <c r="E41" s="211">
        <v>1060</v>
      </c>
      <c r="F41" s="211">
        <v>1242</v>
      </c>
      <c r="G41" s="211">
        <v>1004</v>
      </c>
      <c r="I41" s="211" t="s">
        <v>4188</v>
      </c>
      <c r="J41" s="212" t="s">
        <v>3137</v>
      </c>
      <c r="K41" s="211" t="s">
        <v>219</v>
      </c>
      <c r="L41" s="211" t="s">
        <v>4407</v>
      </c>
      <c r="AD41" s="213"/>
    </row>
    <row r="42" spans="1:30" s="211" customFormat="1" x14ac:dyDescent="0.25">
      <c r="A42" s="211" t="s">
        <v>143</v>
      </c>
      <c r="B42" s="211">
        <v>2920</v>
      </c>
      <c r="C42" s="211" t="s">
        <v>190</v>
      </c>
      <c r="D42" s="211">
        <v>191982013</v>
      </c>
      <c r="E42" s="211">
        <v>1060</v>
      </c>
      <c r="F42" s="211">
        <v>1271</v>
      </c>
      <c r="G42" s="211">
        <v>1004</v>
      </c>
      <c r="I42" s="211" t="s">
        <v>4128</v>
      </c>
      <c r="J42" s="212" t="s">
        <v>3137</v>
      </c>
      <c r="K42" s="211" t="s">
        <v>3138</v>
      </c>
      <c r="L42" s="211" t="s">
        <v>4143</v>
      </c>
      <c r="AD42" s="213"/>
    </row>
    <row r="43" spans="1:30" s="211" customFormat="1" x14ac:dyDescent="0.25">
      <c r="A43" s="211" t="s">
        <v>143</v>
      </c>
      <c r="B43" s="211">
        <v>2920</v>
      </c>
      <c r="C43" s="211" t="s">
        <v>190</v>
      </c>
      <c r="D43" s="211">
        <v>191982017</v>
      </c>
      <c r="E43" s="211">
        <v>1060</v>
      </c>
      <c r="F43" s="211">
        <v>1274</v>
      </c>
      <c r="G43" s="211">
        <v>1004</v>
      </c>
      <c r="I43" s="211" t="s">
        <v>4129</v>
      </c>
      <c r="J43" s="212" t="s">
        <v>3137</v>
      </c>
      <c r="K43" s="211" t="s">
        <v>3138</v>
      </c>
      <c r="L43" s="211" t="s">
        <v>4144</v>
      </c>
      <c r="AD43" s="213"/>
    </row>
    <row r="44" spans="1:30" s="211" customFormat="1" x14ac:dyDescent="0.25">
      <c r="A44" s="211" t="s">
        <v>143</v>
      </c>
      <c r="B44" s="211">
        <v>2920</v>
      </c>
      <c r="C44" s="211" t="s">
        <v>190</v>
      </c>
      <c r="D44" s="211">
        <v>192015596</v>
      </c>
      <c r="E44" s="211">
        <v>1060</v>
      </c>
      <c r="F44" s="211">
        <v>1242</v>
      </c>
      <c r="G44" s="211">
        <v>1004</v>
      </c>
      <c r="I44" s="211" t="s">
        <v>4420</v>
      </c>
      <c r="J44" s="212" t="s">
        <v>3137</v>
      </c>
      <c r="K44" s="211" t="s">
        <v>3138</v>
      </c>
      <c r="L44" s="211" t="s">
        <v>4428</v>
      </c>
      <c r="AD44" s="213"/>
    </row>
    <row r="45" spans="1:30" s="211" customFormat="1" x14ac:dyDescent="0.25">
      <c r="A45" s="211" t="s">
        <v>143</v>
      </c>
      <c r="B45" s="211">
        <v>2920</v>
      </c>
      <c r="C45" s="211" t="s">
        <v>190</v>
      </c>
      <c r="D45" s="211">
        <v>192015912</v>
      </c>
      <c r="E45" s="211">
        <v>1060</v>
      </c>
      <c r="F45" s="211">
        <v>1242</v>
      </c>
      <c r="G45" s="211">
        <v>1004</v>
      </c>
      <c r="I45" s="211" t="s">
        <v>4444</v>
      </c>
      <c r="J45" s="212" t="s">
        <v>3137</v>
      </c>
      <c r="K45" s="211" t="s">
        <v>3138</v>
      </c>
      <c r="L45" s="211" t="s">
        <v>4448</v>
      </c>
      <c r="AD45" s="213"/>
    </row>
    <row r="46" spans="1:30" s="211" customFormat="1" x14ac:dyDescent="0.25">
      <c r="A46" s="211" t="s">
        <v>143</v>
      </c>
      <c r="B46" s="211">
        <v>2920</v>
      </c>
      <c r="C46" s="211" t="s">
        <v>190</v>
      </c>
      <c r="D46" s="211">
        <v>502009312</v>
      </c>
      <c r="E46" s="211">
        <v>1060</v>
      </c>
      <c r="F46" s="211">
        <v>1274</v>
      </c>
      <c r="G46" s="211">
        <v>1004</v>
      </c>
      <c r="I46" s="211" t="s">
        <v>4210</v>
      </c>
      <c r="J46" s="212" t="s">
        <v>3137</v>
      </c>
      <c r="K46" s="211" t="s">
        <v>219</v>
      </c>
      <c r="L46" s="211" t="s">
        <v>4219</v>
      </c>
      <c r="AD46" s="213"/>
    </row>
    <row r="47" spans="1:30" s="211" customFormat="1" x14ac:dyDescent="0.25">
      <c r="A47" s="211" t="s">
        <v>143</v>
      </c>
      <c r="B47" s="211">
        <v>2920</v>
      </c>
      <c r="C47" s="211" t="s">
        <v>190</v>
      </c>
      <c r="D47" s="211">
        <v>502009733</v>
      </c>
      <c r="E47" s="211">
        <v>1060</v>
      </c>
      <c r="F47" s="211">
        <v>1271</v>
      </c>
      <c r="G47" s="211">
        <v>1004</v>
      </c>
      <c r="I47" s="211" t="s">
        <v>4130</v>
      </c>
      <c r="J47" s="212" t="s">
        <v>3137</v>
      </c>
      <c r="K47" s="211" t="s">
        <v>219</v>
      </c>
      <c r="L47" s="211" t="s">
        <v>4138</v>
      </c>
      <c r="AD47" s="213"/>
    </row>
    <row r="48" spans="1:30" s="211" customFormat="1" x14ac:dyDescent="0.25">
      <c r="A48" s="211" t="s">
        <v>143</v>
      </c>
      <c r="B48" s="211">
        <v>2931</v>
      </c>
      <c r="C48" s="211" t="s">
        <v>191</v>
      </c>
      <c r="D48" s="211">
        <v>191431136</v>
      </c>
      <c r="E48" s="211">
        <v>1020</v>
      </c>
      <c r="F48" s="211">
        <v>1110</v>
      </c>
      <c r="G48" s="211">
        <v>1004</v>
      </c>
      <c r="I48" s="211" t="s">
        <v>4317</v>
      </c>
      <c r="J48" s="212" t="s">
        <v>3137</v>
      </c>
      <c r="K48" s="211" t="s">
        <v>219</v>
      </c>
      <c r="L48" s="211" t="s">
        <v>4327</v>
      </c>
      <c r="AD48" s="213"/>
    </row>
    <row r="49" spans="1:30" s="211" customFormat="1" x14ac:dyDescent="0.25">
      <c r="A49" s="211" t="s">
        <v>143</v>
      </c>
      <c r="B49" s="211">
        <v>2931</v>
      </c>
      <c r="C49" s="211" t="s">
        <v>191</v>
      </c>
      <c r="D49" s="211">
        <v>192015599</v>
      </c>
      <c r="E49" s="211">
        <v>1060</v>
      </c>
      <c r="F49" s="211">
        <v>1274</v>
      </c>
      <c r="G49" s="211">
        <v>1004</v>
      </c>
      <c r="I49" s="211" t="s">
        <v>4534</v>
      </c>
      <c r="J49" s="212" t="s">
        <v>3137</v>
      </c>
      <c r="K49" s="211" t="s">
        <v>219</v>
      </c>
      <c r="L49" s="211" t="s">
        <v>4538</v>
      </c>
      <c r="AD49" s="213"/>
    </row>
    <row r="50" spans="1:30" s="211" customFormat="1" x14ac:dyDescent="0.25">
      <c r="A50" s="211" t="s">
        <v>143</v>
      </c>
      <c r="B50" s="211">
        <v>2932</v>
      </c>
      <c r="C50" s="211" t="s">
        <v>192</v>
      </c>
      <c r="D50" s="211">
        <v>191970666</v>
      </c>
      <c r="E50" s="211">
        <v>1060</v>
      </c>
      <c r="G50" s="211">
        <v>1004</v>
      </c>
      <c r="I50" s="211" t="s">
        <v>3149</v>
      </c>
      <c r="J50" s="212" t="s">
        <v>3137</v>
      </c>
      <c r="K50" s="211" t="s">
        <v>219</v>
      </c>
      <c r="L50" s="211" t="s">
        <v>3756</v>
      </c>
      <c r="AD50" s="213"/>
    </row>
    <row r="51" spans="1:30" s="211" customFormat="1" x14ac:dyDescent="0.25">
      <c r="A51" s="211" t="s">
        <v>143</v>
      </c>
      <c r="B51" s="211">
        <v>2932</v>
      </c>
      <c r="C51" s="211" t="s">
        <v>192</v>
      </c>
      <c r="D51" s="211">
        <v>191980928</v>
      </c>
      <c r="E51" s="211">
        <v>1040</v>
      </c>
      <c r="F51" s="211">
        <v>1212</v>
      </c>
      <c r="G51" s="211">
        <v>1004</v>
      </c>
      <c r="I51" s="211" t="s">
        <v>4479</v>
      </c>
      <c r="J51" s="212" t="s">
        <v>3137</v>
      </c>
      <c r="K51" s="211" t="s">
        <v>219</v>
      </c>
      <c r="L51" s="211" t="s">
        <v>4483</v>
      </c>
      <c r="AD51" s="213"/>
    </row>
    <row r="52" spans="1:30" s="211" customFormat="1" x14ac:dyDescent="0.25">
      <c r="A52" s="211" t="s">
        <v>143</v>
      </c>
      <c r="B52" s="211">
        <v>2932</v>
      </c>
      <c r="C52" s="211" t="s">
        <v>192</v>
      </c>
      <c r="D52" s="211">
        <v>192040805</v>
      </c>
      <c r="E52" s="211">
        <v>1040</v>
      </c>
      <c r="F52" s="211">
        <v>1130</v>
      </c>
      <c r="G52" s="211">
        <v>1004</v>
      </c>
      <c r="I52" s="211" t="s">
        <v>4517</v>
      </c>
      <c r="J52" s="212" t="s">
        <v>3137</v>
      </c>
      <c r="K52" s="211" t="s">
        <v>219</v>
      </c>
      <c r="L52" s="211" t="s">
        <v>4520</v>
      </c>
      <c r="AD52" s="213"/>
    </row>
    <row r="53" spans="1:30" s="211" customFormat="1" x14ac:dyDescent="0.25">
      <c r="A53" s="211" t="s">
        <v>143</v>
      </c>
      <c r="B53" s="211">
        <v>2932</v>
      </c>
      <c r="C53" s="211" t="s">
        <v>192</v>
      </c>
      <c r="D53" s="211">
        <v>192049091</v>
      </c>
      <c r="E53" s="211">
        <v>1020</v>
      </c>
      <c r="F53" s="211">
        <v>1110</v>
      </c>
      <c r="G53" s="211">
        <v>1004</v>
      </c>
      <c r="I53" s="211" t="s">
        <v>4599</v>
      </c>
      <c r="J53" s="212" t="s">
        <v>3137</v>
      </c>
      <c r="K53" s="211" t="s">
        <v>219</v>
      </c>
      <c r="L53" s="211" t="s">
        <v>4601</v>
      </c>
      <c r="AD53" s="213"/>
    </row>
    <row r="54" spans="1:30" s="211" customFormat="1" x14ac:dyDescent="0.25">
      <c r="A54" s="211" t="s">
        <v>143</v>
      </c>
      <c r="B54" s="211">
        <v>2932</v>
      </c>
      <c r="C54" s="211" t="s">
        <v>192</v>
      </c>
      <c r="D54" s="211">
        <v>502008425</v>
      </c>
      <c r="E54" s="211">
        <v>1060</v>
      </c>
      <c r="F54" s="211">
        <v>1271</v>
      </c>
      <c r="G54" s="211">
        <v>1004</v>
      </c>
      <c r="I54" s="211" t="s">
        <v>4589</v>
      </c>
      <c r="J54" s="212" t="s">
        <v>3137</v>
      </c>
      <c r="K54" s="211" t="s">
        <v>219</v>
      </c>
      <c r="L54" s="211" t="s">
        <v>4594</v>
      </c>
      <c r="AD54" s="213"/>
    </row>
    <row r="55" spans="1:30" s="211" customFormat="1" x14ac:dyDescent="0.25">
      <c r="A55" s="211" t="s">
        <v>143</v>
      </c>
      <c r="B55" s="211">
        <v>2932</v>
      </c>
      <c r="C55" s="211" t="s">
        <v>192</v>
      </c>
      <c r="D55" s="211">
        <v>502008426</v>
      </c>
      <c r="E55" s="211">
        <v>1060</v>
      </c>
      <c r="F55" s="211">
        <v>1271</v>
      </c>
      <c r="G55" s="211">
        <v>1004</v>
      </c>
      <c r="I55" s="211" t="s">
        <v>4590</v>
      </c>
      <c r="J55" s="212" t="s">
        <v>3137</v>
      </c>
      <c r="K55" s="211" t="s">
        <v>219</v>
      </c>
      <c r="L55" s="211" t="s">
        <v>4595</v>
      </c>
      <c r="AD55" s="213"/>
    </row>
    <row r="56" spans="1:30" s="211" customFormat="1" x14ac:dyDescent="0.25">
      <c r="A56" s="211" t="s">
        <v>143</v>
      </c>
      <c r="B56" s="211">
        <v>2932</v>
      </c>
      <c r="C56" s="211" t="s">
        <v>192</v>
      </c>
      <c r="D56" s="211">
        <v>502008427</v>
      </c>
      <c r="E56" s="211">
        <v>1060</v>
      </c>
      <c r="F56" s="211">
        <v>1271</v>
      </c>
      <c r="G56" s="211">
        <v>1004</v>
      </c>
      <c r="I56" s="211" t="s">
        <v>4591</v>
      </c>
      <c r="J56" s="212" t="s">
        <v>3137</v>
      </c>
      <c r="K56" s="211" t="s">
        <v>219</v>
      </c>
      <c r="L56" s="211" t="s">
        <v>4596</v>
      </c>
      <c r="AD56" s="213"/>
    </row>
    <row r="57" spans="1:30" s="211" customFormat="1" x14ac:dyDescent="0.25">
      <c r="A57" s="211" t="s">
        <v>143</v>
      </c>
      <c r="B57" s="211">
        <v>2932</v>
      </c>
      <c r="C57" s="211" t="s">
        <v>192</v>
      </c>
      <c r="D57" s="211">
        <v>502008794</v>
      </c>
      <c r="E57" s="211">
        <v>1060</v>
      </c>
      <c r="F57" s="211">
        <v>1271</v>
      </c>
      <c r="G57" s="211">
        <v>1004</v>
      </c>
      <c r="I57" s="211" t="s">
        <v>4421</v>
      </c>
      <c r="J57" s="212" t="s">
        <v>3137</v>
      </c>
      <c r="K57" s="211" t="s">
        <v>219</v>
      </c>
      <c r="L57" s="211" t="s">
        <v>4425</v>
      </c>
      <c r="AD57" s="213"/>
    </row>
    <row r="58" spans="1:30" s="211" customFormat="1" x14ac:dyDescent="0.25">
      <c r="A58" s="211" t="s">
        <v>143</v>
      </c>
      <c r="B58" s="211">
        <v>2932</v>
      </c>
      <c r="C58" s="211" t="s">
        <v>192</v>
      </c>
      <c r="D58" s="211">
        <v>502008795</v>
      </c>
      <c r="E58" s="211">
        <v>1060</v>
      </c>
      <c r="F58" s="211">
        <v>1271</v>
      </c>
      <c r="G58" s="211">
        <v>1004</v>
      </c>
      <c r="I58" s="211" t="s">
        <v>4422</v>
      </c>
      <c r="J58" s="212" t="s">
        <v>3137</v>
      </c>
      <c r="K58" s="211" t="s">
        <v>219</v>
      </c>
      <c r="L58" s="211" t="s">
        <v>4426</v>
      </c>
      <c r="AD58" s="213"/>
    </row>
    <row r="59" spans="1:30" s="211" customFormat="1" x14ac:dyDescent="0.25">
      <c r="A59" s="211" t="s">
        <v>143</v>
      </c>
      <c r="B59" s="211">
        <v>2932</v>
      </c>
      <c r="C59" s="211" t="s">
        <v>192</v>
      </c>
      <c r="D59" s="211">
        <v>502008827</v>
      </c>
      <c r="E59" s="211">
        <v>1060</v>
      </c>
      <c r="F59" s="211">
        <v>1265</v>
      </c>
      <c r="G59" s="211">
        <v>1004</v>
      </c>
      <c r="I59" s="211" t="s">
        <v>4489</v>
      </c>
      <c r="J59" s="212" t="s">
        <v>3137</v>
      </c>
      <c r="K59" s="211" t="s">
        <v>219</v>
      </c>
      <c r="L59" s="211" t="s">
        <v>4494</v>
      </c>
      <c r="AD59" s="213"/>
    </row>
    <row r="60" spans="1:30" s="211" customFormat="1" x14ac:dyDescent="0.25">
      <c r="A60" s="211" t="s">
        <v>143</v>
      </c>
      <c r="B60" s="211">
        <v>2932</v>
      </c>
      <c r="C60" s="211" t="s">
        <v>192</v>
      </c>
      <c r="D60" s="211">
        <v>502008829</v>
      </c>
      <c r="E60" s="211">
        <v>1060</v>
      </c>
      <c r="F60" s="211">
        <v>1252</v>
      </c>
      <c r="G60" s="211">
        <v>1004</v>
      </c>
      <c r="I60" s="211" t="s">
        <v>4490</v>
      </c>
      <c r="J60" s="212" t="s">
        <v>3137</v>
      </c>
      <c r="K60" s="211" t="s">
        <v>219</v>
      </c>
      <c r="L60" s="211" t="s">
        <v>4495</v>
      </c>
      <c r="AD60" s="213"/>
    </row>
    <row r="61" spans="1:30" s="211" customFormat="1" x14ac:dyDescent="0.25">
      <c r="A61" s="211" t="s">
        <v>143</v>
      </c>
      <c r="B61" s="211">
        <v>2932</v>
      </c>
      <c r="C61" s="211" t="s">
        <v>192</v>
      </c>
      <c r="D61" s="211">
        <v>502008877</v>
      </c>
      <c r="E61" s="211">
        <v>1060</v>
      </c>
      <c r="F61" s="211">
        <v>1271</v>
      </c>
      <c r="G61" s="211">
        <v>1004</v>
      </c>
      <c r="I61" s="211" t="s">
        <v>4423</v>
      </c>
      <c r="J61" s="212" t="s">
        <v>3137</v>
      </c>
      <c r="K61" s="211" t="s">
        <v>219</v>
      </c>
      <c r="L61" s="211" t="s">
        <v>4427</v>
      </c>
      <c r="AD61" s="213"/>
    </row>
    <row r="62" spans="1:30" s="211" customFormat="1" x14ac:dyDescent="0.25">
      <c r="A62" s="211" t="s">
        <v>143</v>
      </c>
      <c r="B62" s="211">
        <v>2932</v>
      </c>
      <c r="C62" s="211" t="s">
        <v>192</v>
      </c>
      <c r="D62" s="211">
        <v>502008891</v>
      </c>
      <c r="E62" s="211">
        <v>1060</v>
      </c>
      <c r="F62" s="211">
        <v>1252</v>
      </c>
      <c r="G62" s="211">
        <v>1004</v>
      </c>
      <c r="I62" s="211" t="s">
        <v>4522</v>
      </c>
      <c r="J62" s="212" t="s">
        <v>3137</v>
      </c>
      <c r="K62" s="211" t="s">
        <v>219</v>
      </c>
      <c r="L62" s="211" t="s">
        <v>4525</v>
      </c>
      <c r="AD62" s="213"/>
    </row>
    <row r="63" spans="1:30" s="211" customFormat="1" x14ac:dyDescent="0.25">
      <c r="A63" s="211" t="s">
        <v>143</v>
      </c>
      <c r="B63" s="211">
        <v>2932</v>
      </c>
      <c r="C63" s="211" t="s">
        <v>192</v>
      </c>
      <c r="D63" s="211">
        <v>502008898</v>
      </c>
      <c r="E63" s="211">
        <v>1060</v>
      </c>
      <c r="F63" s="211">
        <v>1252</v>
      </c>
      <c r="G63" s="211">
        <v>1004</v>
      </c>
      <c r="I63" s="211" t="s">
        <v>3150</v>
      </c>
      <c r="J63" s="212" t="s">
        <v>3137</v>
      </c>
      <c r="K63" s="211" t="s">
        <v>219</v>
      </c>
      <c r="L63" s="211" t="s">
        <v>3757</v>
      </c>
      <c r="AD63" s="213"/>
    </row>
    <row r="64" spans="1:30" s="211" customFormat="1" x14ac:dyDescent="0.25">
      <c r="A64" s="211" t="s">
        <v>143</v>
      </c>
      <c r="B64" s="211">
        <v>2933</v>
      </c>
      <c r="C64" s="211" t="s">
        <v>193</v>
      </c>
      <c r="D64" s="211">
        <v>473663</v>
      </c>
      <c r="E64" s="211">
        <v>1020</v>
      </c>
      <c r="F64" s="211">
        <v>1110</v>
      </c>
      <c r="G64" s="211">
        <v>1004</v>
      </c>
      <c r="I64" s="211" t="s">
        <v>3916</v>
      </c>
      <c r="J64" s="212" t="s">
        <v>3137</v>
      </c>
      <c r="K64" s="211" t="s">
        <v>221</v>
      </c>
      <c r="L64" s="211" t="s">
        <v>3919</v>
      </c>
      <c r="AD64" s="213"/>
    </row>
    <row r="65" spans="1:30" s="211" customFormat="1" x14ac:dyDescent="0.25">
      <c r="A65" s="211" t="s">
        <v>143</v>
      </c>
      <c r="B65" s="211">
        <v>2933</v>
      </c>
      <c r="C65" s="211" t="s">
        <v>193</v>
      </c>
      <c r="D65" s="211">
        <v>191978422</v>
      </c>
      <c r="E65" s="211">
        <v>1060</v>
      </c>
      <c r="F65" s="211">
        <v>1271</v>
      </c>
      <c r="G65" s="211">
        <v>1004</v>
      </c>
      <c r="I65" s="211" t="s">
        <v>4131</v>
      </c>
      <c r="J65" s="212" t="s">
        <v>3137</v>
      </c>
      <c r="K65" s="211" t="s">
        <v>219</v>
      </c>
      <c r="L65" s="211" t="s">
        <v>4139</v>
      </c>
      <c r="AD65" s="213"/>
    </row>
    <row r="66" spans="1:30" s="211" customFormat="1" x14ac:dyDescent="0.25">
      <c r="A66" s="211" t="s">
        <v>143</v>
      </c>
      <c r="B66" s="211">
        <v>2933</v>
      </c>
      <c r="C66" s="211" t="s">
        <v>193</v>
      </c>
      <c r="D66" s="211">
        <v>192035739</v>
      </c>
      <c r="E66" s="211">
        <v>1060</v>
      </c>
      <c r="F66" s="211">
        <v>1271</v>
      </c>
      <c r="G66" s="211">
        <v>1004</v>
      </c>
      <c r="I66" s="211" t="s">
        <v>4491</v>
      </c>
      <c r="J66" s="212" t="s">
        <v>3137</v>
      </c>
      <c r="K66" s="211" t="s">
        <v>219</v>
      </c>
      <c r="L66" s="211" t="s">
        <v>4496</v>
      </c>
      <c r="AD66" s="213"/>
    </row>
    <row r="67" spans="1:30" s="211" customFormat="1" x14ac:dyDescent="0.25">
      <c r="A67" s="211" t="s">
        <v>143</v>
      </c>
      <c r="B67" s="211">
        <v>2933</v>
      </c>
      <c r="C67" s="211" t="s">
        <v>193</v>
      </c>
      <c r="D67" s="211">
        <v>192035740</v>
      </c>
      <c r="E67" s="211">
        <v>1060</v>
      </c>
      <c r="F67" s="211">
        <v>1271</v>
      </c>
      <c r="G67" s="211">
        <v>1004</v>
      </c>
      <c r="I67" s="211" t="s">
        <v>4492</v>
      </c>
      <c r="J67" s="212" t="s">
        <v>3137</v>
      </c>
      <c r="K67" s="211" t="s">
        <v>219</v>
      </c>
      <c r="L67" s="211" t="s">
        <v>4497</v>
      </c>
      <c r="AD67" s="213"/>
    </row>
    <row r="68" spans="1:30" s="211" customFormat="1" x14ac:dyDescent="0.25">
      <c r="A68" s="211" t="s">
        <v>143</v>
      </c>
      <c r="B68" s="211">
        <v>2933</v>
      </c>
      <c r="C68" s="211" t="s">
        <v>193</v>
      </c>
      <c r="D68" s="211">
        <v>192036546</v>
      </c>
      <c r="E68" s="211">
        <v>1020</v>
      </c>
      <c r="F68" s="211">
        <v>1110</v>
      </c>
      <c r="G68" s="211">
        <v>1004</v>
      </c>
      <c r="I68" s="211" t="s">
        <v>4501</v>
      </c>
      <c r="J68" s="212" t="s">
        <v>3137</v>
      </c>
      <c r="K68" s="211" t="s">
        <v>219</v>
      </c>
      <c r="L68" s="211" t="s">
        <v>4503</v>
      </c>
      <c r="AD68" s="213"/>
    </row>
    <row r="69" spans="1:30" s="211" customFormat="1" x14ac:dyDescent="0.25">
      <c r="A69" s="211" t="s">
        <v>143</v>
      </c>
      <c r="B69" s="211">
        <v>2933</v>
      </c>
      <c r="C69" s="211" t="s">
        <v>193</v>
      </c>
      <c r="D69" s="211">
        <v>192036550</v>
      </c>
      <c r="E69" s="211">
        <v>1020</v>
      </c>
      <c r="F69" s="211">
        <v>1110</v>
      </c>
      <c r="G69" s="211">
        <v>1004</v>
      </c>
      <c r="I69" s="211" t="s">
        <v>4502</v>
      </c>
      <c r="J69" s="212" t="s">
        <v>3137</v>
      </c>
      <c r="K69" s="211" t="s">
        <v>219</v>
      </c>
      <c r="L69" s="211" t="s">
        <v>4542</v>
      </c>
      <c r="AD69" s="213"/>
    </row>
    <row r="70" spans="1:30" s="211" customFormat="1" x14ac:dyDescent="0.25">
      <c r="A70" s="211" t="s">
        <v>143</v>
      </c>
      <c r="B70" s="211">
        <v>2936</v>
      </c>
      <c r="C70" s="211" t="s">
        <v>194</v>
      </c>
      <c r="D70" s="211">
        <v>191990107</v>
      </c>
      <c r="E70" s="211">
        <v>1060</v>
      </c>
      <c r="F70" s="211">
        <v>1271</v>
      </c>
      <c r="G70" s="211">
        <v>1004</v>
      </c>
      <c r="I70" s="211" t="s">
        <v>3989</v>
      </c>
      <c r="J70" s="212" t="s">
        <v>3137</v>
      </c>
      <c r="K70" s="211" t="s">
        <v>219</v>
      </c>
      <c r="L70" s="211" t="s">
        <v>3990</v>
      </c>
      <c r="AD70" s="213"/>
    </row>
    <row r="71" spans="1:30" s="211" customFormat="1" x14ac:dyDescent="0.25">
      <c r="A71" s="211" t="s">
        <v>143</v>
      </c>
      <c r="B71" s="211">
        <v>2937</v>
      </c>
      <c r="C71" s="211" t="s">
        <v>195</v>
      </c>
      <c r="D71" s="211">
        <v>2026960</v>
      </c>
      <c r="E71" s="211">
        <v>1060</v>
      </c>
      <c r="G71" s="211">
        <v>1004</v>
      </c>
      <c r="I71" s="211" t="s">
        <v>4480</v>
      </c>
      <c r="J71" s="212" t="s">
        <v>3137</v>
      </c>
      <c r="K71" s="211" t="s">
        <v>219</v>
      </c>
      <c r="L71" s="211" t="s">
        <v>4355</v>
      </c>
      <c r="AD71" s="213"/>
    </row>
    <row r="72" spans="1:30" s="211" customFormat="1" x14ac:dyDescent="0.25">
      <c r="A72" s="211" t="s">
        <v>143</v>
      </c>
      <c r="B72" s="211">
        <v>2937</v>
      </c>
      <c r="C72" s="211" t="s">
        <v>195</v>
      </c>
      <c r="D72" s="211">
        <v>2027161</v>
      </c>
      <c r="E72" s="211">
        <v>1060</v>
      </c>
      <c r="F72" s="211">
        <v>1263</v>
      </c>
      <c r="G72" s="211">
        <v>1004</v>
      </c>
      <c r="I72" s="211" t="s">
        <v>4592</v>
      </c>
      <c r="J72" s="212" t="s">
        <v>3137</v>
      </c>
      <c r="K72" s="211" t="s">
        <v>3138</v>
      </c>
      <c r="L72" s="211" t="s">
        <v>4598</v>
      </c>
      <c r="AD72" s="213"/>
    </row>
    <row r="73" spans="1:30" s="211" customFormat="1" x14ac:dyDescent="0.25">
      <c r="A73" s="211" t="s">
        <v>143</v>
      </c>
      <c r="B73" s="211">
        <v>2937</v>
      </c>
      <c r="C73" s="211" t="s">
        <v>195</v>
      </c>
      <c r="D73" s="211">
        <v>191651294</v>
      </c>
      <c r="E73" s="211">
        <v>1060</v>
      </c>
      <c r="F73" s="211">
        <v>1242</v>
      </c>
      <c r="G73" s="211">
        <v>1004</v>
      </c>
      <c r="I73" s="211" t="s">
        <v>3708</v>
      </c>
      <c r="J73" s="212" t="s">
        <v>3137</v>
      </c>
      <c r="K73" s="211" t="s">
        <v>219</v>
      </c>
      <c r="L73" s="211" t="s">
        <v>3758</v>
      </c>
      <c r="AD73" s="213"/>
    </row>
    <row r="74" spans="1:30" s="211" customFormat="1" x14ac:dyDescent="0.25">
      <c r="A74" s="211" t="s">
        <v>143</v>
      </c>
      <c r="B74" s="211">
        <v>2937</v>
      </c>
      <c r="C74" s="211" t="s">
        <v>195</v>
      </c>
      <c r="D74" s="211">
        <v>191764187</v>
      </c>
      <c r="E74" s="211">
        <v>1060</v>
      </c>
      <c r="F74" s="211">
        <v>1272</v>
      </c>
      <c r="G74" s="211">
        <v>1004</v>
      </c>
      <c r="I74" s="211" t="s">
        <v>4449</v>
      </c>
      <c r="J74" s="212" t="s">
        <v>3137</v>
      </c>
      <c r="K74" s="211" t="s">
        <v>3138</v>
      </c>
      <c r="L74" s="211" t="s">
        <v>4453</v>
      </c>
      <c r="AD74" s="213"/>
    </row>
    <row r="75" spans="1:30" s="211" customFormat="1" x14ac:dyDescent="0.25">
      <c r="A75" s="211" t="s">
        <v>143</v>
      </c>
      <c r="B75" s="211">
        <v>2937</v>
      </c>
      <c r="C75" s="211" t="s">
        <v>195</v>
      </c>
      <c r="D75" s="211">
        <v>191764271</v>
      </c>
      <c r="E75" s="211">
        <v>1080</v>
      </c>
      <c r="F75" s="211">
        <v>1274</v>
      </c>
      <c r="G75" s="211">
        <v>1004</v>
      </c>
      <c r="I75" s="211" t="s">
        <v>3151</v>
      </c>
      <c r="J75" s="212" t="s">
        <v>3137</v>
      </c>
      <c r="K75" s="211" t="s">
        <v>219</v>
      </c>
      <c r="L75" s="211" t="s">
        <v>3759</v>
      </c>
      <c r="AD75" s="213"/>
    </row>
    <row r="76" spans="1:30" s="211" customFormat="1" x14ac:dyDescent="0.25">
      <c r="A76" s="211" t="s">
        <v>143</v>
      </c>
      <c r="B76" s="211">
        <v>2937</v>
      </c>
      <c r="C76" s="211" t="s">
        <v>195</v>
      </c>
      <c r="D76" s="211">
        <v>191806135</v>
      </c>
      <c r="E76" s="211">
        <v>1080</v>
      </c>
      <c r="F76" s="211">
        <v>1274</v>
      </c>
      <c r="G76" s="211">
        <v>1004</v>
      </c>
      <c r="I76" s="211" t="s">
        <v>3152</v>
      </c>
      <c r="J76" s="212" t="s">
        <v>3137</v>
      </c>
      <c r="K76" s="211" t="s">
        <v>219</v>
      </c>
      <c r="L76" s="211" t="s">
        <v>3760</v>
      </c>
      <c r="AD76" s="213"/>
    </row>
    <row r="77" spans="1:30" s="211" customFormat="1" x14ac:dyDescent="0.25">
      <c r="A77" s="211" t="s">
        <v>143</v>
      </c>
      <c r="B77" s="211">
        <v>2937</v>
      </c>
      <c r="C77" s="211" t="s">
        <v>195</v>
      </c>
      <c r="D77" s="211">
        <v>191807115</v>
      </c>
      <c r="E77" s="211">
        <v>1080</v>
      </c>
      <c r="F77" s="211">
        <v>1274</v>
      </c>
      <c r="G77" s="211">
        <v>1004</v>
      </c>
      <c r="I77" s="211" t="s">
        <v>3153</v>
      </c>
      <c r="J77" s="212" t="s">
        <v>3137</v>
      </c>
      <c r="K77" s="211" t="s">
        <v>219</v>
      </c>
      <c r="L77" s="211" t="s">
        <v>3761</v>
      </c>
      <c r="AD77" s="213"/>
    </row>
    <row r="78" spans="1:30" s="211" customFormat="1" x14ac:dyDescent="0.25">
      <c r="A78" s="211" t="s">
        <v>143</v>
      </c>
      <c r="B78" s="211">
        <v>2937</v>
      </c>
      <c r="C78" s="211" t="s">
        <v>195</v>
      </c>
      <c r="D78" s="211">
        <v>191807117</v>
      </c>
      <c r="E78" s="211">
        <v>1080</v>
      </c>
      <c r="F78" s="211">
        <v>1274</v>
      </c>
      <c r="G78" s="211">
        <v>1004</v>
      </c>
      <c r="I78" s="211" t="s">
        <v>3154</v>
      </c>
      <c r="J78" s="212" t="s">
        <v>3137</v>
      </c>
      <c r="K78" s="211" t="s">
        <v>219</v>
      </c>
      <c r="L78" s="211" t="s">
        <v>3762</v>
      </c>
      <c r="AD78" s="213"/>
    </row>
    <row r="79" spans="1:30" s="211" customFormat="1" x14ac:dyDescent="0.25">
      <c r="A79" s="211" t="s">
        <v>143</v>
      </c>
      <c r="B79" s="211">
        <v>2937</v>
      </c>
      <c r="C79" s="211" t="s">
        <v>195</v>
      </c>
      <c r="D79" s="211">
        <v>191807134</v>
      </c>
      <c r="E79" s="211">
        <v>1080</v>
      </c>
      <c r="F79" s="211">
        <v>1274</v>
      </c>
      <c r="G79" s="211">
        <v>1004</v>
      </c>
      <c r="I79" s="211" t="s">
        <v>3155</v>
      </c>
      <c r="J79" s="212" t="s">
        <v>3137</v>
      </c>
      <c r="K79" s="211" t="s">
        <v>219</v>
      </c>
      <c r="L79" s="211" t="s">
        <v>3763</v>
      </c>
      <c r="AD79" s="213"/>
    </row>
    <row r="80" spans="1:30" s="211" customFormat="1" x14ac:dyDescent="0.25">
      <c r="A80" s="211" t="s">
        <v>143</v>
      </c>
      <c r="B80" s="211">
        <v>2937</v>
      </c>
      <c r="C80" s="211" t="s">
        <v>195</v>
      </c>
      <c r="D80" s="211">
        <v>191807137</v>
      </c>
      <c r="E80" s="211">
        <v>1080</v>
      </c>
      <c r="F80" s="211">
        <v>1274</v>
      </c>
      <c r="G80" s="211">
        <v>1004</v>
      </c>
      <c r="I80" s="211" t="s">
        <v>3156</v>
      </c>
      <c r="J80" s="212" t="s">
        <v>3137</v>
      </c>
      <c r="K80" s="211" t="s">
        <v>219</v>
      </c>
      <c r="L80" s="211" t="s">
        <v>3764</v>
      </c>
      <c r="AD80" s="213"/>
    </row>
    <row r="81" spans="1:30" s="211" customFormat="1" x14ac:dyDescent="0.25">
      <c r="A81" s="211" t="s">
        <v>143</v>
      </c>
      <c r="B81" s="211">
        <v>2937</v>
      </c>
      <c r="C81" s="211" t="s">
        <v>195</v>
      </c>
      <c r="D81" s="211">
        <v>191849654</v>
      </c>
      <c r="E81" s="211">
        <v>1030</v>
      </c>
      <c r="F81" s="211">
        <v>1122</v>
      </c>
      <c r="G81" s="211">
        <v>1004</v>
      </c>
      <c r="I81" s="211" t="s">
        <v>4179</v>
      </c>
      <c r="J81" s="212" t="s">
        <v>3137</v>
      </c>
      <c r="K81" s="211" t="s">
        <v>219</v>
      </c>
      <c r="L81" s="211" t="s">
        <v>4180</v>
      </c>
      <c r="AD81" s="213"/>
    </row>
    <row r="82" spans="1:30" s="211" customFormat="1" x14ac:dyDescent="0.25">
      <c r="A82" s="211" t="s">
        <v>143</v>
      </c>
      <c r="B82" s="211">
        <v>2937</v>
      </c>
      <c r="C82" s="211" t="s">
        <v>195</v>
      </c>
      <c r="D82" s="211">
        <v>191858865</v>
      </c>
      <c r="E82" s="211">
        <v>1020</v>
      </c>
      <c r="F82" s="211">
        <v>1122</v>
      </c>
      <c r="G82" s="211">
        <v>1004</v>
      </c>
      <c r="I82" s="211" t="s">
        <v>4549</v>
      </c>
      <c r="J82" s="212" t="s">
        <v>3137</v>
      </c>
      <c r="K82" s="211" t="s">
        <v>219</v>
      </c>
      <c r="L82" s="211" t="s">
        <v>4606</v>
      </c>
      <c r="AD82" s="213"/>
    </row>
    <row r="83" spans="1:30" s="211" customFormat="1" x14ac:dyDescent="0.25">
      <c r="A83" s="211" t="s">
        <v>143</v>
      </c>
      <c r="B83" s="211">
        <v>2937</v>
      </c>
      <c r="C83" s="211" t="s">
        <v>195</v>
      </c>
      <c r="D83" s="211">
        <v>191862104</v>
      </c>
      <c r="E83" s="211">
        <v>1060</v>
      </c>
      <c r="F83" s="211">
        <v>1274</v>
      </c>
      <c r="G83" s="211">
        <v>1004</v>
      </c>
      <c r="I83" s="211" t="s">
        <v>3157</v>
      </c>
      <c r="J83" s="212" t="s">
        <v>3137</v>
      </c>
      <c r="K83" s="211" t="s">
        <v>219</v>
      </c>
      <c r="L83" s="211" t="s">
        <v>3765</v>
      </c>
      <c r="AD83" s="213"/>
    </row>
    <row r="84" spans="1:30" s="211" customFormat="1" x14ac:dyDescent="0.25">
      <c r="A84" s="211" t="s">
        <v>143</v>
      </c>
      <c r="B84" s="211">
        <v>2937</v>
      </c>
      <c r="C84" s="211" t="s">
        <v>195</v>
      </c>
      <c r="D84" s="211">
        <v>191864928</v>
      </c>
      <c r="E84" s="211">
        <v>1060</v>
      </c>
      <c r="F84" s="211">
        <v>1274</v>
      </c>
      <c r="G84" s="211">
        <v>1004</v>
      </c>
      <c r="I84" s="211" t="s">
        <v>3917</v>
      </c>
      <c r="J84" s="212" t="s">
        <v>3137</v>
      </c>
      <c r="K84" s="211" t="s">
        <v>219</v>
      </c>
      <c r="L84" s="211" t="s">
        <v>3920</v>
      </c>
      <c r="AD84" s="213"/>
    </row>
    <row r="85" spans="1:30" s="211" customFormat="1" x14ac:dyDescent="0.25">
      <c r="A85" s="211" t="s">
        <v>143</v>
      </c>
      <c r="B85" s="211">
        <v>2937</v>
      </c>
      <c r="C85" s="211" t="s">
        <v>195</v>
      </c>
      <c r="D85" s="211">
        <v>191866768</v>
      </c>
      <c r="E85" s="211">
        <v>1060</v>
      </c>
      <c r="F85" s="211">
        <v>1274</v>
      </c>
      <c r="G85" s="211">
        <v>1004</v>
      </c>
      <c r="I85" s="211" t="s">
        <v>3158</v>
      </c>
      <c r="J85" s="212" t="s">
        <v>3137</v>
      </c>
      <c r="K85" s="211" t="s">
        <v>219</v>
      </c>
      <c r="L85" s="211" t="s">
        <v>3766</v>
      </c>
      <c r="AD85" s="213"/>
    </row>
    <row r="86" spans="1:30" s="211" customFormat="1" x14ac:dyDescent="0.25">
      <c r="A86" s="211" t="s">
        <v>143</v>
      </c>
      <c r="B86" s="211">
        <v>2937</v>
      </c>
      <c r="C86" s="211" t="s">
        <v>195</v>
      </c>
      <c r="D86" s="211">
        <v>191866769</v>
      </c>
      <c r="E86" s="211">
        <v>1060</v>
      </c>
      <c r="F86" s="211">
        <v>1252</v>
      </c>
      <c r="G86" s="211">
        <v>1004</v>
      </c>
      <c r="I86" s="211" t="s">
        <v>4227</v>
      </c>
      <c r="J86" s="212" t="s">
        <v>3137</v>
      </c>
      <c r="K86" s="211" t="s">
        <v>219</v>
      </c>
      <c r="L86" s="211" t="s">
        <v>4228</v>
      </c>
      <c r="AD86" s="213"/>
    </row>
    <row r="87" spans="1:30" s="211" customFormat="1" x14ac:dyDescent="0.25">
      <c r="A87" s="211" t="s">
        <v>143</v>
      </c>
      <c r="B87" s="211">
        <v>2937</v>
      </c>
      <c r="C87" s="211" t="s">
        <v>195</v>
      </c>
      <c r="D87" s="211">
        <v>191866846</v>
      </c>
      <c r="E87" s="211">
        <v>1060</v>
      </c>
      <c r="F87" s="211">
        <v>1274</v>
      </c>
      <c r="G87" s="211">
        <v>1004</v>
      </c>
      <c r="I87" s="211" t="s">
        <v>3159</v>
      </c>
      <c r="J87" s="212" t="s">
        <v>3137</v>
      </c>
      <c r="K87" s="211" t="s">
        <v>219</v>
      </c>
      <c r="L87" s="211" t="s">
        <v>3767</v>
      </c>
      <c r="AD87" s="213"/>
    </row>
    <row r="88" spans="1:30" s="211" customFormat="1" x14ac:dyDescent="0.25">
      <c r="A88" s="211" t="s">
        <v>143</v>
      </c>
      <c r="B88" s="211">
        <v>2937</v>
      </c>
      <c r="C88" s="211" t="s">
        <v>195</v>
      </c>
      <c r="D88" s="211">
        <v>191869383</v>
      </c>
      <c r="E88" s="211">
        <v>1060</v>
      </c>
      <c r="F88" s="211">
        <v>1274</v>
      </c>
      <c r="G88" s="211">
        <v>1004</v>
      </c>
      <c r="I88" s="211" t="s">
        <v>3160</v>
      </c>
      <c r="J88" s="212" t="s">
        <v>3137</v>
      </c>
      <c r="K88" s="211" t="s">
        <v>219</v>
      </c>
      <c r="L88" s="211" t="s">
        <v>3768</v>
      </c>
      <c r="AD88" s="213"/>
    </row>
    <row r="89" spans="1:30" s="211" customFormat="1" x14ac:dyDescent="0.25">
      <c r="A89" s="211" t="s">
        <v>143</v>
      </c>
      <c r="B89" s="211">
        <v>2937</v>
      </c>
      <c r="C89" s="211" t="s">
        <v>195</v>
      </c>
      <c r="D89" s="211">
        <v>191952424</v>
      </c>
      <c r="E89" s="211">
        <v>1060</v>
      </c>
      <c r="F89" s="211">
        <v>1274</v>
      </c>
      <c r="G89" s="211">
        <v>1004</v>
      </c>
      <c r="I89" s="211" t="s">
        <v>3161</v>
      </c>
      <c r="J89" s="212" t="s">
        <v>3137</v>
      </c>
      <c r="K89" s="211" t="s">
        <v>219</v>
      </c>
      <c r="L89" s="211" t="s">
        <v>3769</v>
      </c>
      <c r="AD89" s="213"/>
    </row>
    <row r="90" spans="1:30" s="211" customFormat="1" x14ac:dyDescent="0.25">
      <c r="A90" s="211" t="s">
        <v>143</v>
      </c>
      <c r="B90" s="211">
        <v>2937</v>
      </c>
      <c r="C90" s="211" t="s">
        <v>195</v>
      </c>
      <c r="D90" s="211">
        <v>191956324</v>
      </c>
      <c r="E90" s="211">
        <v>1060</v>
      </c>
      <c r="F90" s="211">
        <v>1274</v>
      </c>
      <c r="G90" s="211">
        <v>1004</v>
      </c>
      <c r="I90" s="211" t="s">
        <v>3162</v>
      </c>
      <c r="J90" s="212" t="s">
        <v>3137</v>
      </c>
      <c r="K90" s="211" t="s">
        <v>219</v>
      </c>
      <c r="L90" s="211" t="s">
        <v>3770</v>
      </c>
      <c r="AD90" s="213"/>
    </row>
    <row r="91" spans="1:30" s="211" customFormat="1" x14ac:dyDescent="0.25">
      <c r="A91" s="211" t="s">
        <v>143</v>
      </c>
      <c r="B91" s="211">
        <v>2937</v>
      </c>
      <c r="C91" s="211" t="s">
        <v>195</v>
      </c>
      <c r="D91" s="211">
        <v>191961366</v>
      </c>
      <c r="E91" s="211">
        <v>1060</v>
      </c>
      <c r="F91" s="211">
        <v>1274</v>
      </c>
      <c r="G91" s="211">
        <v>1004</v>
      </c>
      <c r="I91" s="211" t="s">
        <v>3163</v>
      </c>
      <c r="J91" s="212" t="s">
        <v>3137</v>
      </c>
      <c r="K91" s="211" t="s">
        <v>219</v>
      </c>
      <c r="L91" s="211" t="s">
        <v>3771</v>
      </c>
      <c r="AD91" s="213"/>
    </row>
    <row r="92" spans="1:30" s="211" customFormat="1" x14ac:dyDescent="0.25">
      <c r="A92" s="211" t="s">
        <v>143</v>
      </c>
      <c r="B92" s="211">
        <v>2937</v>
      </c>
      <c r="C92" s="211" t="s">
        <v>195</v>
      </c>
      <c r="D92" s="211">
        <v>191975594</v>
      </c>
      <c r="E92" s="211">
        <v>1040</v>
      </c>
      <c r="F92" s="211">
        <v>1274</v>
      </c>
      <c r="G92" s="211">
        <v>1004</v>
      </c>
      <c r="I92" s="211" t="s">
        <v>4450</v>
      </c>
      <c r="J92" s="212" t="s">
        <v>3137</v>
      </c>
      <c r="K92" s="211" t="s">
        <v>221</v>
      </c>
      <c r="L92" s="211" t="s">
        <v>4452</v>
      </c>
      <c r="AD92" s="213"/>
    </row>
    <row r="93" spans="1:30" s="211" customFormat="1" x14ac:dyDescent="0.25">
      <c r="A93" s="211" t="s">
        <v>143</v>
      </c>
      <c r="B93" s="211">
        <v>2937</v>
      </c>
      <c r="C93" s="211" t="s">
        <v>195</v>
      </c>
      <c r="D93" s="211">
        <v>191982518</v>
      </c>
      <c r="E93" s="211">
        <v>1060</v>
      </c>
      <c r="F93" s="211">
        <v>1274</v>
      </c>
      <c r="G93" s="211">
        <v>1004</v>
      </c>
      <c r="I93" s="211" t="s">
        <v>4164</v>
      </c>
      <c r="J93" s="212" t="s">
        <v>3137</v>
      </c>
      <c r="K93" s="211" t="s">
        <v>219</v>
      </c>
      <c r="L93" s="211" t="s">
        <v>4166</v>
      </c>
      <c r="AD93" s="213"/>
    </row>
    <row r="94" spans="1:30" s="211" customFormat="1" x14ac:dyDescent="0.25">
      <c r="A94" s="211" t="s">
        <v>143</v>
      </c>
      <c r="B94" s="211">
        <v>2937</v>
      </c>
      <c r="C94" s="211" t="s">
        <v>195</v>
      </c>
      <c r="D94" s="211">
        <v>191983738</v>
      </c>
      <c r="E94" s="211">
        <v>1060</v>
      </c>
      <c r="F94" s="211">
        <v>1274</v>
      </c>
      <c r="G94" s="211">
        <v>1004</v>
      </c>
      <c r="I94" s="211" t="s">
        <v>4031</v>
      </c>
      <c r="J94" s="212" t="s">
        <v>3137</v>
      </c>
      <c r="K94" s="211" t="s">
        <v>219</v>
      </c>
      <c r="L94" s="211" t="s">
        <v>4034</v>
      </c>
      <c r="AD94" s="213"/>
    </row>
    <row r="95" spans="1:30" s="211" customFormat="1" x14ac:dyDescent="0.25">
      <c r="A95" s="211" t="s">
        <v>143</v>
      </c>
      <c r="B95" s="211">
        <v>2937</v>
      </c>
      <c r="C95" s="211" t="s">
        <v>195</v>
      </c>
      <c r="D95" s="211">
        <v>191984703</v>
      </c>
      <c r="E95" s="211">
        <v>1060</v>
      </c>
      <c r="F95" s="211">
        <v>1274</v>
      </c>
      <c r="G95" s="211">
        <v>1004</v>
      </c>
      <c r="I95" s="211" t="s">
        <v>4398</v>
      </c>
      <c r="J95" s="212" t="s">
        <v>3137</v>
      </c>
      <c r="K95" s="211" t="s">
        <v>219</v>
      </c>
      <c r="L95" s="211" t="s">
        <v>4408</v>
      </c>
      <c r="AD95" s="213"/>
    </row>
    <row r="96" spans="1:30" s="211" customFormat="1" x14ac:dyDescent="0.25">
      <c r="A96" s="211" t="s">
        <v>143</v>
      </c>
      <c r="B96" s="211">
        <v>2937</v>
      </c>
      <c r="C96" s="211" t="s">
        <v>195</v>
      </c>
      <c r="D96" s="211">
        <v>191995131</v>
      </c>
      <c r="E96" s="211">
        <v>1030</v>
      </c>
      <c r="F96" s="211">
        <v>1122</v>
      </c>
      <c r="G96" s="211">
        <v>1003</v>
      </c>
      <c r="I96" s="211" t="s">
        <v>4540</v>
      </c>
      <c r="J96" s="212" t="s">
        <v>3137</v>
      </c>
      <c r="K96" s="211" t="s">
        <v>219</v>
      </c>
      <c r="L96" s="211" t="s">
        <v>4543</v>
      </c>
      <c r="AD96" s="213"/>
    </row>
    <row r="97" spans="1:30" s="211" customFormat="1" x14ac:dyDescent="0.25">
      <c r="A97" s="211" t="s">
        <v>143</v>
      </c>
      <c r="B97" s="211">
        <v>2937</v>
      </c>
      <c r="C97" s="211" t="s">
        <v>195</v>
      </c>
      <c r="D97" s="211">
        <v>191995132</v>
      </c>
      <c r="E97" s="211">
        <v>1030</v>
      </c>
      <c r="F97" s="211">
        <v>1122</v>
      </c>
      <c r="G97" s="211">
        <v>1003</v>
      </c>
      <c r="I97" s="211" t="s">
        <v>4541</v>
      </c>
      <c r="J97" s="212" t="s">
        <v>3137</v>
      </c>
      <c r="K97" s="211" t="s">
        <v>219</v>
      </c>
      <c r="L97" s="211" t="s">
        <v>4544</v>
      </c>
      <c r="AD97" s="213"/>
    </row>
    <row r="98" spans="1:30" s="211" customFormat="1" x14ac:dyDescent="0.25">
      <c r="A98" s="211" t="s">
        <v>143</v>
      </c>
      <c r="B98" s="211">
        <v>2937</v>
      </c>
      <c r="C98" s="211" t="s">
        <v>195</v>
      </c>
      <c r="D98" s="211">
        <v>192003562</v>
      </c>
      <c r="E98" s="211">
        <v>1060</v>
      </c>
      <c r="F98" s="211">
        <v>1263</v>
      </c>
      <c r="G98" s="211">
        <v>1004</v>
      </c>
      <c r="I98" s="211" t="s">
        <v>4211</v>
      </c>
      <c r="J98" s="212" t="s">
        <v>3137</v>
      </c>
      <c r="K98" s="211" t="s">
        <v>219</v>
      </c>
      <c r="L98" s="211" t="s">
        <v>4220</v>
      </c>
      <c r="AD98" s="213"/>
    </row>
    <row r="99" spans="1:30" s="211" customFormat="1" x14ac:dyDescent="0.25">
      <c r="A99" s="211" t="s">
        <v>143</v>
      </c>
      <c r="B99" s="211">
        <v>2937</v>
      </c>
      <c r="C99" s="211" t="s">
        <v>195</v>
      </c>
      <c r="D99" s="211">
        <v>192003564</v>
      </c>
      <c r="E99" s="211">
        <v>1060</v>
      </c>
      <c r="F99" s="211">
        <v>1242</v>
      </c>
      <c r="G99" s="211">
        <v>1004</v>
      </c>
      <c r="I99" s="211" t="s">
        <v>4212</v>
      </c>
      <c r="J99" s="212" t="s">
        <v>3137</v>
      </c>
      <c r="K99" s="211" t="s">
        <v>219</v>
      </c>
      <c r="L99" s="211" t="s">
        <v>4221</v>
      </c>
      <c r="AD99" s="213"/>
    </row>
    <row r="100" spans="1:30" s="211" customFormat="1" x14ac:dyDescent="0.25">
      <c r="A100" s="211" t="s">
        <v>143</v>
      </c>
      <c r="B100" s="211">
        <v>2937</v>
      </c>
      <c r="C100" s="211" t="s">
        <v>195</v>
      </c>
      <c r="D100" s="211">
        <v>192026904</v>
      </c>
      <c r="E100" s="211">
        <v>1060</v>
      </c>
      <c r="F100" s="211">
        <v>1274</v>
      </c>
      <c r="G100" s="211">
        <v>1004</v>
      </c>
      <c r="I100" s="211" t="s">
        <v>4518</v>
      </c>
      <c r="J100" s="212" t="s">
        <v>3137</v>
      </c>
      <c r="K100" s="211" t="s">
        <v>219</v>
      </c>
      <c r="L100" s="211" t="s">
        <v>4521</v>
      </c>
      <c r="AD100" s="213"/>
    </row>
    <row r="101" spans="1:30" s="211" customFormat="1" x14ac:dyDescent="0.25">
      <c r="A101" s="211" t="s">
        <v>143</v>
      </c>
      <c r="B101" s="211">
        <v>2937</v>
      </c>
      <c r="C101" s="211" t="s">
        <v>195</v>
      </c>
      <c r="D101" s="211">
        <v>192039726</v>
      </c>
      <c r="E101" s="211">
        <v>1060</v>
      </c>
      <c r="F101" s="211">
        <v>1252</v>
      </c>
      <c r="G101" s="211">
        <v>1004</v>
      </c>
      <c r="I101" s="211" t="s">
        <v>4506</v>
      </c>
      <c r="J101" s="212" t="s">
        <v>3137</v>
      </c>
      <c r="K101" s="211" t="s">
        <v>219</v>
      </c>
      <c r="L101" s="211" t="s">
        <v>4508</v>
      </c>
      <c r="AD101" s="213"/>
    </row>
    <row r="102" spans="1:30" s="211" customFormat="1" x14ac:dyDescent="0.25">
      <c r="A102" s="211" t="s">
        <v>143</v>
      </c>
      <c r="B102" s="211">
        <v>2937</v>
      </c>
      <c r="C102" s="211" t="s">
        <v>195</v>
      </c>
      <c r="D102" s="211">
        <v>192039748</v>
      </c>
      <c r="E102" s="211">
        <v>1080</v>
      </c>
      <c r="F102" s="211">
        <v>1274</v>
      </c>
      <c r="G102" s="211">
        <v>1004</v>
      </c>
      <c r="I102" s="211" t="s">
        <v>4563</v>
      </c>
      <c r="J102" s="212" t="s">
        <v>3137</v>
      </c>
      <c r="K102" s="211" t="s">
        <v>219</v>
      </c>
      <c r="L102" s="211" t="s">
        <v>4572</v>
      </c>
      <c r="AD102" s="213"/>
    </row>
    <row r="103" spans="1:30" s="211" customFormat="1" x14ac:dyDescent="0.25">
      <c r="A103" s="211" t="s">
        <v>143</v>
      </c>
      <c r="B103" s="211">
        <v>2937</v>
      </c>
      <c r="C103" s="211" t="s">
        <v>195</v>
      </c>
      <c r="D103" s="211">
        <v>192045485</v>
      </c>
      <c r="E103" s="211">
        <v>1060</v>
      </c>
      <c r="F103" s="211">
        <v>1274</v>
      </c>
      <c r="G103" s="211">
        <v>1004</v>
      </c>
      <c r="I103" s="211" t="s">
        <v>4581</v>
      </c>
      <c r="J103" s="212" t="s">
        <v>3137</v>
      </c>
      <c r="K103" s="211" t="s">
        <v>219</v>
      </c>
      <c r="L103" s="211" t="s">
        <v>4584</v>
      </c>
      <c r="AD103" s="213"/>
    </row>
    <row r="104" spans="1:30" s="211" customFormat="1" x14ac:dyDescent="0.25">
      <c r="A104" s="211" t="s">
        <v>143</v>
      </c>
      <c r="B104" s="211">
        <v>2937</v>
      </c>
      <c r="C104" s="211" t="s">
        <v>195</v>
      </c>
      <c r="D104" s="211">
        <v>502011904</v>
      </c>
      <c r="E104" s="211">
        <v>1060</v>
      </c>
      <c r="F104" s="211">
        <v>1242</v>
      </c>
      <c r="G104" s="211">
        <v>1004</v>
      </c>
      <c r="I104" s="211" t="s">
        <v>3927</v>
      </c>
      <c r="J104" s="212" t="s">
        <v>3137</v>
      </c>
      <c r="K104" s="211" t="s">
        <v>219</v>
      </c>
      <c r="L104" s="211" t="s">
        <v>3929</v>
      </c>
      <c r="AD104" s="213"/>
    </row>
    <row r="105" spans="1:30" s="211" customFormat="1" x14ac:dyDescent="0.25">
      <c r="A105" s="211" t="s">
        <v>143</v>
      </c>
      <c r="B105" s="211">
        <v>2937</v>
      </c>
      <c r="C105" s="211" t="s">
        <v>195</v>
      </c>
      <c r="D105" s="211">
        <v>502011919</v>
      </c>
      <c r="E105" s="211">
        <v>1060</v>
      </c>
      <c r="F105" s="211">
        <v>1274</v>
      </c>
      <c r="G105" s="211">
        <v>1004</v>
      </c>
      <c r="I105" s="211" t="s">
        <v>3164</v>
      </c>
      <c r="J105" s="212" t="s">
        <v>3137</v>
      </c>
      <c r="K105" s="211" t="s">
        <v>219</v>
      </c>
      <c r="L105" s="211" t="s">
        <v>3772</v>
      </c>
      <c r="AD105" s="213"/>
    </row>
    <row r="106" spans="1:30" s="211" customFormat="1" x14ac:dyDescent="0.25">
      <c r="A106" s="211" t="s">
        <v>143</v>
      </c>
      <c r="B106" s="211">
        <v>2937</v>
      </c>
      <c r="C106" s="211" t="s">
        <v>195</v>
      </c>
      <c r="D106" s="211">
        <v>502012064</v>
      </c>
      <c r="E106" s="211">
        <v>1060</v>
      </c>
      <c r="F106" s="211">
        <v>1274</v>
      </c>
      <c r="G106" s="211">
        <v>1004</v>
      </c>
      <c r="I106" s="211" t="s">
        <v>4303</v>
      </c>
      <c r="J106" s="212" t="s">
        <v>3137</v>
      </c>
      <c r="K106" s="211" t="s">
        <v>219</v>
      </c>
      <c r="L106" s="211" t="s">
        <v>4307</v>
      </c>
      <c r="AD106" s="213"/>
    </row>
    <row r="107" spans="1:30" s="211" customFormat="1" x14ac:dyDescent="0.25">
      <c r="A107" s="211" t="s">
        <v>143</v>
      </c>
      <c r="B107" s="211">
        <v>2937</v>
      </c>
      <c r="C107" s="211" t="s">
        <v>195</v>
      </c>
      <c r="D107" s="211">
        <v>502012080</v>
      </c>
      <c r="E107" s="211">
        <v>1060</v>
      </c>
      <c r="F107" s="211">
        <v>1242</v>
      </c>
      <c r="G107" s="211">
        <v>1004</v>
      </c>
      <c r="I107" s="211" t="s">
        <v>4258</v>
      </c>
      <c r="J107" s="212" t="s">
        <v>3137</v>
      </c>
      <c r="K107" s="211" t="s">
        <v>3138</v>
      </c>
      <c r="L107" s="211" t="s">
        <v>4260</v>
      </c>
      <c r="AD107" s="213"/>
    </row>
    <row r="108" spans="1:30" s="211" customFormat="1" x14ac:dyDescent="0.25">
      <c r="A108" s="211" t="s">
        <v>143</v>
      </c>
      <c r="B108" s="211">
        <v>2938</v>
      </c>
      <c r="C108" s="211" t="s">
        <v>196</v>
      </c>
      <c r="D108" s="211">
        <v>475879</v>
      </c>
      <c r="E108" s="211">
        <v>1060</v>
      </c>
      <c r="F108" s="211">
        <v>1211</v>
      </c>
      <c r="G108" s="211">
        <v>1004</v>
      </c>
      <c r="I108" s="211" t="s">
        <v>3747</v>
      </c>
      <c r="J108" s="212" t="s">
        <v>3137</v>
      </c>
      <c r="K108" s="211" t="s">
        <v>3138</v>
      </c>
      <c r="L108" s="211" t="s">
        <v>3836</v>
      </c>
      <c r="AD108" s="213"/>
    </row>
    <row r="109" spans="1:30" s="211" customFormat="1" x14ac:dyDescent="0.25">
      <c r="A109" s="211" t="s">
        <v>143</v>
      </c>
      <c r="B109" s="211">
        <v>2938</v>
      </c>
      <c r="C109" s="211" t="s">
        <v>196</v>
      </c>
      <c r="D109" s="211">
        <v>191873140</v>
      </c>
      <c r="E109" s="211">
        <v>1060</v>
      </c>
      <c r="F109" s="211">
        <v>1274</v>
      </c>
      <c r="G109" s="211">
        <v>1004</v>
      </c>
      <c r="I109" s="211" t="s">
        <v>3165</v>
      </c>
      <c r="J109" s="212" t="s">
        <v>3137</v>
      </c>
      <c r="K109" s="211" t="s">
        <v>219</v>
      </c>
      <c r="L109" s="211" t="s">
        <v>3773</v>
      </c>
      <c r="AD109" s="213"/>
    </row>
    <row r="110" spans="1:30" s="211" customFormat="1" x14ac:dyDescent="0.25">
      <c r="A110" s="211" t="s">
        <v>143</v>
      </c>
      <c r="B110" s="211">
        <v>2939</v>
      </c>
      <c r="C110" s="211" t="s">
        <v>142</v>
      </c>
      <c r="D110" s="211">
        <v>1610684</v>
      </c>
      <c r="E110" s="211">
        <v>1030</v>
      </c>
      <c r="F110" s="211">
        <v>1122</v>
      </c>
      <c r="G110" s="211">
        <v>1004</v>
      </c>
      <c r="I110" s="211" t="s">
        <v>4189</v>
      </c>
      <c r="J110" s="212" t="s">
        <v>3137</v>
      </c>
      <c r="K110" s="211" t="s">
        <v>3138</v>
      </c>
      <c r="L110" s="211" t="s">
        <v>4197</v>
      </c>
      <c r="AD110" s="213"/>
    </row>
    <row r="111" spans="1:30" s="211" customFormat="1" x14ac:dyDescent="0.25">
      <c r="A111" s="211" t="s">
        <v>143</v>
      </c>
      <c r="B111" s="211">
        <v>2939</v>
      </c>
      <c r="C111" s="211" t="s">
        <v>142</v>
      </c>
      <c r="D111" s="211">
        <v>1610705</v>
      </c>
      <c r="E111" s="211">
        <v>1030</v>
      </c>
      <c r="F111" s="211">
        <v>1110</v>
      </c>
      <c r="G111" s="211">
        <v>1004</v>
      </c>
      <c r="I111" s="211" t="s">
        <v>3166</v>
      </c>
      <c r="J111" s="212" t="s">
        <v>3137</v>
      </c>
      <c r="K111" s="211" t="s">
        <v>3138</v>
      </c>
      <c r="L111" s="211" t="s">
        <v>4198</v>
      </c>
      <c r="AD111" s="213"/>
    </row>
    <row r="112" spans="1:30" s="211" customFormat="1" x14ac:dyDescent="0.25">
      <c r="A112" s="211" t="s">
        <v>143</v>
      </c>
      <c r="B112" s="211">
        <v>2939</v>
      </c>
      <c r="C112" s="211" t="s">
        <v>142</v>
      </c>
      <c r="D112" s="211">
        <v>1614790</v>
      </c>
      <c r="E112" s="211">
        <v>1040</v>
      </c>
      <c r="F112" s="211">
        <v>1130</v>
      </c>
      <c r="G112" s="211">
        <v>1004</v>
      </c>
      <c r="I112" s="211" t="s">
        <v>4486</v>
      </c>
      <c r="J112" s="212" t="s">
        <v>3137</v>
      </c>
      <c r="K112" s="211" t="s">
        <v>219</v>
      </c>
      <c r="L112" s="211" t="s">
        <v>4488</v>
      </c>
      <c r="AD112" s="213"/>
    </row>
    <row r="113" spans="1:30" s="211" customFormat="1" x14ac:dyDescent="0.25">
      <c r="A113" s="211" t="s">
        <v>143</v>
      </c>
      <c r="B113" s="211">
        <v>2939</v>
      </c>
      <c r="C113" s="211" t="s">
        <v>142</v>
      </c>
      <c r="D113" s="211">
        <v>9045007</v>
      </c>
      <c r="E113" s="211">
        <v>1060</v>
      </c>
      <c r="G113" s="211">
        <v>1004</v>
      </c>
      <c r="I113" s="211" t="s">
        <v>3167</v>
      </c>
      <c r="J113" s="212" t="s">
        <v>3137</v>
      </c>
      <c r="K113" s="211" t="s">
        <v>3138</v>
      </c>
      <c r="L113" s="211" t="s">
        <v>3837</v>
      </c>
      <c r="AD113" s="213"/>
    </row>
    <row r="114" spans="1:30" s="211" customFormat="1" x14ac:dyDescent="0.25">
      <c r="A114" s="211" t="s">
        <v>143</v>
      </c>
      <c r="B114" s="211">
        <v>2939</v>
      </c>
      <c r="C114" s="211" t="s">
        <v>142</v>
      </c>
      <c r="D114" s="211">
        <v>9045008</v>
      </c>
      <c r="E114" s="211">
        <v>1060</v>
      </c>
      <c r="F114" s="211">
        <v>1251</v>
      </c>
      <c r="G114" s="211">
        <v>1004</v>
      </c>
      <c r="I114" s="211" t="s">
        <v>3168</v>
      </c>
      <c r="J114" s="212" t="s">
        <v>3137</v>
      </c>
      <c r="K114" s="211" t="s">
        <v>219</v>
      </c>
      <c r="L114" s="211" t="s">
        <v>3774</v>
      </c>
      <c r="AD114" s="213"/>
    </row>
    <row r="115" spans="1:30" s="211" customFormat="1" x14ac:dyDescent="0.25">
      <c r="A115" s="211" t="s">
        <v>143</v>
      </c>
      <c r="B115" s="211">
        <v>2939</v>
      </c>
      <c r="C115" s="211" t="s">
        <v>142</v>
      </c>
      <c r="D115" s="211">
        <v>9080875</v>
      </c>
      <c r="E115" s="211">
        <v>1060</v>
      </c>
      <c r="F115" s="211">
        <v>1220</v>
      </c>
      <c r="G115" s="211">
        <v>1004</v>
      </c>
      <c r="I115" s="211" t="s">
        <v>3993</v>
      </c>
      <c r="J115" s="212" t="s">
        <v>3137</v>
      </c>
      <c r="K115" s="211" t="s">
        <v>221</v>
      </c>
      <c r="L115" s="211" t="s">
        <v>3999</v>
      </c>
      <c r="AD115" s="213"/>
    </row>
    <row r="116" spans="1:30" s="211" customFormat="1" x14ac:dyDescent="0.25">
      <c r="A116" s="211" t="s">
        <v>143</v>
      </c>
      <c r="B116" s="211">
        <v>2939</v>
      </c>
      <c r="C116" s="211" t="s">
        <v>142</v>
      </c>
      <c r="D116" s="211">
        <v>190632209</v>
      </c>
      <c r="E116" s="211">
        <v>1060</v>
      </c>
      <c r="F116" s="211">
        <v>1251</v>
      </c>
      <c r="G116" s="211">
        <v>1004</v>
      </c>
      <c r="I116" s="211" t="s">
        <v>3169</v>
      </c>
      <c r="J116" s="212" t="s">
        <v>3137</v>
      </c>
      <c r="K116" s="211" t="s">
        <v>3138</v>
      </c>
      <c r="L116" s="211" t="s">
        <v>3838</v>
      </c>
      <c r="AD116" s="213"/>
    </row>
    <row r="117" spans="1:30" s="211" customFormat="1" x14ac:dyDescent="0.25">
      <c r="A117" s="211" t="s">
        <v>143</v>
      </c>
      <c r="B117" s="211">
        <v>2939</v>
      </c>
      <c r="C117" s="211" t="s">
        <v>142</v>
      </c>
      <c r="D117" s="211">
        <v>190674470</v>
      </c>
      <c r="E117" s="211">
        <v>1060</v>
      </c>
      <c r="F117" s="211">
        <v>1251</v>
      </c>
      <c r="G117" s="211">
        <v>1004</v>
      </c>
      <c r="I117" s="211" t="s">
        <v>3170</v>
      </c>
      <c r="J117" s="212" t="s">
        <v>3137</v>
      </c>
      <c r="K117" s="211" t="s">
        <v>3138</v>
      </c>
      <c r="L117" s="211" t="s">
        <v>3839</v>
      </c>
      <c r="AD117" s="213"/>
    </row>
    <row r="118" spans="1:30" s="211" customFormat="1" x14ac:dyDescent="0.25">
      <c r="A118" s="211" t="s">
        <v>143</v>
      </c>
      <c r="B118" s="211">
        <v>2939</v>
      </c>
      <c r="C118" s="211" t="s">
        <v>142</v>
      </c>
      <c r="D118" s="211">
        <v>190848049</v>
      </c>
      <c r="E118" s="211">
        <v>1060</v>
      </c>
      <c r="F118" s="211">
        <v>1242</v>
      </c>
      <c r="G118" s="211">
        <v>1004</v>
      </c>
      <c r="I118" s="211" t="s">
        <v>3171</v>
      </c>
      <c r="J118" s="212" t="s">
        <v>3137</v>
      </c>
      <c r="K118" s="211" t="s">
        <v>3138</v>
      </c>
      <c r="L118" s="211" t="s">
        <v>3840</v>
      </c>
      <c r="AD118" s="213"/>
    </row>
    <row r="119" spans="1:30" s="211" customFormat="1" x14ac:dyDescent="0.25">
      <c r="A119" s="211" t="s">
        <v>143</v>
      </c>
      <c r="B119" s="211">
        <v>2939</v>
      </c>
      <c r="C119" s="211" t="s">
        <v>142</v>
      </c>
      <c r="D119" s="211">
        <v>190975889</v>
      </c>
      <c r="E119" s="211">
        <v>1060</v>
      </c>
      <c r="F119" s="211">
        <v>1242</v>
      </c>
      <c r="G119" s="211">
        <v>1004</v>
      </c>
      <c r="I119" s="211" t="s">
        <v>3172</v>
      </c>
      <c r="J119" s="212" t="s">
        <v>3137</v>
      </c>
      <c r="K119" s="211" t="s">
        <v>3138</v>
      </c>
      <c r="L119" s="211" t="s">
        <v>3841</v>
      </c>
      <c r="AD119" s="213"/>
    </row>
    <row r="120" spans="1:30" s="211" customFormat="1" x14ac:dyDescent="0.25">
      <c r="A120" s="211" t="s">
        <v>143</v>
      </c>
      <c r="B120" s="211">
        <v>2939</v>
      </c>
      <c r="C120" s="211" t="s">
        <v>142</v>
      </c>
      <c r="D120" s="211">
        <v>191053590</v>
      </c>
      <c r="E120" s="211">
        <v>1060</v>
      </c>
      <c r="F120" s="211">
        <v>1251</v>
      </c>
      <c r="G120" s="211">
        <v>1004</v>
      </c>
      <c r="I120" s="211" t="s">
        <v>3173</v>
      </c>
      <c r="J120" s="212" t="s">
        <v>3137</v>
      </c>
      <c r="K120" s="211" t="s">
        <v>3138</v>
      </c>
      <c r="L120" s="211" t="s">
        <v>3842</v>
      </c>
      <c r="AD120" s="213"/>
    </row>
    <row r="121" spans="1:30" s="211" customFormat="1" x14ac:dyDescent="0.25">
      <c r="A121" s="211" t="s">
        <v>143</v>
      </c>
      <c r="B121" s="211">
        <v>2939</v>
      </c>
      <c r="C121" s="211" t="s">
        <v>142</v>
      </c>
      <c r="D121" s="211">
        <v>191412112</v>
      </c>
      <c r="E121" s="211">
        <v>1060</v>
      </c>
      <c r="F121" s="211">
        <v>1251</v>
      </c>
      <c r="G121" s="211">
        <v>1004</v>
      </c>
      <c r="I121" s="211" t="s">
        <v>3174</v>
      </c>
      <c r="J121" s="212" t="s">
        <v>3137</v>
      </c>
      <c r="K121" s="211" t="s">
        <v>3138</v>
      </c>
      <c r="L121" s="211" t="s">
        <v>3838</v>
      </c>
      <c r="AD121" s="213"/>
    </row>
    <row r="122" spans="1:30" s="211" customFormat="1" x14ac:dyDescent="0.25">
      <c r="A122" s="211" t="s">
        <v>143</v>
      </c>
      <c r="B122" s="211">
        <v>2939</v>
      </c>
      <c r="C122" s="211" t="s">
        <v>142</v>
      </c>
      <c r="D122" s="211">
        <v>191518791</v>
      </c>
      <c r="E122" s="211">
        <v>1060</v>
      </c>
      <c r="F122" s="211">
        <v>1251</v>
      </c>
      <c r="G122" s="211">
        <v>1004</v>
      </c>
      <c r="I122" s="211" t="s">
        <v>3175</v>
      </c>
      <c r="J122" s="212" t="s">
        <v>3137</v>
      </c>
      <c r="K122" s="211" t="s">
        <v>3138</v>
      </c>
      <c r="L122" s="211" t="s">
        <v>3843</v>
      </c>
      <c r="AD122" s="213"/>
    </row>
    <row r="123" spans="1:30" s="211" customFormat="1" x14ac:dyDescent="0.25">
      <c r="A123" s="211" t="s">
        <v>143</v>
      </c>
      <c r="B123" s="211">
        <v>2939</v>
      </c>
      <c r="C123" s="211" t="s">
        <v>142</v>
      </c>
      <c r="D123" s="211">
        <v>191593372</v>
      </c>
      <c r="E123" s="211">
        <v>1060</v>
      </c>
      <c r="F123" s="211">
        <v>1274</v>
      </c>
      <c r="G123" s="211">
        <v>1004</v>
      </c>
      <c r="I123" s="211" t="s">
        <v>3176</v>
      </c>
      <c r="J123" s="212" t="s">
        <v>3137</v>
      </c>
      <c r="K123" s="211" t="s">
        <v>219</v>
      </c>
      <c r="L123" s="211" t="s">
        <v>3775</v>
      </c>
      <c r="AD123" s="213"/>
    </row>
    <row r="124" spans="1:30" s="211" customFormat="1" x14ac:dyDescent="0.25">
      <c r="A124" s="211" t="s">
        <v>143</v>
      </c>
      <c r="B124" s="211">
        <v>2939</v>
      </c>
      <c r="C124" s="211" t="s">
        <v>142</v>
      </c>
      <c r="D124" s="211">
        <v>191604783</v>
      </c>
      <c r="E124" s="211">
        <v>1060</v>
      </c>
      <c r="F124" s="211">
        <v>1220</v>
      </c>
      <c r="G124" s="211">
        <v>1004</v>
      </c>
      <c r="I124" s="211" t="s">
        <v>3177</v>
      </c>
      <c r="J124" s="212" t="s">
        <v>3137</v>
      </c>
      <c r="K124" s="211" t="s">
        <v>3138</v>
      </c>
      <c r="L124" s="211" t="s">
        <v>3843</v>
      </c>
      <c r="AD124" s="213"/>
    </row>
    <row r="125" spans="1:30" s="211" customFormat="1" x14ac:dyDescent="0.25">
      <c r="A125" s="211" t="s">
        <v>143</v>
      </c>
      <c r="B125" s="211">
        <v>2939</v>
      </c>
      <c r="C125" s="211" t="s">
        <v>142</v>
      </c>
      <c r="D125" s="211">
        <v>191636196</v>
      </c>
      <c r="E125" s="211">
        <v>1060</v>
      </c>
      <c r="F125" s="211">
        <v>1251</v>
      </c>
      <c r="G125" s="211">
        <v>1004</v>
      </c>
      <c r="I125" s="211" t="s">
        <v>3178</v>
      </c>
      <c r="J125" s="212" t="s">
        <v>3137</v>
      </c>
      <c r="K125" s="211" t="s">
        <v>219</v>
      </c>
      <c r="L125" s="211" t="s">
        <v>3776</v>
      </c>
      <c r="AD125" s="213"/>
    </row>
    <row r="126" spans="1:30" s="211" customFormat="1" x14ac:dyDescent="0.25">
      <c r="A126" s="211" t="s">
        <v>143</v>
      </c>
      <c r="B126" s="211">
        <v>2939</v>
      </c>
      <c r="C126" s="211" t="s">
        <v>142</v>
      </c>
      <c r="D126" s="211">
        <v>191660273</v>
      </c>
      <c r="E126" s="211">
        <v>1080</v>
      </c>
      <c r="G126" s="211">
        <v>1004</v>
      </c>
      <c r="I126" s="211" t="s">
        <v>3179</v>
      </c>
      <c r="J126" s="212" t="s">
        <v>3137</v>
      </c>
      <c r="K126" s="211" t="s">
        <v>3138</v>
      </c>
      <c r="L126" s="211" t="s">
        <v>3844</v>
      </c>
      <c r="AD126" s="213"/>
    </row>
    <row r="127" spans="1:30" s="211" customFormat="1" x14ac:dyDescent="0.25">
      <c r="A127" s="211" t="s">
        <v>143</v>
      </c>
      <c r="B127" s="211">
        <v>2939</v>
      </c>
      <c r="C127" s="211" t="s">
        <v>142</v>
      </c>
      <c r="D127" s="211">
        <v>191660277</v>
      </c>
      <c r="E127" s="211">
        <v>1060</v>
      </c>
      <c r="G127" s="211">
        <v>1004</v>
      </c>
      <c r="I127" s="211" t="s">
        <v>4132</v>
      </c>
      <c r="J127" s="212" t="s">
        <v>3137</v>
      </c>
      <c r="K127" s="211" t="s">
        <v>3138</v>
      </c>
      <c r="L127" s="211" t="s">
        <v>4145</v>
      </c>
      <c r="AD127" s="213"/>
    </row>
    <row r="128" spans="1:30" s="211" customFormat="1" x14ac:dyDescent="0.25">
      <c r="A128" s="211" t="s">
        <v>143</v>
      </c>
      <c r="B128" s="211">
        <v>2939</v>
      </c>
      <c r="C128" s="211" t="s">
        <v>142</v>
      </c>
      <c r="D128" s="211">
        <v>191665191</v>
      </c>
      <c r="E128" s="211">
        <v>1060</v>
      </c>
      <c r="G128" s="211">
        <v>1004</v>
      </c>
      <c r="I128" s="211" t="s">
        <v>3180</v>
      </c>
      <c r="J128" s="212" t="s">
        <v>3137</v>
      </c>
      <c r="K128" s="211" t="s">
        <v>3138</v>
      </c>
      <c r="L128" s="211" t="s">
        <v>3845</v>
      </c>
      <c r="AD128" s="213"/>
    </row>
    <row r="129" spans="1:30" s="211" customFormat="1" x14ac:dyDescent="0.25">
      <c r="A129" s="211" t="s">
        <v>143</v>
      </c>
      <c r="B129" s="211">
        <v>2939</v>
      </c>
      <c r="C129" s="211" t="s">
        <v>142</v>
      </c>
      <c r="D129" s="211">
        <v>191737012</v>
      </c>
      <c r="E129" s="211">
        <v>1060</v>
      </c>
      <c r="F129" s="211">
        <v>1271</v>
      </c>
      <c r="G129" s="211">
        <v>1004</v>
      </c>
      <c r="I129" s="211" t="s">
        <v>3181</v>
      </c>
      <c r="J129" s="212" t="s">
        <v>3137</v>
      </c>
      <c r="K129" s="211" t="s">
        <v>3138</v>
      </c>
      <c r="L129" s="211" t="s">
        <v>3846</v>
      </c>
      <c r="AD129" s="213"/>
    </row>
    <row r="130" spans="1:30" s="211" customFormat="1" x14ac:dyDescent="0.25">
      <c r="A130" s="211" t="s">
        <v>143</v>
      </c>
      <c r="B130" s="211">
        <v>2939</v>
      </c>
      <c r="C130" s="211" t="s">
        <v>142</v>
      </c>
      <c r="D130" s="211">
        <v>191739319</v>
      </c>
      <c r="E130" s="211">
        <v>1080</v>
      </c>
      <c r="G130" s="211">
        <v>1004</v>
      </c>
      <c r="I130" s="211" t="s">
        <v>3182</v>
      </c>
      <c r="J130" s="212" t="s">
        <v>3137</v>
      </c>
      <c r="K130" s="211" t="s">
        <v>219</v>
      </c>
      <c r="L130" s="211" t="s">
        <v>3777</v>
      </c>
      <c r="AD130" s="213"/>
    </row>
    <row r="131" spans="1:30" s="211" customFormat="1" x14ac:dyDescent="0.25">
      <c r="A131" s="211" t="s">
        <v>143</v>
      </c>
      <c r="B131" s="211">
        <v>2939</v>
      </c>
      <c r="C131" s="211" t="s">
        <v>142</v>
      </c>
      <c r="D131" s="211">
        <v>191739597</v>
      </c>
      <c r="E131" s="211">
        <v>1080</v>
      </c>
      <c r="G131" s="211">
        <v>1004</v>
      </c>
      <c r="I131" s="211" t="s">
        <v>3183</v>
      </c>
      <c r="J131" s="212" t="s">
        <v>3137</v>
      </c>
      <c r="K131" s="211" t="s">
        <v>3138</v>
      </c>
      <c r="L131" s="211" t="s">
        <v>3847</v>
      </c>
      <c r="AD131" s="213"/>
    </row>
    <row r="132" spans="1:30" s="211" customFormat="1" x14ac:dyDescent="0.25">
      <c r="A132" s="211" t="s">
        <v>143</v>
      </c>
      <c r="B132" s="211">
        <v>2939</v>
      </c>
      <c r="C132" s="211" t="s">
        <v>142</v>
      </c>
      <c r="D132" s="211">
        <v>191746434</v>
      </c>
      <c r="E132" s="211">
        <v>1060</v>
      </c>
      <c r="G132" s="211">
        <v>1004</v>
      </c>
      <c r="I132" s="211" t="s">
        <v>3184</v>
      </c>
      <c r="J132" s="212" t="s">
        <v>3137</v>
      </c>
      <c r="K132" s="211" t="s">
        <v>3138</v>
      </c>
      <c r="L132" s="211" t="s">
        <v>3848</v>
      </c>
      <c r="AD132" s="213"/>
    </row>
    <row r="133" spans="1:30" s="211" customFormat="1" x14ac:dyDescent="0.25">
      <c r="A133" s="211" t="s">
        <v>143</v>
      </c>
      <c r="B133" s="211">
        <v>2939</v>
      </c>
      <c r="C133" s="211" t="s">
        <v>142</v>
      </c>
      <c r="D133" s="211">
        <v>191746435</v>
      </c>
      <c r="E133" s="211">
        <v>1060</v>
      </c>
      <c r="G133" s="211">
        <v>1004</v>
      </c>
      <c r="I133" s="211" t="s">
        <v>3185</v>
      </c>
      <c r="J133" s="212" t="s">
        <v>3137</v>
      </c>
      <c r="K133" s="211" t="s">
        <v>3138</v>
      </c>
      <c r="L133" s="211" t="s">
        <v>3849</v>
      </c>
      <c r="AD133" s="213"/>
    </row>
    <row r="134" spans="1:30" s="211" customFormat="1" x14ac:dyDescent="0.25">
      <c r="A134" s="211" t="s">
        <v>143</v>
      </c>
      <c r="B134" s="211">
        <v>2939</v>
      </c>
      <c r="C134" s="211" t="s">
        <v>142</v>
      </c>
      <c r="D134" s="211">
        <v>191746470</v>
      </c>
      <c r="E134" s="211">
        <v>1060</v>
      </c>
      <c r="G134" s="211">
        <v>1004</v>
      </c>
      <c r="I134" s="211" t="s">
        <v>3186</v>
      </c>
      <c r="J134" s="212" t="s">
        <v>3137</v>
      </c>
      <c r="K134" s="211" t="s">
        <v>3138</v>
      </c>
      <c r="L134" s="211" t="s">
        <v>3850</v>
      </c>
      <c r="AD134" s="213"/>
    </row>
    <row r="135" spans="1:30" s="211" customFormat="1" x14ac:dyDescent="0.25">
      <c r="A135" s="211" t="s">
        <v>143</v>
      </c>
      <c r="B135" s="211">
        <v>2939</v>
      </c>
      <c r="C135" s="211" t="s">
        <v>142</v>
      </c>
      <c r="D135" s="211">
        <v>191746517</v>
      </c>
      <c r="E135" s="211">
        <v>1080</v>
      </c>
      <c r="F135" s="211">
        <v>1274</v>
      </c>
      <c r="G135" s="211">
        <v>1004</v>
      </c>
      <c r="I135" s="211" t="s">
        <v>3187</v>
      </c>
      <c r="J135" s="212" t="s">
        <v>3137</v>
      </c>
      <c r="K135" s="211" t="s">
        <v>219</v>
      </c>
      <c r="L135" s="211" t="s">
        <v>3778</v>
      </c>
      <c r="AD135" s="213"/>
    </row>
    <row r="136" spans="1:30" s="211" customFormat="1" x14ac:dyDescent="0.25">
      <c r="A136" s="211" t="s">
        <v>143</v>
      </c>
      <c r="B136" s="211">
        <v>2939</v>
      </c>
      <c r="C136" s="211" t="s">
        <v>142</v>
      </c>
      <c r="D136" s="211">
        <v>191747573</v>
      </c>
      <c r="E136" s="211">
        <v>1060</v>
      </c>
      <c r="G136" s="211">
        <v>1004</v>
      </c>
      <c r="I136" s="211" t="s">
        <v>3188</v>
      </c>
      <c r="J136" s="212" t="s">
        <v>3137</v>
      </c>
      <c r="K136" s="211" t="s">
        <v>3138</v>
      </c>
      <c r="L136" s="211" t="s">
        <v>3851</v>
      </c>
      <c r="AD136" s="213"/>
    </row>
    <row r="137" spans="1:30" s="211" customFormat="1" x14ac:dyDescent="0.25">
      <c r="A137" s="211" t="s">
        <v>143</v>
      </c>
      <c r="B137" s="211">
        <v>2939</v>
      </c>
      <c r="C137" s="211" t="s">
        <v>142</v>
      </c>
      <c r="D137" s="211">
        <v>191747575</v>
      </c>
      <c r="E137" s="211">
        <v>1060</v>
      </c>
      <c r="G137" s="211">
        <v>1004</v>
      </c>
      <c r="I137" s="211" t="s">
        <v>3189</v>
      </c>
      <c r="J137" s="212" t="s">
        <v>3137</v>
      </c>
      <c r="K137" s="211" t="s">
        <v>3138</v>
      </c>
      <c r="L137" s="211" t="s">
        <v>3839</v>
      </c>
      <c r="AD137" s="213"/>
    </row>
    <row r="138" spans="1:30" s="211" customFormat="1" x14ac:dyDescent="0.25">
      <c r="A138" s="211" t="s">
        <v>143</v>
      </c>
      <c r="B138" s="211">
        <v>2939</v>
      </c>
      <c r="C138" s="211" t="s">
        <v>142</v>
      </c>
      <c r="D138" s="211">
        <v>191747576</v>
      </c>
      <c r="E138" s="211">
        <v>1060</v>
      </c>
      <c r="G138" s="211">
        <v>1004</v>
      </c>
      <c r="I138" s="211" t="s">
        <v>3190</v>
      </c>
      <c r="J138" s="212" t="s">
        <v>3137</v>
      </c>
      <c r="K138" s="211" t="s">
        <v>3138</v>
      </c>
      <c r="L138" s="211" t="s">
        <v>3839</v>
      </c>
      <c r="AD138" s="213"/>
    </row>
    <row r="139" spans="1:30" s="211" customFormat="1" x14ac:dyDescent="0.25">
      <c r="A139" s="211" t="s">
        <v>143</v>
      </c>
      <c r="B139" s="211">
        <v>2939</v>
      </c>
      <c r="C139" s="211" t="s">
        <v>142</v>
      </c>
      <c r="D139" s="211">
        <v>191747577</v>
      </c>
      <c r="E139" s="211">
        <v>1060</v>
      </c>
      <c r="G139" s="211">
        <v>1004</v>
      </c>
      <c r="I139" s="211" t="s">
        <v>3191</v>
      </c>
      <c r="J139" s="212" t="s">
        <v>3137</v>
      </c>
      <c r="K139" s="211" t="s">
        <v>3138</v>
      </c>
      <c r="L139" s="211" t="s">
        <v>3839</v>
      </c>
      <c r="AD139" s="213"/>
    </row>
    <row r="140" spans="1:30" s="211" customFormat="1" x14ac:dyDescent="0.25">
      <c r="A140" s="211" t="s">
        <v>143</v>
      </c>
      <c r="B140" s="211">
        <v>2939</v>
      </c>
      <c r="C140" s="211" t="s">
        <v>142</v>
      </c>
      <c r="D140" s="211">
        <v>191747579</v>
      </c>
      <c r="E140" s="211">
        <v>1060</v>
      </c>
      <c r="G140" s="211">
        <v>1004</v>
      </c>
      <c r="I140" s="211" t="s">
        <v>3192</v>
      </c>
      <c r="J140" s="212" t="s">
        <v>3137</v>
      </c>
      <c r="K140" s="211" t="s">
        <v>3138</v>
      </c>
      <c r="L140" s="211" t="s">
        <v>3839</v>
      </c>
      <c r="AD140" s="213"/>
    </row>
    <row r="141" spans="1:30" s="211" customFormat="1" x14ac:dyDescent="0.25">
      <c r="A141" s="211" t="s">
        <v>143</v>
      </c>
      <c r="B141" s="211">
        <v>2939</v>
      </c>
      <c r="C141" s="211" t="s">
        <v>142</v>
      </c>
      <c r="D141" s="211">
        <v>191747582</v>
      </c>
      <c r="E141" s="211">
        <v>1060</v>
      </c>
      <c r="G141" s="211">
        <v>1004</v>
      </c>
      <c r="I141" s="211" t="s">
        <v>3193</v>
      </c>
      <c r="J141" s="212" t="s">
        <v>3137</v>
      </c>
      <c r="K141" s="211" t="s">
        <v>3138</v>
      </c>
      <c r="L141" s="211" t="s">
        <v>3839</v>
      </c>
      <c r="AD141" s="213"/>
    </row>
    <row r="142" spans="1:30" s="211" customFormat="1" x14ac:dyDescent="0.25">
      <c r="A142" s="211" t="s">
        <v>143</v>
      </c>
      <c r="B142" s="211">
        <v>2939</v>
      </c>
      <c r="C142" s="211" t="s">
        <v>142</v>
      </c>
      <c r="D142" s="211">
        <v>191747583</v>
      </c>
      <c r="E142" s="211">
        <v>1060</v>
      </c>
      <c r="G142" s="211">
        <v>1004</v>
      </c>
      <c r="I142" s="211" t="s">
        <v>3194</v>
      </c>
      <c r="J142" s="212" t="s">
        <v>3137</v>
      </c>
      <c r="K142" s="211" t="s">
        <v>3138</v>
      </c>
      <c r="L142" s="211" t="s">
        <v>3838</v>
      </c>
      <c r="AD142" s="213"/>
    </row>
    <row r="143" spans="1:30" s="211" customFormat="1" x14ac:dyDescent="0.25">
      <c r="A143" s="211" t="s">
        <v>143</v>
      </c>
      <c r="B143" s="211">
        <v>2939</v>
      </c>
      <c r="C143" s="211" t="s">
        <v>142</v>
      </c>
      <c r="D143" s="211">
        <v>191747586</v>
      </c>
      <c r="E143" s="211">
        <v>1080</v>
      </c>
      <c r="G143" s="211">
        <v>1004</v>
      </c>
      <c r="I143" s="211" t="s">
        <v>3195</v>
      </c>
      <c r="J143" s="212" t="s">
        <v>3137</v>
      </c>
      <c r="K143" s="211" t="s">
        <v>219</v>
      </c>
      <c r="L143" s="211" t="s">
        <v>3779</v>
      </c>
      <c r="AD143" s="213"/>
    </row>
    <row r="144" spans="1:30" s="211" customFormat="1" x14ac:dyDescent="0.25">
      <c r="A144" s="211" t="s">
        <v>143</v>
      </c>
      <c r="B144" s="211">
        <v>2939</v>
      </c>
      <c r="C144" s="211" t="s">
        <v>142</v>
      </c>
      <c r="D144" s="211">
        <v>191747734</v>
      </c>
      <c r="E144" s="211">
        <v>1060</v>
      </c>
      <c r="G144" s="211">
        <v>1004</v>
      </c>
      <c r="I144" s="211" t="s">
        <v>3196</v>
      </c>
      <c r="J144" s="212" t="s">
        <v>3137</v>
      </c>
      <c r="K144" s="211" t="s">
        <v>219</v>
      </c>
      <c r="L144" s="211" t="s">
        <v>3780</v>
      </c>
      <c r="AD144" s="213"/>
    </row>
    <row r="145" spans="1:30" s="211" customFormat="1" x14ac:dyDescent="0.25">
      <c r="A145" s="211" t="s">
        <v>143</v>
      </c>
      <c r="B145" s="211">
        <v>2939</v>
      </c>
      <c r="C145" s="211" t="s">
        <v>142</v>
      </c>
      <c r="D145" s="211">
        <v>191748081</v>
      </c>
      <c r="E145" s="211">
        <v>1060</v>
      </c>
      <c r="G145" s="211">
        <v>1004</v>
      </c>
      <c r="I145" s="211" t="s">
        <v>3741</v>
      </c>
      <c r="J145" s="212" t="s">
        <v>3137</v>
      </c>
      <c r="K145" s="211" t="s">
        <v>3138</v>
      </c>
      <c r="L145" s="211" t="s">
        <v>3852</v>
      </c>
      <c r="AD145" s="213"/>
    </row>
    <row r="146" spans="1:30" s="211" customFormat="1" x14ac:dyDescent="0.25">
      <c r="A146" s="211" t="s">
        <v>143</v>
      </c>
      <c r="B146" s="211">
        <v>2939</v>
      </c>
      <c r="C146" s="211" t="s">
        <v>142</v>
      </c>
      <c r="D146" s="211">
        <v>191749092</v>
      </c>
      <c r="E146" s="211">
        <v>1060</v>
      </c>
      <c r="F146" s="211">
        <v>1220</v>
      </c>
      <c r="G146" s="211">
        <v>1004</v>
      </c>
      <c r="I146" s="211" t="s">
        <v>3197</v>
      </c>
      <c r="J146" s="212" t="s">
        <v>3137</v>
      </c>
      <c r="K146" s="211" t="s">
        <v>221</v>
      </c>
      <c r="L146" s="211" t="s">
        <v>3998</v>
      </c>
      <c r="AD146" s="213"/>
    </row>
    <row r="147" spans="1:30" s="211" customFormat="1" x14ac:dyDescent="0.25">
      <c r="A147" s="211" t="s">
        <v>143</v>
      </c>
      <c r="B147" s="211">
        <v>2939</v>
      </c>
      <c r="C147" s="211" t="s">
        <v>142</v>
      </c>
      <c r="D147" s="211">
        <v>191749093</v>
      </c>
      <c r="E147" s="211">
        <v>1060</v>
      </c>
      <c r="F147" s="211">
        <v>1220</v>
      </c>
      <c r="G147" s="211">
        <v>1004</v>
      </c>
      <c r="I147" s="211" t="s">
        <v>3198</v>
      </c>
      <c r="J147" s="212" t="s">
        <v>3137</v>
      </c>
      <c r="K147" s="211" t="s">
        <v>221</v>
      </c>
      <c r="L147" s="211" t="s">
        <v>3998</v>
      </c>
      <c r="AD147" s="213"/>
    </row>
    <row r="148" spans="1:30" s="211" customFormat="1" x14ac:dyDescent="0.25">
      <c r="A148" s="211" t="s">
        <v>143</v>
      </c>
      <c r="B148" s="211">
        <v>2939</v>
      </c>
      <c r="C148" s="211" t="s">
        <v>142</v>
      </c>
      <c r="D148" s="211">
        <v>191749094</v>
      </c>
      <c r="E148" s="211">
        <v>1060</v>
      </c>
      <c r="F148" s="211">
        <v>1220</v>
      </c>
      <c r="G148" s="211">
        <v>1004</v>
      </c>
      <c r="I148" s="211" t="s">
        <v>3199</v>
      </c>
      <c r="J148" s="212" t="s">
        <v>3137</v>
      </c>
      <c r="K148" s="211" t="s">
        <v>221</v>
      </c>
      <c r="L148" s="211" t="s">
        <v>3998</v>
      </c>
      <c r="AD148" s="213"/>
    </row>
    <row r="149" spans="1:30" s="211" customFormat="1" x14ac:dyDescent="0.25">
      <c r="A149" s="211" t="s">
        <v>143</v>
      </c>
      <c r="B149" s="211">
        <v>2939</v>
      </c>
      <c r="C149" s="211" t="s">
        <v>142</v>
      </c>
      <c r="D149" s="211">
        <v>191749111</v>
      </c>
      <c r="E149" s="211">
        <v>1060</v>
      </c>
      <c r="G149" s="211">
        <v>1004</v>
      </c>
      <c r="I149" s="211" t="s">
        <v>3200</v>
      </c>
      <c r="J149" s="212" t="s">
        <v>3137</v>
      </c>
      <c r="K149" s="211" t="s">
        <v>3138</v>
      </c>
      <c r="L149" s="211" t="s">
        <v>3853</v>
      </c>
      <c r="AD149" s="213"/>
    </row>
    <row r="150" spans="1:30" s="211" customFormat="1" x14ac:dyDescent="0.25">
      <c r="A150" s="211" t="s">
        <v>143</v>
      </c>
      <c r="B150" s="211">
        <v>2939</v>
      </c>
      <c r="C150" s="211" t="s">
        <v>142</v>
      </c>
      <c r="D150" s="211">
        <v>191749163</v>
      </c>
      <c r="E150" s="211">
        <v>1080</v>
      </c>
      <c r="G150" s="211">
        <v>1004</v>
      </c>
      <c r="I150" s="211" t="s">
        <v>3201</v>
      </c>
      <c r="J150" s="212" t="s">
        <v>3137</v>
      </c>
      <c r="K150" s="211" t="s">
        <v>219</v>
      </c>
      <c r="L150" s="211" t="s">
        <v>3781</v>
      </c>
      <c r="AD150" s="213"/>
    </row>
    <row r="151" spans="1:30" s="211" customFormat="1" x14ac:dyDescent="0.25">
      <c r="A151" s="211" t="s">
        <v>143</v>
      </c>
      <c r="B151" s="211">
        <v>2939</v>
      </c>
      <c r="C151" s="211" t="s">
        <v>142</v>
      </c>
      <c r="D151" s="211">
        <v>191749166</v>
      </c>
      <c r="E151" s="211">
        <v>1060</v>
      </c>
      <c r="G151" s="211">
        <v>1004</v>
      </c>
      <c r="I151" s="211" t="s">
        <v>3202</v>
      </c>
      <c r="J151" s="212" t="s">
        <v>3137</v>
      </c>
      <c r="K151" s="211" t="s">
        <v>219</v>
      </c>
      <c r="L151" s="211" t="s">
        <v>3782</v>
      </c>
      <c r="AD151" s="213"/>
    </row>
    <row r="152" spans="1:30" s="211" customFormat="1" x14ac:dyDescent="0.25">
      <c r="A152" s="211" t="s">
        <v>143</v>
      </c>
      <c r="B152" s="211">
        <v>2939</v>
      </c>
      <c r="C152" s="211" t="s">
        <v>142</v>
      </c>
      <c r="D152" s="211">
        <v>191750154</v>
      </c>
      <c r="E152" s="211">
        <v>1060</v>
      </c>
      <c r="G152" s="211">
        <v>1004</v>
      </c>
      <c r="I152" s="211" t="s">
        <v>3203</v>
      </c>
      <c r="J152" s="212" t="s">
        <v>3137</v>
      </c>
      <c r="K152" s="211" t="s">
        <v>219</v>
      </c>
      <c r="L152" s="211" t="s">
        <v>3783</v>
      </c>
      <c r="AD152" s="213"/>
    </row>
    <row r="153" spans="1:30" s="211" customFormat="1" x14ac:dyDescent="0.25">
      <c r="A153" s="211" t="s">
        <v>143</v>
      </c>
      <c r="B153" s="211">
        <v>2939</v>
      </c>
      <c r="C153" s="211" t="s">
        <v>142</v>
      </c>
      <c r="D153" s="211">
        <v>191750202</v>
      </c>
      <c r="E153" s="211">
        <v>1060</v>
      </c>
      <c r="G153" s="211">
        <v>1004</v>
      </c>
      <c r="I153" s="211" t="s">
        <v>3948</v>
      </c>
      <c r="J153" s="212" t="s">
        <v>3137</v>
      </c>
      <c r="K153" s="211" t="s">
        <v>3138</v>
      </c>
      <c r="L153" s="211" t="s">
        <v>3983</v>
      </c>
      <c r="AD153" s="213"/>
    </row>
    <row r="154" spans="1:30" s="211" customFormat="1" x14ac:dyDescent="0.25">
      <c r="A154" s="211" t="s">
        <v>143</v>
      </c>
      <c r="B154" s="211">
        <v>2939</v>
      </c>
      <c r="C154" s="211" t="s">
        <v>142</v>
      </c>
      <c r="D154" s="211">
        <v>191750204</v>
      </c>
      <c r="E154" s="211">
        <v>1060</v>
      </c>
      <c r="G154" s="211">
        <v>1004</v>
      </c>
      <c r="I154" s="211" t="s">
        <v>3204</v>
      </c>
      <c r="J154" s="212" t="s">
        <v>3137</v>
      </c>
      <c r="K154" s="211" t="s">
        <v>219</v>
      </c>
      <c r="L154" s="211" t="s">
        <v>3784</v>
      </c>
      <c r="AD154" s="213"/>
    </row>
    <row r="155" spans="1:30" s="211" customFormat="1" x14ac:dyDescent="0.25">
      <c r="A155" s="211" t="s">
        <v>143</v>
      </c>
      <c r="B155" s="211">
        <v>2939</v>
      </c>
      <c r="C155" s="211" t="s">
        <v>142</v>
      </c>
      <c r="D155" s="211">
        <v>191750356</v>
      </c>
      <c r="E155" s="211">
        <v>1060</v>
      </c>
      <c r="F155" s="211">
        <v>1274</v>
      </c>
      <c r="G155" s="211">
        <v>1004</v>
      </c>
      <c r="I155" s="211" t="s">
        <v>3205</v>
      </c>
      <c r="J155" s="212" t="s">
        <v>3137</v>
      </c>
      <c r="K155" s="211" t="s">
        <v>219</v>
      </c>
      <c r="L155" s="211" t="s">
        <v>3785</v>
      </c>
      <c r="AD155" s="213"/>
    </row>
    <row r="156" spans="1:30" s="211" customFormat="1" x14ac:dyDescent="0.25">
      <c r="A156" s="211" t="s">
        <v>143</v>
      </c>
      <c r="B156" s="211">
        <v>2939</v>
      </c>
      <c r="C156" s="211" t="s">
        <v>142</v>
      </c>
      <c r="D156" s="211">
        <v>191750357</v>
      </c>
      <c r="E156" s="211">
        <v>1080</v>
      </c>
      <c r="G156" s="211">
        <v>1004</v>
      </c>
      <c r="I156" s="211" t="s">
        <v>3646</v>
      </c>
      <c r="J156" s="212" t="s">
        <v>3137</v>
      </c>
      <c r="K156" s="211" t="s">
        <v>219</v>
      </c>
      <c r="L156" s="211" t="s">
        <v>4573</v>
      </c>
      <c r="AD156" s="213"/>
    </row>
    <row r="157" spans="1:30" s="211" customFormat="1" x14ac:dyDescent="0.25">
      <c r="A157" s="211" t="s">
        <v>143</v>
      </c>
      <c r="B157" s="211">
        <v>2939</v>
      </c>
      <c r="C157" s="211" t="s">
        <v>142</v>
      </c>
      <c r="D157" s="211">
        <v>191750388</v>
      </c>
      <c r="E157" s="211">
        <v>1080</v>
      </c>
      <c r="G157" s="211">
        <v>1004</v>
      </c>
      <c r="I157" s="211" t="s">
        <v>3206</v>
      </c>
      <c r="J157" s="212" t="s">
        <v>3137</v>
      </c>
      <c r="K157" s="211" t="s">
        <v>3138</v>
      </c>
      <c r="L157" s="211" t="s">
        <v>3854</v>
      </c>
      <c r="AD157" s="213"/>
    </row>
    <row r="158" spans="1:30" s="211" customFormat="1" x14ac:dyDescent="0.25">
      <c r="A158" s="211" t="s">
        <v>143</v>
      </c>
      <c r="B158" s="211">
        <v>2939</v>
      </c>
      <c r="C158" s="211" t="s">
        <v>142</v>
      </c>
      <c r="D158" s="211">
        <v>191750394</v>
      </c>
      <c r="E158" s="211">
        <v>1080</v>
      </c>
      <c r="G158" s="211">
        <v>1004</v>
      </c>
      <c r="I158" s="211" t="s">
        <v>3207</v>
      </c>
      <c r="J158" s="212" t="s">
        <v>3137</v>
      </c>
      <c r="K158" s="211" t="s">
        <v>219</v>
      </c>
      <c r="L158" s="211" t="s">
        <v>3786</v>
      </c>
      <c r="AD158" s="213"/>
    </row>
    <row r="159" spans="1:30" s="211" customFormat="1" x14ac:dyDescent="0.25">
      <c r="A159" s="211" t="s">
        <v>143</v>
      </c>
      <c r="B159" s="211">
        <v>2939</v>
      </c>
      <c r="C159" s="211" t="s">
        <v>142</v>
      </c>
      <c r="D159" s="211">
        <v>191751962</v>
      </c>
      <c r="E159" s="211">
        <v>1080</v>
      </c>
      <c r="G159" s="211">
        <v>1004</v>
      </c>
      <c r="I159" s="211" t="s">
        <v>3208</v>
      </c>
      <c r="J159" s="212" t="s">
        <v>3137</v>
      </c>
      <c r="K159" s="211" t="s">
        <v>3138</v>
      </c>
      <c r="L159" s="211" t="s">
        <v>3855</v>
      </c>
      <c r="AD159" s="213"/>
    </row>
    <row r="160" spans="1:30" s="211" customFormat="1" x14ac:dyDescent="0.25">
      <c r="A160" s="211" t="s">
        <v>143</v>
      </c>
      <c r="B160" s="211">
        <v>2939</v>
      </c>
      <c r="C160" s="211" t="s">
        <v>142</v>
      </c>
      <c r="D160" s="211">
        <v>191751969</v>
      </c>
      <c r="E160" s="211">
        <v>1080</v>
      </c>
      <c r="G160" s="211">
        <v>1004</v>
      </c>
      <c r="I160" s="211" t="s">
        <v>3209</v>
      </c>
      <c r="J160" s="212" t="s">
        <v>3137</v>
      </c>
      <c r="K160" s="211" t="s">
        <v>219</v>
      </c>
      <c r="L160" s="211" t="s">
        <v>3787</v>
      </c>
      <c r="AD160" s="213"/>
    </row>
    <row r="161" spans="1:30" s="211" customFormat="1" x14ac:dyDescent="0.25">
      <c r="A161" s="211" t="s">
        <v>143</v>
      </c>
      <c r="B161" s="211">
        <v>2939</v>
      </c>
      <c r="C161" s="211" t="s">
        <v>142</v>
      </c>
      <c r="D161" s="211">
        <v>191751976</v>
      </c>
      <c r="E161" s="211">
        <v>1080</v>
      </c>
      <c r="G161" s="211">
        <v>1004</v>
      </c>
      <c r="I161" s="211" t="s">
        <v>3210</v>
      </c>
      <c r="J161" s="212" t="s">
        <v>3137</v>
      </c>
      <c r="K161" s="211" t="s">
        <v>219</v>
      </c>
      <c r="L161" s="211" t="s">
        <v>3788</v>
      </c>
      <c r="AD161" s="213"/>
    </row>
    <row r="162" spans="1:30" s="211" customFormat="1" x14ac:dyDescent="0.25">
      <c r="A162" s="211" t="s">
        <v>143</v>
      </c>
      <c r="B162" s="211">
        <v>2939</v>
      </c>
      <c r="C162" s="211" t="s">
        <v>142</v>
      </c>
      <c r="D162" s="211">
        <v>191751992</v>
      </c>
      <c r="E162" s="211">
        <v>1080</v>
      </c>
      <c r="F162" s="211">
        <v>1242</v>
      </c>
      <c r="G162" s="211">
        <v>1004</v>
      </c>
      <c r="I162" s="211" t="s">
        <v>3211</v>
      </c>
      <c r="J162" s="212" t="s">
        <v>3137</v>
      </c>
      <c r="K162" s="211" t="s">
        <v>3138</v>
      </c>
      <c r="L162" s="211" t="s">
        <v>3856</v>
      </c>
      <c r="AD162" s="213"/>
    </row>
    <row r="163" spans="1:30" s="211" customFormat="1" x14ac:dyDescent="0.25">
      <c r="A163" s="211" t="s">
        <v>143</v>
      </c>
      <c r="B163" s="211">
        <v>2939</v>
      </c>
      <c r="C163" s="211" t="s">
        <v>142</v>
      </c>
      <c r="D163" s="211">
        <v>191751997</v>
      </c>
      <c r="E163" s="211">
        <v>1060</v>
      </c>
      <c r="G163" s="211">
        <v>1004</v>
      </c>
      <c r="I163" s="211" t="s">
        <v>3212</v>
      </c>
      <c r="J163" s="212" t="s">
        <v>3137</v>
      </c>
      <c r="K163" s="211" t="s">
        <v>219</v>
      </c>
      <c r="L163" s="211" t="s">
        <v>3789</v>
      </c>
      <c r="AD163" s="213"/>
    </row>
    <row r="164" spans="1:30" s="211" customFormat="1" x14ac:dyDescent="0.25">
      <c r="A164" s="211" t="s">
        <v>143</v>
      </c>
      <c r="B164" s="211">
        <v>2939</v>
      </c>
      <c r="C164" s="211" t="s">
        <v>142</v>
      </c>
      <c r="D164" s="211">
        <v>191752438</v>
      </c>
      <c r="E164" s="211">
        <v>1060</v>
      </c>
      <c r="G164" s="211">
        <v>1004</v>
      </c>
      <c r="I164" s="211" t="s">
        <v>3213</v>
      </c>
      <c r="J164" s="212" t="s">
        <v>3137</v>
      </c>
      <c r="K164" s="211" t="s">
        <v>3138</v>
      </c>
      <c r="L164" s="211" t="s">
        <v>3857</v>
      </c>
      <c r="AD164" s="213"/>
    </row>
    <row r="165" spans="1:30" s="211" customFormat="1" x14ac:dyDescent="0.25">
      <c r="A165" s="211" t="s">
        <v>143</v>
      </c>
      <c r="B165" s="211">
        <v>2939</v>
      </c>
      <c r="C165" s="211" t="s">
        <v>142</v>
      </c>
      <c r="D165" s="211">
        <v>191752497</v>
      </c>
      <c r="E165" s="211">
        <v>1060</v>
      </c>
      <c r="G165" s="211">
        <v>1004</v>
      </c>
      <c r="I165" s="211" t="s">
        <v>3214</v>
      </c>
      <c r="J165" s="212" t="s">
        <v>3137</v>
      </c>
      <c r="K165" s="211" t="s">
        <v>219</v>
      </c>
      <c r="L165" s="211" t="s">
        <v>3790</v>
      </c>
      <c r="AD165" s="213"/>
    </row>
    <row r="166" spans="1:30" s="211" customFormat="1" x14ac:dyDescent="0.25">
      <c r="A166" s="211" t="s">
        <v>143</v>
      </c>
      <c r="B166" s="211">
        <v>2939</v>
      </c>
      <c r="C166" s="211" t="s">
        <v>142</v>
      </c>
      <c r="D166" s="211">
        <v>191752505</v>
      </c>
      <c r="E166" s="211">
        <v>1060</v>
      </c>
      <c r="G166" s="211">
        <v>1004</v>
      </c>
      <c r="I166" s="211" t="s">
        <v>3215</v>
      </c>
      <c r="J166" s="212" t="s">
        <v>3137</v>
      </c>
      <c r="K166" s="211" t="s">
        <v>219</v>
      </c>
      <c r="L166" s="211" t="s">
        <v>3791</v>
      </c>
      <c r="AD166" s="213"/>
    </row>
    <row r="167" spans="1:30" s="211" customFormat="1" x14ac:dyDescent="0.25">
      <c r="A167" s="211" t="s">
        <v>143</v>
      </c>
      <c r="B167" s="211">
        <v>2939</v>
      </c>
      <c r="C167" s="211" t="s">
        <v>142</v>
      </c>
      <c r="D167" s="211">
        <v>191755344</v>
      </c>
      <c r="E167" s="211">
        <v>1060</v>
      </c>
      <c r="G167" s="211">
        <v>1004</v>
      </c>
      <c r="I167" s="211" t="s">
        <v>3216</v>
      </c>
      <c r="J167" s="212" t="s">
        <v>3137</v>
      </c>
      <c r="K167" s="211" t="s">
        <v>3138</v>
      </c>
      <c r="L167" s="211" t="s">
        <v>3858</v>
      </c>
      <c r="AD167" s="213"/>
    </row>
    <row r="168" spans="1:30" s="211" customFormat="1" x14ac:dyDescent="0.25">
      <c r="A168" s="211" t="s">
        <v>143</v>
      </c>
      <c r="B168" s="211">
        <v>2939</v>
      </c>
      <c r="C168" s="211" t="s">
        <v>142</v>
      </c>
      <c r="D168" s="211">
        <v>191755612</v>
      </c>
      <c r="E168" s="211">
        <v>1060</v>
      </c>
      <c r="F168" s="211">
        <v>1242</v>
      </c>
      <c r="G168" s="211">
        <v>1004</v>
      </c>
      <c r="I168" s="211" t="s">
        <v>3217</v>
      </c>
      <c r="J168" s="212" t="s">
        <v>3137</v>
      </c>
      <c r="K168" s="211" t="s">
        <v>3138</v>
      </c>
      <c r="L168" s="211" t="s">
        <v>3859</v>
      </c>
      <c r="AD168" s="213"/>
    </row>
    <row r="169" spans="1:30" s="211" customFormat="1" x14ac:dyDescent="0.25">
      <c r="A169" s="211" t="s">
        <v>143</v>
      </c>
      <c r="B169" s="211">
        <v>2939</v>
      </c>
      <c r="C169" s="211" t="s">
        <v>142</v>
      </c>
      <c r="D169" s="211">
        <v>191756960</v>
      </c>
      <c r="E169" s="211">
        <v>1060</v>
      </c>
      <c r="G169" s="211">
        <v>1004</v>
      </c>
      <c r="I169" s="211" t="s">
        <v>3218</v>
      </c>
      <c r="J169" s="212" t="s">
        <v>3137</v>
      </c>
      <c r="K169" s="211" t="s">
        <v>3138</v>
      </c>
      <c r="L169" s="211" t="s">
        <v>3860</v>
      </c>
      <c r="AD169" s="213"/>
    </row>
    <row r="170" spans="1:30" s="211" customFormat="1" x14ac:dyDescent="0.25">
      <c r="A170" s="211" t="s">
        <v>143</v>
      </c>
      <c r="B170" s="211">
        <v>2939</v>
      </c>
      <c r="C170" s="211" t="s">
        <v>142</v>
      </c>
      <c r="D170" s="211">
        <v>191757004</v>
      </c>
      <c r="E170" s="211">
        <v>1060</v>
      </c>
      <c r="G170" s="211">
        <v>1004</v>
      </c>
      <c r="I170" s="211" t="s">
        <v>3219</v>
      </c>
      <c r="J170" s="212" t="s">
        <v>3137</v>
      </c>
      <c r="K170" s="211" t="s">
        <v>219</v>
      </c>
      <c r="L170" s="211" t="s">
        <v>3792</v>
      </c>
      <c r="AD170" s="213"/>
    </row>
    <row r="171" spans="1:30" s="211" customFormat="1" x14ac:dyDescent="0.25">
      <c r="A171" s="211" t="s">
        <v>143</v>
      </c>
      <c r="B171" s="211">
        <v>2939</v>
      </c>
      <c r="C171" s="211" t="s">
        <v>142</v>
      </c>
      <c r="D171" s="211">
        <v>191757010</v>
      </c>
      <c r="E171" s="211">
        <v>1060</v>
      </c>
      <c r="G171" s="211">
        <v>1004</v>
      </c>
      <c r="I171" s="211" t="s">
        <v>3220</v>
      </c>
      <c r="J171" s="212" t="s">
        <v>3137</v>
      </c>
      <c r="K171" s="211" t="s">
        <v>3138</v>
      </c>
      <c r="L171" s="211" t="s">
        <v>3861</v>
      </c>
      <c r="AD171" s="213"/>
    </row>
    <row r="172" spans="1:30" s="211" customFormat="1" x14ac:dyDescent="0.25">
      <c r="A172" s="211" t="s">
        <v>143</v>
      </c>
      <c r="B172" s="211">
        <v>2939</v>
      </c>
      <c r="C172" s="211" t="s">
        <v>142</v>
      </c>
      <c r="D172" s="211">
        <v>191757023</v>
      </c>
      <c r="E172" s="211">
        <v>1060</v>
      </c>
      <c r="G172" s="211">
        <v>1004</v>
      </c>
      <c r="I172" s="211" t="s">
        <v>4441</v>
      </c>
      <c r="J172" s="212" t="s">
        <v>3137</v>
      </c>
      <c r="K172" s="211" t="s">
        <v>219</v>
      </c>
      <c r="L172" s="211" t="s">
        <v>4442</v>
      </c>
      <c r="AD172" s="213"/>
    </row>
    <row r="173" spans="1:30" s="211" customFormat="1" x14ac:dyDescent="0.25">
      <c r="A173" s="211" t="s">
        <v>143</v>
      </c>
      <c r="B173" s="211">
        <v>2939</v>
      </c>
      <c r="C173" s="211" t="s">
        <v>142</v>
      </c>
      <c r="D173" s="211">
        <v>191757278</v>
      </c>
      <c r="E173" s="211">
        <v>1060</v>
      </c>
      <c r="G173" s="211">
        <v>1004</v>
      </c>
      <c r="I173" s="211" t="s">
        <v>3221</v>
      </c>
      <c r="J173" s="212" t="s">
        <v>3137</v>
      </c>
      <c r="K173" s="211" t="s">
        <v>3138</v>
      </c>
      <c r="L173" s="211" t="s">
        <v>3862</v>
      </c>
      <c r="AD173" s="213"/>
    </row>
    <row r="174" spans="1:30" s="211" customFormat="1" x14ac:dyDescent="0.25">
      <c r="A174" s="211" t="s">
        <v>143</v>
      </c>
      <c r="B174" s="211">
        <v>2939</v>
      </c>
      <c r="C174" s="211" t="s">
        <v>142</v>
      </c>
      <c r="D174" s="211">
        <v>191757291</v>
      </c>
      <c r="E174" s="211">
        <v>1060</v>
      </c>
      <c r="G174" s="211">
        <v>1004</v>
      </c>
      <c r="I174" s="211" t="s">
        <v>3222</v>
      </c>
      <c r="J174" s="212" t="s">
        <v>3137</v>
      </c>
      <c r="K174" s="211" t="s">
        <v>3138</v>
      </c>
      <c r="L174" s="211" t="s">
        <v>3863</v>
      </c>
      <c r="AD174" s="213"/>
    </row>
    <row r="175" spans="1:30" s="211" customFormat="1" x14ac:dyDescent="0.25">
      <c r="A175" s="211" t="s">
        <v>143</v>
      </c>
      <c r="B175" s="211">
        <v>2939</v>
      </c>
      <c r="C175" s="211" t="s">
        <v>142</v>
      </c>
      <c r="D175" s="211">
        <v>191757304</v>
      </c>
      <c r="E175" s="211">
        <v>1060</v>
      </c>
      <c r="G175" s="211">
        <v>1004</v>
      </c>
      <c r="I175" s="211" t="s">
        <v>3743</v>
      </c>
      <c r="J175" s="212" t="s">
        <v>3137</v>
      </c>
      <c r="K175" s="211" t="s">
        <v>219</v>
      </c>
      <c r="L175" s="211" t="s">
        <v>3793</v>
      </c>
      <c r="AD175" s="213"/>
    </row>
    <row r="176" spans="1:30" s="211" customFormat="1" x14ac:dyDescent="0.25">
      <c r="A176" s="211" t="s">
        <v>143</v>
      </c>
      <c r="B176" s="211">
        <v>2939</v>
      </c>
      <c r="C176" s="211" t="s">
        <v>142</v>
      </c>
      <c r="D176" s="211">
        <v>191757305</v>
      </c>
      <c r="E176" s="211">
        <v>1060</v>
      </c>
      <c r="G176" s="211">
        <v>1004</v>
      </c>
      <c r="I176" s="211" t="s">
        <v>3223</v>
      </c>
      <c r="J176" s="212" t="s">
        <v>3137</v>
      </c>
      <c r="K176" s="211" t="s">
        <v>219</v>
      </c>
      <c r="L176" s="211" t="s">
        <v>3794</v>
      </c>
      <c r="AD176" s="213"/>
    </row>
    <row r="177" spans="1:30" s="211" customFormat="1" x14ac:dyDescent="0.25">
      <c r="A177" s="211" t="s">
        <v>143</v>
      </c>
      <c r="B177" s="211">
        <v>2939</v>
      </c>
      <c r="C177" s="211" t="s">
        <v>142</v>
      </c>
      <c r="D177" s="211">
        <v>191757317</v>
      </c>
      <c r="E177" s="211">
        <v>1060</v>
      </c>
      <c r="F177" s="211">
        <v>1242</v>
      </c>
      <c r="G177" s="211">
        <v>1004</v>
      </c>
      <c r="I177" s="211" t="s">
        <v>3224</v>
      </c>
      <c r="J177" s="212" t="s">
        <v>3137</v>
      </c>
      <c r="K177" s="211" t="s">
        <v>219</v>
      </c>
      <c r="L177" s="211" t="s">
        <v>3795</v>
      </c>
      <c r="AD177" s="213"/>
    </row>
    <row r="178" spans="1:30" s="211" customFormat="1" x14ac:dyDescent="0.25">
      <c r="A178" s="211" t="s">
        <v>143</v>
      </c>
      <c r="B178" s="211">
        <v>2939</v>
      </c>
      <c r="C178" s="211" t="s">
        <v>142</v>
      </c>
      <c r="D178" s="211">
        <v>191757395</v>
      </c>
      <c r="E178" s="211">
        <v>1060</v>
      </c>
      <c r="G178" s="211">
        <v>1004</v>
      </c>
      <c r="I178" s="211" t="s">
        <v>3225</v>
      </c>
      <c r="J178" s="212" t="s">
        <v>3137</v>
      </c>
      <c r="K178" s="211" t="s">
        <v>3138</v>
      </c>
      <c r="L178" s="211" t="s">
        <v>3864</v>
      </c>
      <c r="AD178" s="213"/>
    </row>
    <row r="179" spans="1:30" s="211" customFormat="1" x14ac:dyDescent="0.25">
      <c r="A179" s="211" t="s">
        <v>143</v>
      </c>
      <c r="B179" s="211">
        <v>2939</v>
      </c>
      <c r="C179" s="211" t="s">
        <v>142</v>
      </c>
      <c r="D179" s="211">
        <v>191757398</v>
      </c>
      <c r="E179" s="211">
        <v>1060</v>
      </c>
      <c r="G179" s="211">
        <v>1004</v>
      </c>
      <c r="I179" s="211" t="s">
        <v>3226</v>
      </c>
      <c r="J179" s="212" t="s">
        <v>3137</v>
      </c>
      <c r="K179" s="211" t="s">
        <v>219</v>
      </c>
      <c r="L179" s="211" t="s">
        <v>3796</v>
      </c>
      <c r="AD179" s="213"/>
    </row>
    <row r="180" spans="1:30" s="211" customFormat="1" x14ac:dyDescent="0.25">
      <c r="A180" s="211" t="s">
        <v>143</v>
      </c>
      <c r="B180" s="211">
        <v>2939</v>
      </c>
      <c r="C180" s="211" t="s">
        <v>142</v>
      </c>
      <c r="D180" s="211">
        <v>191757893</v>
      </c>
      <c r="E180" s="211">
        <v>1060</v>
      </c>
      <c r="F180" s="211">
        <v>1242</v>
      </c>
      <c r="G180" s="211">
        <v>1004</v>
      </c>
      <c r="I180" s="211" t="s">
        <v>3227</v>
      </c>
      <c r="J180" s="212" t="s">
        <v>3137</v>
      </c>
      <c r="K180" s="211" t="s">
        <v>3138</v>
      </c>
      <c r="L180" s="211" t="s">
        <v>3865</v>
      </c>
      <c r="AD180" s="213"/>
    </row>
    <row r="181" spans="1:30" s="211" customFormat="1" x14ac:dyDescent="0.25">
      <c r="A181" s="211" t="s">
        <v>143</v>
      </c>
      <c r="B181" s="211">
        <v>2939</v>
      </c>
      <c r="C181" s="211" t="s">
        <v>142</v>
      </c>
      <c r="D181" s="211">
        <v>191757943</v>
      </c>
      <c r="E181" s="211">
        <v>1060</v>
      </c>
      <c r="G181" s="211">
        <v>1004</v>
      </c>
      <c r="I181" s="211" t="s">
        <v>3228</v>
      </c>
      <c r="J181" s="212" t="s">
        <v>3137</v>
      </c>
      <c r="K181" s="211" t="s">
        <v>221</v>
      </c>
      <c r="L181" s="211" t="s">
        <v>3981</v>
      </c>
      <c r="AD181" s="213"/>
    </row>
    <row r="182" spans="1:30" s="211" customFormat="1" x14ac:dyDescent="0.25">
      <c r="A182" s="211" t="s">
        <v>143</v>
      </c>
      <c r="B182" s="211">
        <v>2939</v>
      </c>
      <c r="C182" s="211" t="s">
        <v>142</v>
      </c>
      <c r="D182" s="211">
        <v>191757956</v>
      </c>
      <c r="E182" s="211">
        <v>1060</v>
      </c>
      <c r="G182" s="211">
        <v>1004</v>
      </c>
      <c r="I182" s="211" t="s">
        <v>3229</v>
      </c>
      <c r="J182" s="212" t="s">
        <v>3137</v>
      </c>
      <c r="K182" s="211" t="s">
        <v>221</v>
      </c>
      <c r="L182" s="211" t="s">
        <v>3981</v>
      </c>
      <c r="AD182" s="213"/>
    </row>
    <row r="183" spans="1:30" s="211" customFormat="1" x14ac:dyDescent="0.25">
      <c r="A183" s="211" t="s">
        <v>143</v>
      </c>
      <c r="B183" s="211">
        <v>2939</v>
      </c>
      <c r="C183" s="211" t="s">
        <v>142</v>
      </c>
      <c r="D183" s="211">
        <v>191757959</v>
      </c>
      <c r="E183" s="211">
        <v>1060</v>
      </c>
      <c r="G183" s="211">
        <v>1004</v>
      </c>
      <c r="I183" s="211" t="s">
        <v>3230</v>
      </c>
      <c r="J183" s="212" t="s">
        <v>3137</v>
      </c>
      <c r="K183" s="211" t="s">
        <v>221</v>
      </c>
      <c r="L183" s="211" t="s">
        <v>3982</v>
      </c>
      <c r="AD183" s="213"/>
    </row>
    <row r="184" spans="1:30" s="211" customFormat="1" x14ac:dyDescent="0.25">
      <c r="A184" s="211" t="s">
        <v>143</v>
      </c>
      <c r="B184" s="211">
        <v>2939</v>
      </c>
      <c r="C184" s="211" t="s">
        <v>142</v>
      </c>
      <c r="D184" s="211">
        <v>191757978</v>
      </c>
      <c r="E184" s="211">
        <v>1060</v>
      </c>
      <c r="G184" s="211">
        <v>1004</v>
      </c>
      <c r="I184" s="211" t="s">
        <v>3231</v>
      </c>
      <c r="J184" s="212" t="s">
        <v>3137</v>
      </c>
      <c r="K184" s="211" t="s">
        <v>3138</v>
      </c>
      <c r="L184" s="211" t="s">
        <v>3866</v>
      </c>
      <c r="AD184" s="213"/>
    </row>
    <row r="185" spans="1:30" s="211" customFormat="1" x14ac:dyDescent="0.25">
      <c r="A185" s="211" t="s">
        <v>143</v>
      </c>
      <c r="B185" s="211">
        <v>2939</v>
      </c>
      <c r="C185" s="211" t="s">
        <v>142</v>
      </c>
      <c r="D185" s="211">
        <v>191757979</v>
      </c>
      <c r="E185" s="211">
        <v>1060</v>
      </c>
      <c r="G185" s="211">
        <v>1004</v>
      </c>
      <c r="I185" s="211" t="s">
        <v>3232</v>
      </c>
      <c r="J185" s="212" t="s">
        <v>3137</v>
      </c>
      <c r="K185" s="211" t="s">
        <v>3138</v>
      </c>
      <c r="L185" s="211" t="s">
        <v>3867</v>
      </c>
      <c r="AD185" s="213"/>
    </row>
    <row r="186" spans="1:30" s="211" customFormat="1" x14ac:dyDescent="0.25">
      <c r="A186" s="211" t="s">
        <v>143</v>
      </c>
      <c r="B186" s="211">
        <v>2939</v>
      </c>
      <c r="C186" s="211" t="s">
        <v>142</v>
      </c>
      <c r="D186" s="211">
        <v>191757980</v>
      </c>
      <c r="E186" s="211">
        <v>1060</v>
      </c>
      <c r="G186" s="211">
        <v>1004</v>
      </c>
      <c r="I186" s="211" t="s">
        <v>3233</v>
      </c>
      <c r="J186" s="212" t="s">
        <v>3137</v>
      </c>
      <c r="K186" s="211" t="s">
        <v>3138</v>
      </c>
      <c r="L186" s="211" t="s">
        <v>3868</v>
      </c>
      <c r="AD186" s="213"/>
    </row>
    <row r="187" spans="1:30" s="211" customFormat="1" x14ac:dyDescent="0.25">
      <c r="A187" s="211" t="s">
        <v>143</v>
      </c>
      <c r="B187" s="211">
        <v>2939</v>
      </c>
      <c r="C187" s="211" t="s">
        <v>142</v>
      </c>
      <c r="D187" s="211">
        <v>191757992</v>
      </c>
      <c r="E187" s="211">
        <v>1060</v>
      </c>
      <c r="G187" s="211">
        <v>1004</v>
      </c>
      <c r="I187" s="211" t="s">
        <v>3234</v>
      </c>
      <c r="J187" s="212" t="s">
        <v>3137</v>
      </c>
      <c r="K187" s="211" t="s">
        <v>221</v>
      </c>
      <c r="L187" s="211" t="s">
        <v>3982</v>
      </c>
      <c r="AD187" s="213"/>
    </row>
    <row r="188" spans="1:30" s="211" customFormat="1" x14ac:dyDescent="0.25">
      <c r="A188" s="211" t="s">
        <v>143</v>
      </c>
      <c r="B188" s="211">
        <v>2939</v>
      </c>
      <c r="C188" s="211" t="s">
        <v>142</v>
      </c>
      <c r="D188" s="211">
        <v>191758675</v>
      </c>
      <c r="E188" s="211">
        <v>1060</v>
      </c>
      <c r="G188" s="211">
        <v>1004</v>
      </c>
      <c r="I188" s="211" t="s">
        <v>3235</v>
      </c>
      <c r="J188" s="212" t="s">
        <v>3137</v>
      </c>
      <c r="K188" s="211" t="s">
        <v>3138</v>
      </c>
      <c r="L188" s="211" t="s">
        <v>3869</v>
      </c>
      <c r="AD188" s="213"/>
    </row>
    <row r="189" spans="1:30" s="211" customFormat="1" x14ac:dyDescent="0.25">
      <c r="A189" s="211" t="s">
        <v>143</v>
      </c>
      <c r="B189" s="211">
        <v>2939</v>
      </c>
      <c r="C189" s="211" t="s">
        <v>142</v>
      </c>
      <c r="D189" s="211">
        <v>191758737</v>
      </c>
      <c r="E189" s="211">
        <v>1060</v>
      </c>
      <c r="G189" s="211">
        <v>1004</v>
      </c>
      <c r="I189" s="211" t="s">
        <v>3236</v>
      </c>
      <c r="J189" s="212" t="s">
        <v>3137</v>
      </c>
      <c r="K189" s="211" t="s">
        <v>3138</v>
      </c>
      <c r="L189" s="211" t="s">
        <v>3870</v>
      </c>
      <c r="AD189" s="213"/>
    </row>
    <row r="190" spans="1:30" s="211" customFormat="1" x14ac:dyDescent="0.25">
      <c r="A190" s="211" t="s">
        <v>143</v>
      </c>
      <c r="B190" s="211">
        <v>2939</v>
      </c>
      <c r="C190" s="211" t="s">
        <v>142</v>
      </c>
      <c r="D190" s="211">
        <v>191758746</v>
      </c>
      <c r="E190" s="211">
        <v>1060</v>
      </c>
      <c r="G190" s="211">
        <v>1004</v>
      </c>
      <c r="I190" s="211" t="s">
        <v>3237</v>
      </c>
      <c r="J190" s="212" t="s">
        <v>3137</v>
      </c>
      <c r="K190" s="211" t="s">
        <v>3138</v>
      </c>
      <c r="L190" s="211" t="s">
        <v>3871</v>
      </c>
      <c r="AD190" s="213"/>
    </row>
    <row r="191" spans="1:30" s="211" customFormat="1" x14ac:dyDescent="0.25">
      <c r="A191" s="211" t="s">
        <v>143</v>
      </c>
      <c r="B191" s="211">
        <v>2939</v>
      </c>
      <c r="C191" s="211" t="s">
        <v>142</v>
      </c>
      <c r="D191" s="211">
        <v>191760460</v>
      </c>
      <c r="E191" s="211">
        <v>1060</v>
      </c>
      <c r="G191" s="211">
        <v>1004</v>
      </c>
      <c r="I191" s="211" t="s">
        <v>3238</v>
      </c>
      <c r="J191" s="212" t="s">
        <v>3137</v>
      </c>
      <c r="K191" s="211" t="s">
        <v>221</v>
      </c>
      <c r="L191" s="211" t="s">
        <v>3982</v>
      </c>
      <c r="AD191" s="213"/>
    </row>
    <row r="192" spans="1:30" s="211" customFormat="1" x14ac:dyDescent="0.25">
      <c r="A192" s="211" t="s">
        <v>143</v>
      </c>
      <c r="B192" s="211">
        <v>2939</v>
      </c>
      <c r="C192" s="211" t="s">
        <v>142</v>
      </c>
      <c r="D192" s="211">
        <v>191760462</v>
      </c>
      <c r="E192" s="211">
        <v>1060</v>
      </c>
      <c r="G192" s="211">
        <v>1004</v>
      </c>
      <c r="I192" s="211" t="s">
        <v>3239</v>
      </c>
      <c r="J192" s="212" t="s">
        <v>3137</v>
      </c>
      <c r="K192" s="211" t="s">
        <v>221</v>
      </c>
      <c r="L192" s="211" t="s">
        <v>3982</v>
      </c>
      <c r="AD192" s="213"/>
    </row>
    <row r="193" spans="1:30" s="211" customFormat="1" x14ac:dyDescent="0.25">
      <c r="A193" s="211" t="s">
        <v>143</v>
      </c>
      <c r="B193" s="211">
        <v>2939</v>
      </c>
      <c r="C193" s="211" t="s">
        <v>142</v>
      </c>
      <c r="D193" s="211">
        <v>191760465</v>
      </c>
      <c r="E193" s="211">
        <v>1080</v>
      </c>
      <c r="G193" s="211">
        <v>1004</v>
      </c>
      <c r="I193" s="211" t="s">
        <v>3949</v>
      </c>
      <c r="J193" s="212" t="s">
        <v>3137</v>
      </c>
      <c r="K193" s="211" t="s">
        <v>221</v>
      </c>
      <c r="L193" s="211" t="s">
        <v>3979</v>
      </c>
      <c r="AD193" s="213"/>
    </row>
    <row r="194" spans="1:30" s="211" customFormat="1" x14ac:dyDescent="0.25">
      <c r="A194" s="211" t="s">
        <v>143</v>
      </c>
      <c r="B194" s="211">
        <v>2939</v>
      </c>
      <c r="C194" s="211" t="s">
        <v>142</v>
      </c>
      <c r="D194" s="211">
        <v>191760469</v>
      </c>
      <c r="E194" s="211">
        <v>1080</v>
      </c>
      <c r="G194" s="211">
        <v>1004</v>
      </c>
      <c r="I194" s="211" t="s">
        <v>3950</v>
      </c>
      <c r="J194" s="212" t="s">
        <v>3137</v>
      </c>
      <c r="K194" s="211" t="s">
        <v>221</v>
      </c>
      <c r="L194" s="211" t="s">
        <v>3980</v>
      </c>
      <c r="AD194" s="213"/>
    </row>
    <row r="195" spans="1:30" s="211" customFormat="1" x14ac:dyDescent="0.25">
      <c r="A195" s="211" t="s">
        <v>143</v>
      </c>
      <c r="B195" s="211">
        <v>2939</v>
      </c>
      <c r="C195" s="211" t="s">
        <v>142</v>
      </c>
      <c r="D195" s="211">
        <v>191760470</v>
      </c>
      <c r="E195" s="211">
        <v>1060</v>
      </c>
      <c r="G195" s="211">
        <v>1004</v>
      </c>
      <c r="I195" s="211" t="s">
        <v>3240</v>
      </c>
      <c r="J195" s="212" t="s">
        <v>3137</v>
      </c>
      <c r="K195" s="211" t="s">
        <v>221</v>
      </c>
      <c r="L195" s="211" t="s">
        <v>3982</v>
      </c>
      <c r="AD195" s="213"/>
    </row>
    <row r="196" spans="1:30" s="211" customFormat="1" x14ac:dyDescent="0.25">
      <c r="A196" s="211" t="s">
        <v>143</v>
      </c>
      <c r="B196" s="211">
        <v>2939</v>
      </c>
      <c r="C196" s="211" t="s">
        <v>142</v>
      </c>
      <c r="D196" s="211">
        <v>191760471</v>
      </c>
      <c r="E196" s="211">
        <v>1080</v>
      </c>
      <c r="G196" s="211">
        <v>1004</v>
      </c>
      <c r="I196" s="211" t="s">
        <v>3951</v>
      </c>
      <c r="J196" s="212" t="s">
        <v>3137</v>
      </c>
      <c r="K196" s="211" t="s">
        <v>3138</v>
      </c>
      <c r="L196" s="211" t="s">
        <v>3984</v>
      </c>
      <c r="AD196" s="213"/>
    </row>
    <row r="197" spans="1:30" s="211" customFormat="1" x14ac:dyDescent="0.25">
      <c r="A197" s="211" t="s">
        <v>143</v>
      </c>
      <c r="B197" s="211">
        <v>2939</v>
      </c>
      <c r="C197" s="211" t="s">
        <v>142</v>
      </c>
      <c r="D197" s="211">
        <v>191760476</v>
      </c>
      <c r="E197" s="211">
        <v>1060</v>
      </c>
      <c r="G197" s="211">
        <v>1004</v>
      </c>
      <c r="I197" s="211" t="s">
        <v>3241</v>
      </c>
      <c r="J197" s="212" t="s">
        <v>3137</v>
      </c>
      <c r="K197" s="211" t="s">
        <v>3138</v>
      </c>
      <c r="L197" s="211" t="s">
        <v>3872</v>
      </c>
      <c r="AD197" s="213"/>
    </row>
    <row r="198" spans="1:30" s="211" customFormat="1" x14ac:dyDescent="0.25">
      <c r="A198" s="211" t="s">
        <v>143</v>
      </c>
      <c r="B198" s="211">
        <v>2939</v>
      </c>
      <c r="C198" s="211" t="s">
        <v>142</v>
      </c>
      <c r="D198" s="211">
        <v>191760481</v>
      </c>
      <c r="E198" s="211">
        <v>1060</v>
      </c>
      <c r="G198" s="211">
        <v>1004</v>
      </c>
      <c r="I198" s="211" t="s">
        <v>3242</v>
      </c>
      <c r="J198" s="212" t="s">
        <v>3137</v>
      </c>
      <c r="K198" s="211" t="s">
        <v>3138</v>
      </c>
      <c r="L198" s="211" t="s">
        <v>3872</v>
      </c>
      <c r="AD198" s="213"/>
    </row>
    <row r="199" spans="1:30" s="211" customFormat="1" x14ac:dyDescent="0.25">
      <c r="A199" s="211" t="s">
        <v>143</v>
      </c>
      <c r="B199" s="211">
        <v>2939</v>
      </c>
      <c r="C199" s="211" t="s">
        <v>142</v>
      </c>
      <c r="D199" s="211">
        <v>191760482</v>
      </c>
      <c r="E199" s="211">
        <v>1060</v>
      </c>
      <c r="G199" s="211">
        <v>1004</v>
      </c>
      <c r="I199" s="211" t="s">
        <v>3243</v>
      </c>
      <c r="J199" s="212" t="s">
        <v>3137</v>
      </c>
      <c r="K199" s="211" t="s">
        <v>3138</v>
      </c>
      <c r="L199" s="211" t="s">
        <v>3872</v>
      </c>
      <c r="AD199" s="213"/>
    </row>
    <row r="200" spans="1:30" s="211" customFormat="1" x14ac:dyDescent="0.25">
      <c r="A200" s="211" t="s">
        <v>143</v>
      </c>
      <c r="B200" s="211">
        <v>2939</v>
      </c>
      <c r="C200" s="211" t="s">
        <v>142</v>
      </c>
      <c r="D200" s="211">
        <v>191761119</v>
      </c>
      <c r="E200" s="211">
        <v>1060</v>
      </c>
      <c r="G200" s="211">
        <v>1004</v>
      </c>
      <c r="I200" s="211" t="s">
        <v>3244</v>
      </c>
      <c r="J200" s="212" t="s">
        <v>3137</v>
      </c>
      <c r="K200" s="211" t="s">
        <v>3138</v>
      </c>
      <c r="L200" s="211" t="s">
        <v>3873</v>
      </c>
      <c r="AD200" s="213"/>
    </row>
    <row r="201" spans="1:30" s="211" customFormat="1" x14ac:dyDescent="0.25">
      <c r="A201" s="211" t="s">
        <v>143</v>
      </c>
      <c r="B201" s="211">
        <v>2939</v>
      </c>
      <c r="C201" s="211" t="s">
        <v>142</v>
      </c>
      <c r="D201" s="211">
        <v>191761162</v>
      </c>
      <c r="E201" s="211">
        <v>1060</v>
      </c>
      <c r="G201" s="211">
        <v>1004</v>
      </c>
      <c r="I201" s="211" t="s">
        <v>3245</v>
      </c>
      <c r="J201" s="212" t="s">
        <v>3137</v>
      </c>
      <c r="K201" s="211" t="s">
        <v>3138</v>
      </c>
      <c r="L201" s="211" t="s">
        <v>3874</v>
      </c>
      <c r="AD201" s="213"/>
    </row>
    <row r="202" spans="1:30" s="211" customFormat="1" x14ac:dyDescent="0.25">
      <c r="A202" s="211" t="s">
        <v>143</v>
      </c>
      <c r="B202" s="211">
        <v>2939</v>
      </c>
      <c r="C202" s="211" t="s">
        <v>142</v>
      </c>
      <c r="D202" s="211">
        <v>191761173</v>
      </c>
      <c r="E202" s="211">
        <v>1060</v>
      </c>
      <c r="G202" s="211">
        <v>1004</v>
      </c>
      <c r="I202" s="211" t="s">
        <v>3634</v>
      </c>
      <c r="J202" s="212" t="s">
        <v>3137</v>
      </c>
      <c r="K202" s="211" t="s">
        <v>3138</v>
      </c>
      <c r="L202" s="211" t="s">
        <v>3875</v>
      </c>
      <c r="AD202" s="213"/>
    </row>
    <row r="203" spans="1:30" s="211" customFormat="1" x14ac:dyDescent="0.25">
      <c r="A203" s="211" t="s">
        <v>143</v>
      </c>
      <c r="B203" s="211">
        <v>2939</v>
      </c>
      <c r="C203" s="211" t="s">
        <v>142</v>
      </c>
      <c r="D203" s="211">
        <v>191761178</v>
      </c>
      <c r="E203" s="211">
        <v>1060</v>
      </c>
      <c r="G203" s="211">
        <v>1004</v>
      </c>
      <c r="I203" s="211" t="s">
        <v>3246</v>
      </c>
      <c r="J203" s="212" t="s">
        <v>3137</v>
      </c>
      <c r="K203" s="211" t="s">
        <v>3138</v>
      </c>
      <c r="L203" s="211" t="s">
        <v>3876</v>
      </c>
      <c r="AD203" s="213"/>
    </row>
    <row r="204" spans="1:30" s="211" customFormat="1" x14ac:dyDescent="0.25">
      <c r="A204" s="211" t="s">
        <v>143</v>
      </c>
      <c r="B204" s="211">
        <v>2939</v>
      </c>
      <c r="C204" s="211" t="s">
        <v>142</v>
      </c>
      <c r="D204" s="211">
        <v>191761222</v>
      </c>
      <c r="E204" s="211">
        <v>1060</v>
      </c>
      <c r="G204" s="211">
        <v>1004</v>
      </c>
      <c r="I204" s="211" t="s">
        <v>3247</v>
      </c>
      <c r="J204" s="212" t="s">
        <v>3137</v>
      </c>
      <c r="K204" s="211" t="s">
        <v>3138</v>
      </c>
      <c r="L204" s="211" t="s">
        <v>3877</v>
      </c>
      <c r="AD204" s="213"/>
    </row>
    <row r="205" spans="1:30" s="211" customFormat="1" x14ac:dyDescent="0.25">
      <c r="A205" s="211" t="s">
        <v>143</v>
      </c>
      <c r="B205" s="211">
        <v>2939</v>
      </c>
      <c r="C205" s="211" t="s">
        <v>142</v>
      </c>
      <c r="D205" s="211">
        <v>191761232</v>
      </c>
      <c r="E205" s="211">
        <v>1060</v>
      </c>
      <c r="G205" s="211">
        <v>1004</v>
      </c>
      <c r="I205" s="211" t="s">
        <v>3248</v>
      </c>
      <c r="J205" s="212" t="s">
        <v>3137</v>
      </c>
      <c r="K205" s="211" t="s">
        <v>219</v>
      </c>
      <c r="L205" s="211" t="s">
        <v>3797</v>
      </c>
      <c r="AD205" s="213"/>
    </row>
    <row r="206" spans="1:30" s="211" customFormat="1" x14ac:dyDescent="0.25">
      <c r="A206" s="211" t="s">
        <v>143</v>
      </c>
      <c r="B206" s="211">
        <v>2939</v>
      </c>
      <c r="C206" s="211" t="s">
        <v>142</v>
      </c>
      <c r="D206" s="211">
        <v>191763376</v>
      </c>
      <c r="E206" s="211">
        <v>1060</v>
      </c>
      <c r="G206" s="211">
        <v>1004</v>
      </c>
      <c r="I206" s="211" t="s">
        <v>3249</v>
      </c>
      <c r="J206" s="212" t="s">
        <v>3137</v>
      </c>
      <c r="K206" s="211" t="s">
        <v>3138</v>
      </c>
      <c r="L206" s="211" t="s">
        <v>3860</v>
      </c>
      <c r="AD206" s="213"/>
    </row>
    <row r="207" spans="1:30" s="211" customFormat="1" x14ac:dyDescent="0.25">
      <c r="A207" s="211" t="s">
        <v>143</v>
      </c>
      <c r="B207" s="211">
        <v>2939</v>
      </c>
      <c r="C207" s="211" t="s">
        <v>142</v>
      </c>
      <c r="D207" s="211">
        <v>191763378</v>
      </c>
      <c r="E207" s="211">
        <v>1060</v>
      </c>
      <c r="G207" s="211">
        <v>1004</v>
      </c>
      <c r="I207" s="211" t="s">
        <v>3250</v>
      </c>
      <c r="J207" s="212" t="s">
        <v>3137</v>
      </c>
      <c r="K207" s="211" t="s">
        <v>219</v>
      </c>
      <c r="L207" s="211" t="s">
        <v>3798</v>
      </c>
      <c r="AD207" s="213"/>
    </row>
    <row r="208" spans="1:30" s="211" customFormat="1" x14ac:dyDescent="0.25">
      <c r="A208" s="211" t="s">
        <v>143</v>
      </c>
      <c r="B208" s="211">
        <v>2939</v>
      </c>
      <c r="C208" s="211" t="s">
        <v>142</v>
      </c>
      <c r="D208" s="211">
        <v>191763387</v>
      </c>
      <c r="E208" s="211">
        <v>1060</v>
      </c>
      <c r="G208" s="211">
        <v>1004</v>
      </c>
      <c r="I208" s="211" t="s">
        <v>4200</v>
      </c>
      <c r="J208" s="212" t="s">
        <v>3137</v>
      </c>
      <c r="K208" s="211" t="s">
        <v>219</v>
      </c>
      <c r="L208" s="211" t="s">
        <v>4633</v>
      </c>
      <c r="AD208" s="213"/>
    </row>
    <row r="209" spans="1:30" s="211" customFormat="1" x14ac:dyDescent="0.25">
      <c r="A209" s="211" t="s">
        <v>143</v>
      </c>
      <c r="B209" s="211">
        <v>2939</v>
      </c>
      <c r="C209" s="211" t="s">
        <v>142</v>
      </c>
      <c r="D209" s="211">
        <v>191763389</v>
      </c>
      <c r="E209" s="211">
        <v>1060</v>
      </c>
      <c r="G209" s="211">
        <v>1004</v>
      </c>
      <c r="I209" s="211" t="s">
        <v>3251</v>
      </c>
      <c r="J209" s="212" t="s">
        <v>3137</v>
      </c>
      <c r="K209" s="211" t="s">
        <v>3138</v>
      </c>
      <c r="L209" s="211" t="s">
        <v>3878</v>
      </c>
      <c r="AD209" s="213"/>
    </row>
    <row r="210" spans="1:30" s="211" customFormat="1" x14ac:dyDescent="0.25">
      <c r="A210" s="211" t="s">
        <v>143</v>
      </c>
      <c r="B210" s="211">
        <v>2939</v>
      </c>
      <c r="C210" s="211" t="s">
        <v>142</v>
      </c>
      <c r="D210" s="211">
        <v>191763402</v>
      </c>
      <c r="E210" s="211">
        <v>1060</v>
      </c>
      <c r="G210" s="211">
        <v>1004</v>
      </c>
      <c r="I210" s="211" t="s">
        <v>3252</v>
      </c>
      <c r="J210" s="212" t="s">
        <v>3137</v>
      </c>
      <c r="K210" s="211" t="s">
        <v>3138</v>
      </c>
      <c r="L210" s="211" t="s">
        <v>3879</v>
      </c>
      <c r="AD210" s="213"/>
    </row>
    <row r="211" spans="1:30" s="211" customFormat="1" x14ac:dyDescent="0.25">
      <c r="A211" s="211" t="s">
        <v>143</v>
      </c>
      <c r="B211" s="211">
        <v>2939</v>
      </c>
      <c r="C211" s="211" t="s">
        <v>142</v>
      </c>
      <c r="D211" s="211">
        <v>191763405</v>
      </c>
      <c r="E211" s="211">
        <v>1060</v>
      </c>
      <c r="G211" s="211">
        <v>1004</v>
      </c>
      <c r="I211" s="211" t="s">
        <v>3253</v>
      </c>
      <c r="J211" s="212" t="s">
        <v>3137</v>
      </c>
      <c r="K211" s="211" t="s">
        <v>3138</v>
      </c>
      <c r="L211" s="211" t="s">
        <v>3880</v>
      </c>
      <c r="AD211" s="213"/>
    </row>
    <row r="212" spans="1:30" s="211" customFormat="1" x14ac:dyDescent="0.25">
      <c r="A212" s="211" t="s">
        <v>143</v>
      </c>
      <c r="B212" s="211">
        <v>2939</v>
      </c>
      <c r="C212" s="211" t="s">
        <v>142</v>
      </c>
      <c r="D212" s="211">
        <v>191763406</v>
      </c>
      <c r="E212" s="211">
        <v>1060</v>
      </c>
      <c r="G212" s="211">
        <v>1004</v>
      </c>
      <c r="I212" s="211" t="s">
        <v>3254</v>
      </c>
      <c r="J212" s="212" t="s">
        <v>3137</v>
      </c>
      <c r="K212" s="211" t="s">
        <v>3138</v>
      </c>
      <c r="L212" s="211" t="s">
        <v>3880</v>
      </c>
      <c r="AD212" s="213"/>
    </row>
    <row r="213" spans="1:30" s="211" customFormat="1" x14ac:dyDescent="0.25">
      <c r="A213" s="211" t="s">
        <v>143</v>
      </c>
      <c r="B213" s="211">
        <v>2939</v>
      </c>
      <c r="C213" s="211" t="s">
        <v>142</v>
      </c>
      <c r="D213" s="211">
        <v>191763408</v>
      </c>
      <c r="E213" s="211">
        <v>1060</v>
      </c>
      <c r="G213" s="211">
        <v>1004</v>
      </c>
      <c r="I213" s="211" t="s">
        <v>3255</v>
      </c>
      <c r="J213" s="212" t="s">
        <v>3137</v>
      </c>
      <c r="K213" s="211" t="s">
        <v>3138</v>
      </c>
      <c r="L213" s="211" t="s">
        <v>3868</v>
      </c>
      <c r="AD213" s="213"/>
    </row>
    <row r="214" spans="1:30" s="211" customFormat="1" x14ac:dyDescent="0.25">
      <c r="A214" s="211" t="s">
        <v>143</v>
      </c>
      <c r="B214" s="211">
        <v>2939</v>
      </c>
      <c r="C214" s="211" t="s">
        <v>142</v>
      </c>
      <c r="D214" s="211">
        <v>191764424</v>
      </c>
      <c r="E214" s="211">
        <v>1060</v>
      </c>
      <c r="G214" s="211">
        <v>1004</v>
      </c>
      <c r="I214" s="211" t="s">
        <v>3256</v>
      </c>
      <c r="J214" s="212" t="s">
        <v>3137</v>
      </c>
      <c r="K214" s="211" t="s">
        <v>219</v>
      </c>
      <c r="L214" s="211" t="s">
        <v>3799</v>
      </c>
      <c r="AD214" s="213"/>
    </row>
    <row r="215" spans="1:30" s="211" customFormat="1" x14ac:dyDescent="0.25">
      <c r="A215" s="211" t="s">
        <v>143</v>
      </c>
      <c r="B215" s="211">
        <v>2939</v>
      </c>
      <c r="C215" s="211" t="s">
        <v>142</v>
      </c>
      <c r="D215" s="211">
        <v>191764426</v>
      </c>
      <c r="E215" s="211">
        <v>1060</v>
      </c>
      <c r="G215" s="211">
        <v>1004</v>
      </c>
      <c r="I215" s="211" t="s">
        <v>3257</v>
      </c>
      <c r="J215" s="212" t="s">
        <v>3137</v>
      </c>
      <c r="K215" s="211" t="s">
        <v>3138</v>
      </c>
      <c r="L215" s="211" t="s">
        <v>3867</v>
      </c>
      <c r="AD215" s="213"/>
    </row>
    <row r="216" spans="1:30" s="211" customFormat="1" x14ac:dyDescent="0.25">
      <c r="A216" s="211" t="s">
        <v>143</v>
      </c>
      <c r="B216" s="211">
        <v>2939</v>
      </c>
      <c r="C216" s="211" t="s">
        <v>142</v>
      </c>
      <c r="D216" s="211">
        <v>191764427</v>
      </c>
      <c r="E216" s="211">
        <v>1060</v>
      </c>
      <c r="G216" s="211">
        <v>1004</v>
      </c>
      <c r="I216" s="211" t="s">
        <v>3258</v>
      </c>
      <c r="J216" s="212" t="s">
        <v>3137</v>
      </c>
      <c r="K216" s="211" t="s">
        <v>3138</v>
      </c>
      <c r="L216" s="211" t="s">
        <v>3867</v>
      </c>
      <c r="AD216" s="213"/>
    </row>
    <row r="217" spans="1:30" s="211" customFormat="1" x14ac:dyDescent="0.25">
      <c r="A217" s="211" t="s">
        <v>143</v>
      </c>
      <c r="B217" s="211">
        <v>2939</v>
      </c>
      <c r="C217" s="211" t="s">
        <v>142</v>
      </c>
      <c r="D217" s="211">
        <v>191764428</v>
      </c>
      <c r="E217" s="211">
        <v>1060</v>
      </c>
      <c r="G217" s="211">
        <v>1004</v>
      </c>
      <c r="I217" s="211" t="s">
        <v>3259</v>
      </c>
      <c r="J217" s="212" t="s">
        <v>3137</v>
      </c>
      <c r="K217" s="211" t="s">
        <v>3138</v>
      </c>
      <c r="L217" s="211" t="s">
        <v>3881</v>
      </c>
      <c r="AD217" s="213"/>
    </row>
    <row r="218" spans="1:30" s="211" customFormat="1" x14ac:dyDescent="0.25">
      <c r="A218" s="211" t="s">
        <v>143</v>
      </c>
      <c r="B218" s="211">
        <v>2939</v>
      </c>
      <c r="C218" s="211" t="s">
        <v>142</v>
      </c>
      <c r="D218" s="211">
        <v>191764442</v>
      </c>
      <c r="E218" s="211">
        <v>1060</v>
      </c>
      <c r="G218" s="211">
        <v>1004</v>
      </c>
      <c r="I218" s="211" t="s">
        <v>3260</v>
      </c>
      <c r="J218" s="212" t="s">
        <v>3137</v>
      </c>
      <c r="K218" s="211" t="s">
        <v>3138</v>
      </c>
      <c r="L218" s="211" t="s">
        <v>3881</v>
      </c>
      <c r="AD218" s="213"/>
    </row>
    <row r="219" spans="1:30" s="211" customFormat="1" x14ac:dyDescent="0.25">
      <c r="A219" s="211" t="s">
        <v>143</v>
      </c>
      <c r="B219" s="211">
        <v>2939</v>
      </c>
      <c r="C219" s="211" t="s">
        <v>142</v>
      </c>
      <c r="D219" s="211">
        <v>191764450</v>
      </c>
      <c r="E219" s="211">
        <v>1060</v>
      </c>
      <c r="G219" s="211">
        <v>1004</v>
      </c>
      <c r="I219" s="211" t="s">
        <v>3261</v>
      </c>
      <c r="J219" s="212" t="s">
        <v>3137</v>
      </c>
      <c r="K219" s="211" t="s">
        <v>3138</v>
      </c>
      <c r="L219" s="211" t="s">
        <v>3881</v>
      </c>
      <c r="AD219" s="213"/>
    </row>
    <row r="220" spans="1:30" s="211" customFormat="1" x14ac:dyDescent="0.25">
      <c r="A220" s="211" t="s">
        <v>143</v>
      </c>
      <c r="B220" s="211">
        <v>2939</v>
      </c>
      <c r="C220" s="211" t="s">
        <v>142</v>
      </c>
      <c r="D220" s="211">
        <v>191764686</v>
      </c>
      <c r="E220" s="211">
        <v>1060</v>
      </c>
      <c r="G220" s="211">
        <v>1004</v>
      </c>
      <c r="I220" s="211" t="s">
        <v>3262</v>
      </c>
      <c r="J220" s="212" t="s">
        <v>3137</v>
      </c>
      <c r="K220" s="211" t="s">
        <v>3138</v>
      </c>
      <c r="L220" s="211" t="s">
        <v>3882</v>
      </c>
      <c r="AD220" s="213"/>
    </row>
    <row r="221" spans="1:30" s="211" customFormat="1" x14ac:dyDescent="0.25">
      <c r="A221" s="211" t="s">
        <v>143</v>
      </c>
      <c r="B221" s="211">
        <v>2939</v>
      </c>
      <c r="C221" s="211" t="s">
        <v>142</v>
      </c>
      <c r="D221" s="211">
        <v>191764742</v>
      </c>
      <c r="E221" s="211">
        <v>1060</v>
      </c>
      <c r="G221" s="211">
        <v>1004</v>
      </c>
      <c r="I221" s="211" t="s">
        <v>3263</v>
      </c>
      <c r="J221" s="212" t="s">
        <v>3137</v>
      </c>
      <c r="K221" s="211" t="s">
        <v>219</v>
      </c>
      <c r="L221" s="211" t="s">
        <v>3800</v>
      </c>
      <c r="AD221" s="213"/>
    </row>
    <row r="222" spans="1:30" s="211" customFormat="1" x14ac:dyDescent="0.25">
      <c r="A222" s="211" t="s">
        <v>143</v>
      </c>
      <c r="B222" s="211">
        <v>2939</v>
      </c>
      <c r="C222" s="211" t="s">
        <v>142</v>
      </c>
      <c r="D222" s="211">
        <v>191764964</v>
      </c>
      <c r="E222" s="211">
        <v>1060</v>
      </c>
      <c r="F222" s="211">
        <v>1242</v>
      </c>
      <c r="G222" s="211">
        <v>1004</v>
      </c>
      <c r="I222" s="211" t="s">
        <v>3264</v>
      </c>
      <c r="J222" s="212" t="s">
        <v>3137</v>
      </c>
      <c r="K222" s="211" t="s">
        <v>3138</v>
      </c>
      <c r="L222" s="211" t="s">
        <v>3883</v>
      </c>
      <c r="AD222" s="213"/>
    </row>
    <row r="223" spans="1:30" s="211" customFormat="1" x14ac:dyDescent="0.25">
      <c r="A223" s="211" t="s">
        <v>143</v>
      </c>
      <c r="B223" s="211">
        <v>2939</v>
      </c>
      <c r="C223" s="211" t="s">
        <v>142</v>
      </c>
      <c r="D223" s="211">
        <v>191765098</v>
      </c>
      <c r="E223" s="211">
        <v>1060</v>
      </c>
      <c r="F223" s="211">
        <v>1242</v>
      </c>
      <c r="G223" s="211">
        <v>1004</v>
      </c>
      <c r="I223" s="211" t="s">
        <v>3265</v>
      </c>
      <c r="J223" s="212" t="s">
        <v>3137</v>
      </c>
      <c r="K223" s="211" t="s">
        <v>3138</v>
      </c>
      <c r="L223" s="211" t="s">
        <v>3884</v>
      </c>
      <c r="AD223" s="213"/>
    </row>
    <row r="224" spans="1:30" s="211" customFormat="1" x14ac:dyDescent="0.25">
      <c r="A224" s="211" t="s">
        <v>143</v>
      </c>
      <c r="B224" s="211">
        <v>2939</v>
      </c>
      <c r="C224" s="211" t="s">
        <v>142</v>
      </c>
      <c r="D224" s="211">
        <v>191765487</v>
      </c>
      <c r="E224" s="211">
        <v>1080</v>
      </c>
      <c r="F224" s="211">
        <v>1242</v>
      </c>
      <c r="G224" s="211">
        <v>1004</v>
      </c>
      <c r="I224" s="211" t="s">
        <v>3266</v>
      </c>
      <c r="J224" s="212" t="s">
        <v>3137</v>
      </c>
      <c r="K224" s="211" t="s">
        <v>3138</v>
      </c>
      <c r="L224" s="211" t="s">
        <v>3885</v>
      </c>
      <c r="AD224" s="213"/>
    </row>
    <row r="225" spans="1:30" s="211" customFormat="1" x14ac:dyDescent="0.25">
      <c r="A225" s="211" t="s">
        <v>143</v>
      </c>
      <c r="B225" s="211">
        <v>2939</v>
      </c>
      <c r="C225" s="211" t="s">
        <v>142</v>
      </c>
      <c r="D225" s="211">
        <v>191765488</v>
      </c>
      <c r="E225" s="211">
        <v>1060</v>
      </c>
      <c r="F225" s="211">
        <v>1242</v>
      </c>
      <c r="G225" s="211">
        <v>1004</v>
      </c>
      <c r="I225" s="211" t="s">
        <v>3267</v>
      </c>
      <c r="J225" s="212" t="s">
        <v>3137</v>
      </c>
      <c r="K225" s="211" t="s">
        <v>3138</v>
      </c>
      <c r="L225" s="211" t="s">
        <v>3886</v>
      </c>
      <c r="AD225" s="213"/>
    </row>
    <row r="226" spans="1:30" s="211" customFormat="1" x14ac:dyDescent="0.25">
      <c r="A226" s="211" t="s">
        <v>143</v>
      </c>
      <c r="B226" s="211">
        <v>2939</v>
      </c>
      <c r="C226" s="211" t="s">
        <v>142</v>
      </c>
      <c r="D226" s="211">
        <v>191765501</v>
      </c>
      <c r="E226" s="211">
        <v>1080</v>
      </c>
      <c r="F226" s="211">
        <v>1110</v>
      </c>
      <c r="G226" s="211">
        <v>1004</v>
      </c>
      <c r="I226" s="211" t="s">
        <v>3913</v>
      </c>
      <c r="J226" s="212" t="s">
        <v>3137</v>
      </c>
      <c r="K226" s="211" t="s">
        <v>221</v>
      </c>
      <c r="L226" s="211" t="s">
        <v>3915</v>
      </c>
      <c r="AD226" s="213"/>
    </row>
    <row r="227" spans="1:30" s="211" customFormat="1" x14ac:dyDescent="0.25">
      <c r="A227" s="211" t="s">
        <v>143</v>
      </c>
      <c r="B227" s="211">
        <v>2939</v>
      </c>
      <c r="C227" s="211" t="s">
        <v>142</v>
      </c>
      <c r="D227" s="211">
        <v>191766161</v>
      </c>
      <c r="E227" s="211">
        <v>1060</v>
      </c>
      <c r="F227" s="211">
        <v>1271</v>
      </c>
      <c r="G227" s="211">
        <v>1004</v>
      </c>
      <c r="I227" s="211" t="s">
        <v>3268</v>
      </c>
      <c r="J227" s="212" t="s">
        <v>3137</v>
      </c>
      <c r="K227" s="211" t="s">
        <v>219</v>
      </c>
      <c r="L227" s="211" t="s">
        <v>3801</v>
      </c>
      <c r="AD227" s="213"/>
    </row>
    <row r="228" spans="1:30" s="211" customFormat="1" x14ac:dyDescent="0.25">
      <c r="A228" s="211" t="s">
        <v>143</v>
      </c>
      <c r="B228" s="211">
        <v>2939</v>
      </c>
      <c r="C228" s="211" t="s">
        <v>142</v>
      </c>
      <c r="D228" s="211">
        <v>191766335</v>
      </c>
      <c r="E228" s="211">
        <v>1060</v>
      </c>
      <c r="F228" s="211">
        <v>1242</v>
      </c>
      <c r="G228" s="211">
        <v>1004</v>
      </c>
      <c r="I228" s="211" t="s">
        <v>4451</v>
      </c>
      <c r="J228" s="212" t="s">
        <v>3137</v>
      </c>
      <c r="K228" s="211" t="s">
        <v>3138</v>
      </c>
      <c r="L228" s="211" t="s">
        <v>4454</v>
      </c>
      <c r="AD228" s="213"/>
    </row>
    <row r="229" spans="1:30" s="211" customFormat="1" x14ac:dyDescent="0.25">
      <c r="A229" s="211" t="s">
        <v>143</v>
      </c>
      <c r="B229" s="211">
        <v>2939</v>
      </c>
      <c r="C229" s="211" t="s">
        <v>142</v>
      </c>
      <c r="D229" s="211">
        <v>191770569</v>
      </c>
      <c r="E229" s="211">
        <v>1080</v>
      </c>
      <c r="G229" s="211">
        <v>1004</v>
      </c>
      <c r="I229" s="211" t="s">
        <v>3269</v>
      </c>
      <c r="J229" s="212" t="s">
        <v>3137</v>
      </c>
      <c r="K229" s="211" t="s">
        <v>219</v>
      </c>
      <c r="L229" s="211" t="s">
        <v>3802</v>
      </c>
      <c r="AD229" s="213"/>
    </row>
    <row r="230" spans="1:30" s="211" customFormat="1" x14ac:dyDescent="0.25">
      <c r="A230" s="211" t="s">
        <v>143</v>
      </c>
      <c r="B230" s="211">
        <v>2939</v>
      </c>
      <c r="C230" s="211" t="s">
        <v>142</v>
      </c>
      <c r="D230" s="211">
        <v>191770593</v>
      </c>
      <c r="E230" s="211">
        <v>1080</v>
      </c>
      <c r="G230" s="211">
        <v>1004</v>
      </c>
      <c r="I230" s="211" t="s">
        <v>3270</v>
      </c>
      <c r="J230" s="212" t="s">
        <v>3137</v>
      </c>
      <c r="K230" s="211" t="s">
        <v>219</v>
      </c>
      <c r="L230" s="211" t="s">
        <v>3803</v>
      </c>
      <c r="AD230" s="213"/>
    </row>
    <row r="231" spans="1:30" s="211" customFormat="1" x14ac:dyDescent="0.25">
      <c r="A231" s="211" t="s">
        <v>143</v>
      </c>
      <c r="B231" s="211">
        <v>2939</v>
      </c>
      <c r="C231" s="211" t="s">
        <v>142</v>
      </c>
      <c r="D231" s="211">
        <v>191771075</v>
      </c>
      <c r="E231" s="211">
        <v>1060</v>
      </c>
      <c r="G231" s="211">
        <v>1004</v>
      </c>
      <c r="I231" s="211" t="s">
        <v>4304</v>
      </c>
      <c r="J231" s="212" t="s">
        <v>3137</v>
      </c>
      <c r="K231" s="211" t="s">
        <v>219</v>
      </c>
      <c r="L231" s="211" t="s">
        <v>4308</v>
      </c>
      <c r="AD231" s="213"/>
    </row>
    <row r="232" spans="1:30" s="211" customFormat="1" x14ac:dyDescent="0.25">
      <c r="A232" s="211" t="s">
        <v>143</v>
      </c>
      <c r="B232" s="211">
        <v>2939</v>
      </c>
      <c r="C232" s="211" t="s">
        <v>142</v>
      </c>
      <c r="D232" s="211">
        <v>191771441</v>
      </c>
      <c r="E232" s="211">
        <v>1080</v>
      </c>
      <c r="F232" s="211">
        <v>1274</v>
      </c>
      <c r="G232" s="211">
        <v>1004</v>
      </c>
      <c r="I232" s="211" t="s">
        <v>3271</v>
      </c>
      <c r="J232" s="212" t="s">
        <v>3137</v>
      </c>
      <c r="K232" s="211" t="s">
        <v>219</v>
      </c>
      <c r="L232" s="211" t="s">
        <v>3804</v>
      </c>
      <c r="AD232" s="213"/>
    </row>
    <row r="233" spans="1:30" s="211" customFormat="1" x14ac:dyDescent="0.25">
      <c r="A233" s="211" t="s">
        <v>143</v>
      </c>
      <c r="B233" s="211">
        <v>2939</v>
      </c>
      <c r="C233" s="211" t="s">
        <v>142</v>
      </c>
      <c r="D233" s="211">
        <v>191771442</v>
      </c>
      <c r="E233" s="211">
        <v>1080</v>
      </c>
      <c r="F233" s="211">
        <v>1274</v>
      </c>
      <c r="G233" s="211">
        <v>1004</v>
      </c>
      <c r="I233" s="211" t="s">
        <v>3272</v>
      </c>
      <c r="J233" s="212" t="s">
        <v>3137</v>
      </c>
      <c r="K233" s="211" t="s">
        <v>219</v>
      </c>
      <c r="L233" s="211" t="s">
        <v>3805</v>
      </c>
      <c r="AD233" s="213"/>
    </row>
    <row r="234" spans="1:30" s="211" customFormat="1" x14ac:dyDescent="0.25">
      <c r="A234" s="211" t="s">
        <v>143</v>
      </c>
      <c r="B234" s="211">
        <v>2939</v>
      </c>
      <c r="C234" s="211" t="s">
        <v>142</v>
      </c>
      <c r="D234" s="211">
        <v>191771494</v>
      </c>
      <c r="E234" s="211">
        <v>1080</v>
      </c>
      <c r="F234" s="211">
        <v>1274</v>
      </c>
      <c r="G234" s="211">
        <v>1004</v>
      </c>
      <c r="I234" s="211" t="s">
        <v>3273</v>
      </c>
      <c r="J234" s="212" t="s">
        <v>3137</v>
      </c>
      <c r="K234" s="211" t="s">
        <v>219</v>
      </c>
      <c r="L234" s="211" t="s">
        <v>3806</v>
      </c>
      <c r="AD234" s="213"/>
    </row>
    <row r="235" spans="1:30" s="211" customFormat="1" x14ac:dyDescent="0.25">
      <c r="A235" s="211" t="s">
        <v>143</v>
      </c>
      <c r="B235" s="211">
        <v>2939</v>
      </c>
      <c r="C235" s="211" t="s">
        <v>142</v>
      </c>
      <c r="D235" s="211">
        <v>191771496</v>
      </c>
      <c r="E235" s="211">
        <v>1080</v>
      </c>
      <c r="F235" s="211">
        <v>1274</v>
      </c>
      <c r="G235" s="211">
        <v>1004</v>
      </c>
      <c r="I235" s="211" t="s">
        <v>4147</v>
      </c>
      <c r="J235" s="212" t="s">
        <v>3137</v>
      </c>
      <c r="K235" s="211" t="s">
        <v>219</v>
      </c>
      <c r="L235" s="211" t="s">
        <v>4151</v>
      </c>
      <c r="AD235" s="213"/>
    </row>
    <row r="236" spans="1:30" s="211" customFormat="1" x14ac:dyDescent="0.25">
      <c r="A236" s="211" t="s">
        <v>143</v>
      </c>
      <c r="B236" s="211">
        <v>2939</v>
      </c>
      <c r="C236" s="211" t="s">
        <v>142</v>
      </c>
      <c r="D236" s="211">
        <v>191771536</v>
      </c>
      <c r="E236" s="211">
        <v>1080</v>
      </c>
      <c r="F236" s="211">
        <v>1242</v>
      </c>
      <c r="G236" s="211">
        <v>1004</v>
      </c>
      <c r="I236" s="211" t="s">
        <v>3274</v>
      </c>
      <c r="J236" s="212" t="s">
        <v>3137</v>
      </c>
      <c r="K236" s="211" t="s">
        <v>3138</v>
      </c>
      <c r="L236" s="211" t="s">
        <v>3856</v>
      </c>
      <c r="AD236" s="213"/>
    </row>
    <row r="237" spans="1:30" s="211" customFormat="1" x14ac:dyDescent="0.25">
      <c r="A237" s="211" t="s">
        <v>143</v>
      </c>
      <c r="B237" s="211">
        <v>2939</v>
      </c>
      <c r="C237" s="211" t="s">
        <v>142</v>
      </c>
      <c r="D237" s="211">
        <v>191772412</v>
      </c>
      <c r="E237" s="211">
        <v>1060</v>
      </c>
      <c r="F237" s="211">
        <v>1251</v>
      </c>
      <c r="G237" s="211">
        <v>1004</v>
      </c>
      <c r="I237" s="211" t="s">
        <v>3275</v>
      </c>
      <c r="J237" s="212" t="s">
        <v>3137</v>
      </c>
      <c r="K237" s="211" t="s">
        <v>3138</v>
      </c>
      <c r="L237" s="211" t="s">
        <v>3845</v>
      </c>
      <c r="AD237" s="213"/>
    </row>
    <row r="238" spans="1:30" s="211" customFormat="1" x14ac:dyDescent="0.25">
      <c r="A238" s="211" t="s">
        <v>143</v>
      </c>
      <c r="B238" s="211">
        <v>2939</v>
      </c>
      <c r="C238" s="211" t="s">
        <v>142</v>
      </c>
      <c r="D238" s="211">
        <v>191775078</v>
      </c>
      <c r="E238" s="211">
        <v>1060</v>
      </c>
      <c r="F238" s="211">
        <v>1242</v>
      </c>
      <c r="G238" s="211">
        <v>1004</v>
      </c>
      <c r="I238" s="211" t="s">
        <v>3276</v>
      </c>
      <c r="J238" s="212" t="s">
        <v>3137</v>
      </c>
      <c r="K238" s="211" t="s">
        <v>3138</v>
      </c>
      <c r="L238" s="211" t="s">
        <v>3872</v>
      </c>
      <c r="AD238" s="213"/>
    </row>
    <row r="239" spans="1:30" s="211" customFormat="1" x14ac:dyDescent="0.25">
      <c r="A239" s="211" t="s">
        <v>143</v>
      </c>
      <c r="B239" s="211">
        <v>2939</v>
      </c>
      <c r="C239" s="211" t="s">
        <v>142</v>
      </c>
      <c r="D239" s="211">
        <v>191775135</v>
      </c>
      <c r="E239" s="211">
        <v>1060</v>
      </c>
      <c r="G239" s="211">
        <v>1004</v>
      </c>
      <c r="I239" s="211" t="s">
        <v>3277</v>
      </c>
      <c r="J239" s="212" t="s">
        <v>3137</v>
      </c>
      <c r="K239" s="211" t="s">
        <v>3138</v>
      </c>
      <c r="L239" s="211" t="s">
        <v>3887</v>
      </c>
      <c r="AD239" s="213"/>
    </row>
    <row r="240" spans="1:30" s="211" customFormat="1" x14ac:dyDescent="0.25">
      <c r="A240" s="211" t="s">
        <v>143</v>
      </c>
      <c r="B240" s="211">
        <v>2939</v>
      </c>
      <c r="C240" s="211" t="s">
        <v>142</v>
      </c>
      <c r="D240" s="211">
        <v>191779771</v>
      </c>
      <c r="E240" s="211">
        <v>1060</v>
      </c>
      <c r="G240" s="211">
        <v>1004</v>
      </c>
      <c r="I240" s="211" t="s">
        <v>3278</v>
      </c>
      <c r="J240" s="212" t="s">
        <v>3137</v>
      </c>
      <c r="K240" s="211" t="s">
        <v>219</v>
      </c>
      <c r="L240" s="211" t="s">
        <v>3807</v>
      </c>
      <c r="AD240" s="213"/>
    </row>
    <row r="241" spans="1:30" s="211" customFormat="1" x14ac:dyDescent="0.25">
      <c r="A241" s="211" t="s">
        <v>143</v>
      </c>
      <c r="B241" s="211">
        <v>2939</v>
      </c>
      <c r="C241" s="211" t="s">
        <v>142</v>
      </c>
      <c r="D241" s="211">
        <v>191779780</v>
      </c>
      <c r="E241" s="211">
        <v>1080</v>
      </c>
      <c r="G241" s="211">
        <v>1004</v>
      </c>
      <c r="I241" s="211" t="s">
        <v>3279</v>
      </c>
      <c r="J241" s="212" t="s">
        <v>3137</v>
      </c>
      <c r="K241" s="211" t="s">
        <v>219</v>
      </c>
      <c r="L241" s="211" t="s">
        <v>3808</v>
      </c>
      <c r="AD241" s="213"/>
    </row>
    <row r="242" spans="1:30" s="211" customFormat="1" x14ac:dyDescent="0.25">
      <c r="A242" s="211" t="s">
        <v>143</v>
      </c>
      <c r="B242" s="211">
        <v>2939</v>
      </c>
      <c r="C242" s="211" t="s">
        <v>142</v>
      </c>
      <c r="D242" s="211">
        <v>191869092</v>
      </c>
      <c r="E242" s="211">
        <v>1060</v>
      </c>
      <c r="F242" s="211">
        <v>1242</v>
      </c>
      <c r="G242" s="211">
        <v>1004</v>
      </c>
      <c r="I242" s="211" t="s">
        <v>3280</v>
      </c>
      <c r="J242" s="212" t="s">
        <v>3137</v>
      </c>
      <c r="K242" s="211" t="s">
        <v>219</v>
      </c>
      <c r="L242" s="211" t="s">
        <v>3809</v>
      </c>
      <c r="AD242" s="213"/>
    </row>
    <row r="243" spans="1:30" s="211" customFormat="1" x14ac:dyDescent="0.25">
      <c r="A243" s="211" t="s">
        <v>143</v>
      </c>
      <c r="B243" s="211">
        <v>2939</v>
      </c>
      <c r="C243" s="211" t="s">
        <v>142</v>
      </c>
      <c r="D243" s="211">
        <v>191875835</v>
      </c>
      <c r="E243" s="211">
        <v>1080</v>
      </c>
      <c r="G243" s="211">
        <v>1004</v>
      </c>
      <c r="I243" s="211" t="s">
        <v>3281</v>
      </c>
      <c r="J243" s="212" t="s">
        <v>3137</v>
      </c>
      <c r="K243" s="211" t="s">
        <v>219</v>
      </c>
      <c r="L243" s="211" t="s">
        <v>3810</v>
      </c>
      <c r="AD243" s="213"/>
    </row>
    <row r="244" spans="1:30" s="211" customFormat="1" x14ac:dyDescent="0.25">
      <c r="A244" s="211" t="s">
        <v>143</v>
      </c>
      <c r="B244" s="211">
        <v>2939</v>
      </c>
      <c r="C244" s="211" t="s">
        <v>142</v>
      </c>
      <c r="D244" s="211">
        <v>191894399</v>
      </c>
      <c r="E244" s="211">
        <v>1020</v>
      </c>
      <c r="F244" s="211">
        <v>1110</v>
      </c>
      <c r="G244" s="211">
        <v>1004</v>
      </c>
      <c r="I244" s="211" t="s">
        <v>3282</v>
      </c>
      <c r="J244" s="212" t="s">
        <v>3137</v>
      </c>
      <c r="K244" s="211" t="s">
        <v>3138</v>
      </c>
      <c r="L244" s="211" t="s">
        <v>3888</v>
      </c>
      <c r="AD244" s="213"/>
    </row>
    <row r="245" spans="1:30" s="211" customFormat="1" x14ac:dyDescent="0.25">
      <c r="A245" s="211" t="s">
        <v>143</v>
      </c>
      <c r="B245" s="211">
        <v>2939</v>
      </c>
      <c r="C245" s="211" t="s">
        <v>142</v>
      </c>
      <c r="D245" s="211">
        <v>191969185</v>
      </c>
      <c r="E245" s="211">
        <v>1060</v>
      </c>
      <c r="G245" s="211">
        <v>1004</v>
      </c>
      <c r="I245" s="211" t="s">
        <v>3283</v>
      </c>
      <c r="J245" s="212" t="s">
        <v>3137</v>
      </c>
      <c r="K245" s="211" t="s">
        <v>219</v>
      </c>
      <c r="L245" s="211" t="s">
        <v>3811</v>
      </c>
      <c r="AD245" s="213"/>
    </row>
    <row r="246" spans="1:30" s="211" customFormat="1" x14ac:dyDescent="0.25">
      <c r="A246" s="211" t="s">
        <v>143</v>
      </c>
      <c r="B246" s="211">
        <v>2939</v>
      </c>
      <c r="C246" s="211" t="s">
        <v>142</v>
      </c>
      <c r="D246" s="211">
        <v>191980074</v>
      </c>
      <c r="E246" s="211">
        <v>1020</v>
      </c>
      <c r="F246" s="211">
        <v>1110</v>
      </c>
      <c r="G246" s="211">
        <v>1004</v>
      </c>
      <c r="I246" s="211" t="s">
        <v>3914</v>
      </c>
      <c r="J246" s="212" t="s">
        <v>3137</v>
      </c>
      <c r="K246" s="211" t="s">
        <v>221</v>
      </c>
      <c r="L246" s="211" t="s">
        <v>4306</v>
      </c>
      <c r="AD246" s="213"/>
    </row>
    <row r="247" spans="1:30" s="211" customFormat="1" x14ac:dyDescent="0.25">
      <c r="A247" s="211" t="s">
        <v>143</v>
      </c>
      <c r="B247" s="211">
        <v>2939</v>
      </c>
      <c r="C247" s="211" t="s">
        <v>142</v>
      </c>
      <c r="D247" s="211">
        <v>191998255</v>
      </c>
      <c r="E247" s="211">
        <v>1080</v>
      </c>
      <c r="F247" s="211">
        <v>1271</v>
      </c>
      <c r="G247" s="211">
        <v>1004</v>
      </c>
      <c r="I247" s="211" t="s">
        <v>4170</v>
      </c>
      <c r="J247" s="212" t="s">
        <v>3137</v>
      </c>
      <c r="K247" s="211" t="s">
        <v>3138</v>
      </c>
      <c r="L247" s="211" t="s">
        <v>4167</v>
      </c>
      <c r="AD247" s="213"/>
    </row>
    <row r="248" spans="1:30" s="211" customFormat="1" x14ac:dyDescent="0.25">
      <c r="A248" s="211" t="s">
        <v>143</v>
      </c>
      <c r="B248" s="211">
        <v>2939</v>
      </c>
      <c r="C248" s="211" t="s">
        <v>142</v>
      </c>
      <c r="D248" s="211">
        <v>191998257</v>
      </c>
      <c r="E248" s="211">
        <v>1020</v>
      </c>
      <c r="F248" s="211">
        <v>1110</v>
      </c>
      <c r="G248" s="211">
        <v>1004</v>
      </c>
      <c r="I248" s="211" t="s">
        <v>4171</v>
      </c>
      <c r="J248" s="212" t="s">
        <v>3137</v>
      </c>
      <c r="K248" s="211" t="s">
        <v>219</v>
      </c>
      <c r="L248" s="211" t="s">
        <v>4174</v>
      </c>
      <c r="AD248" s="213"/>
    </row>
    <row r="249" spans="1:30" s="211" customFormat="1" x14ac:dyDescent="0.25">
      <c r="A249" s="211" t="s">
        <v>143</v>
      </c>
      <c r="B249" s="211">
        <v>2939</v>
      </c>
      <c r="C249" s="211" t="s">
        <v>142</v>
      </c>
      <c r="D249" s="211">
        <v>191998261</v>
      </c>
      <c r="E249" s="211">
        <v>1020</v>
      </c>
      <c r="F249" s="211">
        <v>1121</v>
      </c>
      <c r="G249" s="211">
        <v>1003</v>
      </c>
      <c r="I249" s="211" t="s">
        <v>4370</v>
      </c>
      <c r="J249" s="212" t="s">
        <v>3137</v>
      </c>
      <c r="K249" s="211" t="s">
        <v>221</v>
      </c>
      <c r="L249" s="211" t="s">
        <v>4372</v>
      </c>
      <c r="AD249" s="213"/>
    </row>
    <row r="250" spans="1:30" s="211" customFormat="1" x14ac:dyDescent="0.25">
      <c r="A250" s="211" t="s">
        <v>143</v>
      </c>
      <c r="B250" s="211">
        <v>2939</v>
      </c>
      <c r="C250" s="211" t="s">
        <v>142</v>
      </c>
      <c r="D250" s="211">
        <v>191998262</v>
      </c>
      <c r="E250" s="211">
        <v>1020</v>
      </c>
      <c r="F250" s="211">
        <v>1121</v>
      </c>
      <c r="G250" s="211">
        <v>1003</v>
      </c>
      <c r="I250" s="211" t="s">
        <v>4370</v>
      </c>
      <c r="J250" s="212" t="s">
        <v>3137</v>
      </c>
      <c r="K250" s="211" t="s">
        <v>221</v>
      </c>
      <c r="L250" s="211" t="s">
        <v>4372</v>
      </c>
      <c r="AD250" s="213"/>
    </row>
    <row r="251" spans="1:30" s="211" customFormat="1" x14ac:dyDescent="0.25">
      <c r="A251" s="211" t="s">
        <v>143</v>
      </c>
      <c r="B251" s="211">
        <v>2939</v>
      </c>
      <c r="C251" s="211" t="s">
        <v>142</v>
      </c>
      <c r="D251" s="211">
        <v>191998263</v>
      </c>
      <c r="E251" s="211">
        <v>1020</v>
      </c>
      <c r="F251" s="211">
        <v>1121</v>
      </c>
      <c r="G251" s="211">
        <v>1003</v>
      </c>
      <c r="I251" s="211" t="s">
        <v>4370</v>
      </c>
      <c r="J251" s="212" t="s">
        <v>3137</v>
      </c>
      <c r="K251" s="211" t="s">
        <v>221</v>
      </c>
      <c r="L251" s="211" t="s">
        <v>4372</v>
      </c>
      <c r="AD251" s="213"/>
    </row>
    <row r="252" spans="1:30" s="211" customFormat="1" x14ac:dyDescent="0.25">
      <c r="A252" s="211" t="s">
        <v>143</v>
      </c>
      <c r="B252" s="211">
        <v>2939</v>
      </c>
      <c r="C252" s="211" t="s">
        <v>142</v>
      </c>
      <c r="D252" s="211">
        <v>191998264</v>
      </c>
      <c r="E252" s="211">
        <v>1020</v>
      </c>
      <c r="F252" s="211">
        <v>1121</v>
      </c>
      <c r="G252" s="211">
        <v>1003</v>
      </c>
      <c r="I252" s="211" t="s">
        <v>4370</v>
      </c>
      <c r="J252" s="212" t="s">
        <v>3137</v>
      </c>
      <c r="K252" s="211" t="s">
        <v>221</v>
      </c>
      <c r="L252" s="211" t="s">
        <v>4372</v>
      </c>
      <c r="AD252" s="213"/>
    </row>
    <row r="253" spans="1:30" s="211" customFormat="1" x14ac:dyDescent="0.25">
      <c r="A253" s="211" t="s">
        <v>143</v>
      </c>
      <c r="B253" s="211">
        <v>2939</v>
      </c>
      <c r="C253" s="211" t="s">
        <v>142</v>
      </c>
      <c r="D253" s="211">
        <v>191998265</v>
      </c>
      <c r="E253" s="211">
        <v>1020</v>
      </c>
      <c r="F253" s="211">
        <v>1121</v>
      </c>
      <c r="G253" s="211">
        <v>1003</v>
      </c>
      <c r="I253" s="211" t="s">
        <v>4370</v>
      </c>
      <c r="J253" s="212" t="s">
        <v>3137</v>
      </c>
      <c r="K253" s="211" t="s">
        <v>221</v>
      </c>
      <c r="L253" s="211" t="s">
        <v>4372</v>
      </c>
      <c r="AD253" s="213"/>
    </row>
    <row r="254" spans="1:30" s="211" customFormat="1" x14ac:dyDescent="0.25">
      <c r="A254" s="211" t="s">
        <v>143</v>
      </c>
      <c r="B254" s="211">
        <v>2939</v>
      </c>
      <c r="C254" s="211" t="s">
        <v>142</v>
      </c>
      <c r="D254" s="211">
        <v>191998266</v>
      </c>
      <c r="E254" s="211">
        <v>1020</v>
      </c>
      <c r="F254" s="211">
        <v>1121</v>
      </c>
      <c r="G254" s="211">
        <v>1003</v>
      </c>
      <c r="I254" s="211" t="s">
        <v>4370</v>
      </c>
      <c r="J254" s="212" t="s">
        <v>3137</v>
      </c>
      <c r="K254" s="211" t="s">
        <v>221</v>
      </c>
      <c r="L254" s="211" t="s">
        <v>4372</v>
      </c>
      <c r="AD254" s="213"/>
    </row>
    <row r="255" spans="1:30" s="211" customFormat="1" x14ac:dyDescent="0.25">
      <c r="A255" s="211" t="s">
        <v>143</v>
      </c>
      <c r="B255" s="211">
        <v>2939</v>
      </c>
      <c r="C255" s="211" t="s">
        <v>142</v>
      </c>
      <c r="D255" s="211">
        <v>191998267</v>
      </c>
      <c r="E255" s="211">
        <v>1020</v>
      </c>
      <c r="F255" s="211">
        <v>1121</v>
      </c>
      <c r="G255" s="211">
        <v>1003</v>
      </c>
      <c r="I255" s="211" t="s">
        <v>4370</v>
      </c>
      <c r="J255" s="212" t="s">
        <v>3137</v>
      </c>
      <c r="K255" s="211" t="s">
        <v>221</v>
      </c>
      <c r="L255" s="211" t="s">
        <v>4372</v>
      </c>
      <c r="AD255" s="213"/>
    </row>
    <row r="256" spans="1:30" s="211" customFormat="1" x14ac:dyDescent="0.25">
      <c r="A256" s="211" t="s">
        <v>143</v>
      </c>
      <c r="B256" s="211">
        <v>2939</v>
      </c>
      <c r="C256" s="211" t="s">
        <v>142</v>
      </c>
      <c r="D256" s="211">
        <v>191998268</v>
      </c>
      <c r="E256" s="211">
        <v>1020</v>
      </c>
      <c r="F256" s="211">
        <v>1121</v>
      </c>
      <c r="G256" s="211">
        <v>1003</v>
      </c>
      <c r="I256" s="211" t="s">
        <v>4370</v>
      </c>
      <c r="J256" s="212" t="s">
        <v>3137</v>
      </c>
      <c r="K256" s="211" t="s">
        <v>221</v>
      </c>
      <c r="L256" s="211" t="s">
        <v>4372</v>
      </c>
      <c r="AD256" s="213"/>
    </row>
    <row r="257" spans="1:30" s="211" customFormat="1" x14ac:dyDescent="0.25">
      <c r="A257" s="211" t="s">
        <v>143</v>
      </c>
      <c r="B257" s="211">
        <v>2939</v>
      </c>
      <c r="C257" s="211" t="s">
        <v>142</v>
      </c>
      <c r="D257" s="211">
        <v>191998269</v>
      </c>
      <c r="E257" s="211">
        <v>1020</v>
      </c>
      <c r="F257" s="211">
        <v>1121</v>
      </c>
      <c r="G257" s="211">
        <v>1003</v>
      </c>
      <c r="I257" s="211" t="s">
        <v>4370</v>
      </c>
      <c r="J257" s="212" t="s">
        <v>3137</v>
      </c>
      <c r="K257" s="211" t="s">
        <v>221</v>
      </c>
      <c r="L257" s="211" t="s">
        <v>4372</v>
      </c>
      <c r="AD257" s="213"/>
    </row>
    <row r="258" spans="1:30" s="211" customFormat="1" x14ac:dyDescent="0.25">
      <c r="A258" s="211" t="s">
        <v>143</v>
      </c>
      <c r="B258" s="211">
        <v>2939</v>
      </c>
      <c r="C258" s="211" t="s">
        <v>142</v>
      </c>
      <c r="D258" s="211">
        <v>192002312</v>
      </c>
      <c r="E258" s="211">
        <v>1020</v>
      </c>
      <c r="F258" s="211">
        <v>1122</v>
      </c>
      <c r="G258" s="211">
        <v>1004</v>
      </c>
      <c r="I258" s="211" t="s">
        <v>4213</v>
      </c>
      <c r="J258" s="212" t="s">
        <v>3137</v>
      </c>
      <c r="K258" s="211" t="s">
        <v>219</v>
      </c>
      <c r="L258" s="211" t="s">
        <v>4222</v>
      </c>
      <c r="AD258" s="213"/>
    </row>
    <row r="259" spans="1:30" s="211" customFormat="1" x14ac:dyDescent="0.25">
      <c r="A259" s="211" t="s">
        <v>143</v>
      </c>
      <c r="B259" s="211">
        <v>2939</v>
      </c>
      <c r="C259" s="211" t="s">
        <v>142</v>
      </c>
      <c r="D259" s="211">
        <v>192002313</v>
      </c>
      <c r="E259" s="211">
        <v>1020</v>
      </c>
      <c r="F259" s="211">
        <v>1122</v>
      </c>
      <c r="G259" s="211">
        <v>1004</v>
      </c>
      <c r="I259" s="211" t="s">
        <v>4213</v>
      </c>
      <c r="J259" s="212" t="s">
        <v>3137</v>
      </c>
      <c r="K259" s="211" t="s">
        <v>219</v>
      </c>
      <c r="L259" s="211" t="s">
        <v>4223</v>
      </c>
      <c r="AD259" s="213"/>
    </row>
    <row r="260" spans="1:30" s="211" customFormat="1" x14ac:dyDescent="0.25">
      <c r="A260" s="211" t="s">
        <v>143</v>
      </c>
      <c r="B260" s="211">
        <v>2939</v>
      </c>
      <c r="C260" s="211" t="s">
        <v>142</v>
      </c>
      <c r="D260" s="211">
        <v>192002490</v>
      </c>
      <c r="E260" s="211">
        <v>1060</v>
      </c>
      <c r="G260" s="211">
        <v>1004</v>
      </c>
      <c r="I260" s="211" t="s">
        <v>4214</v>
      </c>
      <c r="J260" s="212" t="s">
        <v>3137</v>
      </c>
      <c r="K260" s="211" t="s">
        <v>219</v>
      </c>
      <c r="L260" s="211" t="s">
        <v>4224</v>
      </c>
      <c r="AD260" s="213"/>
    </row>
    <row r="261" spans="1:30" s="211" customFormat="1" x14ac:dyDescent="0.25">
      <c r="A261" s="211" t="s">
        <v>143</v>
      </c>
      <c r="B261" s="211">
        <v>2939</v>
      </c>
      <c r="C261" s="211" t="s">
        <v>142</v>
      </c>
      <c r="D261" s="211">
        <v>192002492</v>
      </c>
      <c r="E261" s="211">
        <v>1020</v>
      </c>
      <c r="F261" s="211">
        <v>1122</v>
      </c>
      <c r="G261" s="211">
        <v>1004</v>
      </c>
      <c r="I261" s="211" t="s">
        <v>4215</v>
      </c>
      <c r="J261" s="212" t="s">
        <v>3137</v>
      </c>
      <c r="K261" s="211" t="s">
        <v>219</v>
      </c>
      <c r="L261" s="211" t="s">
        <v>4634</v>
      </c>
      <c r="AD261" s="213"/>
    </row>
    <row r="262" spans="1:30" s="211" customFormat="1" x14ac:dyDescent="0.25">
      <c r="A262" s="211" t="s">
        <v>143</v>
      </c>
      <c r="B262" s="211">
        <v>2939</v>
      </c>
      <c r="C262" s="211" t="s">
        <v>142</v>
      </c>
      <c r="D262" s="211">
        <v>192002493</v>
      </c>
      <c r="E262" s="211">
        <v>1020</v>
      </c>
      <c r="F262" s="211">
        <v>1110</v>
      </c>
      <c r="G262" s="211">
        <v>1004</v>
      </c>
      <c r="I262" s="211" t="s">
        <v>4216</v>
      </c>
      <c r="J262" s="212" t="s">
        <v>3137</v>
      </c>
      <c r="K262" s="211" t="s">
        <v>3138</v>
      </c>
      <c r="L262" s="211" t="s">
        <v>4204</v>
      </c>
      <c r="AD262" s="213"/>
    </row>
    <row r="263" spans="1:30" s="211" customFormat="1" x14ac:dyDescent="0.25">
      <c r="A263" s="211" t="s">
        <v>143</v>
      </c>
      <c r="B263" s="211">
        <v>2939</v>
      </c>
      <c r="C263" s="211" t="s">
        <v>142</v>
      </c>
      <c r="D263" s="211">
        <v>192006361</v>
      </c>
      <c r="E263" s="211">
        <v>1020</v>
      </c>
      <c r="F263" s="211">
        <v>1110</v>
      </c>
      <c r="G263" s="211">
        <v>1004</v>
      </c>
      <c r="I263" s="211" t="s">
        <v>4234</v>
      </c>
      <c r="J263" s="212" t="s">
        <v>3137</v>
      </c>
      <c r="K263" s="211" t="s">
        <v>219</v>
      </c>
      <c r="L263" s="211" t="s">
        <v>4241</v>
      </c>
      <c r="AD263" s="213"/>
    </row>
    <row r="264" spans="1:30" s="211" customFormat="1" x14ac:dyDescent="0.25">
      <c r="A264" s="211" t="s">
        <v>143</v>
      </c>
      <c r="B264" s="211">
        <v>2939</v>
      </c>
      <c r="C264" s="211" t="s">
        <v>142</v>
      </c>
      <c r="D264" s="211">
        <v>192014037</v>
      </c>
      <c r="E264" s="211">
        <v>1020</v>
      </c>
      <c r="F264" s="211">
        <v>1110</v>
      </c>
      <c r="G264" s="211">
        <v>1004</v>
      </c>
      <c r="I264" s="211" t="s">
        <v>4273</v>
      </c>
      <c r="J264" s="212" t="s">
        <v>3137</v>
      </c>
      <c r="K264" s="211" t="s">
        <v>219</v>
      </c>
      <c r="L264" s="211" t="s">
        <v>4276</v>
      </c>
      <c r="AD264" s="213"/>
    </row>
    <row r="265" spans="1:30" s="211" customFormat="1" x14ac:dyDescent="0.25">
      <c r="A265" s="211" t="s">
        <v>143</v>
      </c>
      <c r="B265" s="211">
        <v>2939</v>
      </c>
      <c r="C265" s="211" t="s">
        <v>142</v>
      </c>
      <c r="D265" s="211">
        <v>192014984</v>
      </c>
      <c r="E265" s="211">
        <v>1060</v>
      </c>
      <c r="F265" s="211">
        <v>1274</v>
      </c>
      <c r="G265" s="211">
        <v>1004</v>
      </c>
      <c r="I265" s="211" t="s">
        <v>4292</v>
      </c>
      <c r="J265" s="212" t="s">
        <v>3137</v>
      </c>
      <c r="K265" s="211" t="s">
        <v>219</v>
      </c>
      <c r="L265" s="211" t="s">
        <v>4299</v>
      </c>
      <c r="AD265" s="213"/>
    </row>
    <row r="266" spans="1:30" s="211" customFormat="1" x14ac:dyDescent="0.25">
      <c r="A266" s="211" t="s">
        <v>143</v>
      </c>
      <c r="B266" s="211">
        <v>2939</v>
      </c>
      <c r="C266" s="211" t="s">
        <v>142</v>
      </c>
      <c r="D266" s="211">
        <v>192015199</v>
      </c>
      <c r="E266" s="211">
        <v>1020</v>
      </c>
      <c r="F266" s="211">
        <v>1122</v>
      </c>
      <c r="G266" s="211">
        <v>1004</v>
      </c>
      <c r="I266" s="211" t="s">
        <v>4554</v>
      </c>
      <c r="J266" s="212" t="s">
        <v>3137</v>
      </c>
      <c r="K266" s="211" t="s">
        <v>219</v>
      </c>
      <c r="L266" s="211" t="s">
        <v>4560</v>
      </c>
      <c r="AD266" s="213"/>
    </row>
    <row r="267" spans="1:30" s="211" customFormat="1" x14ac:dyDescent="0.25">
      <c r="A267" s="211" t="s">
        <v>143</v>
      </c>
      <c r="B267" s="211">
        <v>2939</v>
      </c>
      <c r="C267" s="211" t="s">
        <v>142</v>
      </c>
      <c r="D267" s="211">
        <v>192017940</v>
      </c>
      <c r="E267" s="211">
        <v>1080</v>
      </c>
      <c r="G267" s="211">
        <v>1004</v>
      </c>
      <c r="I267" s="211" t="s">
        <v>4337</v>
      </c>
      <c r="J267" s="212" t="s">
        <v>3137</v>
      </c>
      <c r="K267" s="211" t="s">
        <v>3138</v>
      </c>
      <c r="L267" s="211" t="s">
        <v>4344</v>
      </c>
      <c r="AD267" s="213"/>
    </row>
    <row r="268" spans="1:30" s="211" customFormat="1" x14ac:dyDescent="0.25">
      <c r="A268" s="211" t="s">
        <v>143</v>
      </c>
      <c r="B268" s="211">
        <v>2939</v>
      </c>
      <c r="C268" s="211" t="s">
        <v>142</v>
      </c>
      <c r="D268" s="211">
        <v>192018853</v>
      </c>
      <c r="E268" s="211">
        <v>1020</v>
      </c>
      <c r="F268" s="211">
        <v>1122</v>
      </c>
      <c r="G268" s="211">
        <v>1003</v>
      </c>
      <c r="I268" s="211" t="s">
        <v>4582</v>
      </c>
      <c r="J268" s="212" t="s">
        <v>3137</v>
      </c>
      <c r="K268" s="211" t="s">
        <v>219</v>
      </c>
      <c r="L268" s="211" t="s">
        <v>4585</v>
      </c>
      <c r="AD268" s="213"/>
    </row>
    <row r="269" spans="1:30" s="211" customFormat="1" x14ac:dyDescent="0.25">
      <c r="A269" s="211" t="s">
        <v>143</v>
      </c>
      <c r="B269" s="211">
        <v>2939</v>
      </c>
      <c r="C269" s="211" t="s">
        <v>142</v>
      </c>
      <c r="D269" s="211">
        <v>192018854</v>
      </c>
      <c r="E269" s="211">
        <v>1060</v>
      </c>
      <c r="F269" s="211">
        <v>1242</v>
      </c>
      <c r="G269" s="211">
        <v>1003</v>
      </c>
      <c r="I269" s="211" t="s">
        <v>4582</v>
      </c>
      <c r="J269" s="212" t="s">
        <v>3137</v>
      </c>
      <c r="K269" s="211" t="s">
        <v>219</v>
      </c>
      <c r="L269" s="211" t="s">
        <v>4586</v>
      </c>
      <c r="AD269" s="213"/>
    </row>
    <row r="270" spans="1:30" s="211" customFormat="1" x14ac:dyDescent="0.25">
      <c r="A270" s="211" t="s">
        <v>143</v>
      </c>
      <c r="B270" s="211">
        <v>2939</v>
      </c>
      <c r="C270" s="211" t="s">
        <v>142</v>
      </c>
      <c r="D270" s="211">
        <v>192018867</v>
      </c>
      <c r="E270" s="211">
        <v>1060</v>
      </c>
      <c r="F270" s="211">
        <v>1242</v>
      </c>
      <c r="G270" s="211">
        <v>1004</v>
      </c>
      <c r="I270" s="211" t="s">
        <v>4555</v>
      </c>
      <c r="J270" s="212" t="s">
        <v>3137</v>
      </c>
      <c r="K270" s="211" t="s">
        <v>219</v>
      </c>
      <c r="L270" s="211" t="s">
        <v>4587</v>
      </c>
      <c r="AD270" s="213"/>
    </row>
    <row r="271" spans="1:30" s="211" customFormat="1" x14ac:dyDescent="0.25">
      <c r="A271" s="211" t="s">
        <v>143</v>
      </c>
      <c r="B271" s="211">
        <v>2939</v>
      </c>
      <c r="C271" s="211" t="s">
        <v>142</v>
      </c>
      <c r="D271" s="211">
        <v>192018868</v>
      </c>
      <c r="E271" s="211">
        <v>1020</v>
      </c>
      <c r="F271" s="211">
        <v>1122</v>
      </c>
      <c r="G271" s="211">
        <v>1004</v>
      </c>
      <c r="I271" s="211" t="s">
        <v>4556</v>
      </c>
      <c r="J271" s="212" t="s">
        <v>3137</v>
      </c>
      <c r="K271" s="211" t="s">
        <v>219</v>
      </c>
      <c r="L271" s="211" t="s">
        <v>4607</v>
      </c>
      <c r="AD271" s="213"/>
    </row>
    <row r="272" spans="1:30" s="211" customFormat="1" x14ac:dyDescent="0.25">
      <c r="A272" s="211" t="s">
        <v>143</v>
      </c>
      <c r="B272" s="211">
        <v>2939</v>
      </c>
      <c r="C272" s="211" t="s">
        <v>142</v>
      </c>
      <c r="D272" s="211">
        <v>192024476</v>
      </c>
      <c r="E272" s="211">
        <v>1020</v>
      </c>
      <c r="F272" s="211">
        <v>1110</v>
      </c>
      <c r="G272" s="211">
        <v>1004</v>
      </c>
      <c r="I272" s="211" t="s">
        <v>4416</v>
      </c>
      <c r="J272" s="212" t="s">
        <v>3137</v>
      </c>
      <c r="K272" s="211" t="s">
        <v>219</v>
      </c>
      <c r="L272" s="211" t="s">
        <v>4418</v>
      </c>
      <c r="AD272" s="213"/>
    </row>
    <row r="273" spans="1:30" s="211" customFormat="1" x14ac:dyDescent="0.25">
      <c r="A273" s="211" t="s">
        <v>143</v>
      </c>
      <c r="B273" s="211">
        <v>2939</v>
      </c>
      <c r="C273" s="211" t="s">
        <v>142</v>
      </c>
      <c r="D273" s="211">
        <v>192030892</v>
      </c>
      <c r="E273" s="211">
        <v>1020</v>
      </c>
      <c r="F273" s="211">
        <v>1122</v>
      </c>
      <c r="G273" s="211">
        <v>1003</v>
      </c>
      <c r="I273" s="211" t="s">
        <v>4610</v>
      </c>
      <c r="J273" s="212" t="s">
        <v>3137</v>
      </c>
      <c r="K273" s="211" t="s">
        <v>219</v>
      </c>
      <c r="L273" s="211" t="s">
        <v>4616</v>
      </c>
      <c r="AD273" s="213"/>
    </row>
    <row r="274" spans="1:30" s="211" customFormat="1" x14ac:dyDescent="0.25">
      <c r="A274" s="211" t="s">
        <v>143</v>
      </c>
      <c r="B274" s="211">
        <v>2939</v>
      </c>
      <c r="C274" s="211" t="s">
        <v>142</v>
      </c>
      <c r="D274" s="211">
        <v>192030893</v>
      </c>
      <c r="E274" s="211">
        <v>1060</v>
      </c>
      <c r="F274" s="211">
        <v>1242</v>
      </c>
      <c r="G274" s="211">
        <v>1004</v>
      </c>
      <c r="I274" s="211" t="s">
        <v>4456</v>
      </c>
      <c r="J274" s="212" t="s">
        <v>3137</v>
      </c>
      <c r="K274" s="211" t="s">
        <v>219</v>
      </c>
      <c r="L274" s="211" t="s">
        <v>4465</v>
      </c>
      <c r="AD274" s="213"/>
    </row>
    <row r="275" spans="1:30" s="211" customFormat="1" x14ac:dyDescent="0.25">
      <c r="A275" s="211" t="s">
        <v>143</v>
      </c>
      <c r="B275" s="211">
        <v>2939</v>
      </c>
      <c r="C275" s="211" t="s">
        <v>142</v>
      </c>
      <c r="D275" s="211">
        <v>192032151</v>
      </c>
      <c r="E275" s="211">
        <v>1020</v>
      </c>
      <c r="F275" s="211">
        <v>1110</v>
      </c>
      <c r="G275" s="211">
        <v>1003</v>
      </c>
      <c r="I275" s="211" t="s">
        <v>4507</v>
      </c>
      <c r="J275" s="212" t="s">
        <v>3137</v>
      </c>
      <c r="K275" s="211" t="s">
        <v>219</v>
      </c>
      <c r="L275" s="211" t="s">
        <v>4509</v>
      </c>
      <c r="AD275" s="213"/>
    </row>
    <row r="276" spans="1:30" s="211" customFormat="1" x14ac:dyDescent="0.25">
      <c r="A276" s="211" t="s">
        <v>143</v>
      </c>
      <c r="B276" s="211">
        <v>2939</v>
      </c>
      <c r="C276" s="211" t="s">
        <v>142</v>
      </c>
      <c r="D276" s="211">
        <v>192032152</v>
      </c>
      <c r="E276" s="211">
        <v>1020</v>
      </c>
      <c r="F276" s="211">
        <v>1110</v>
      </c>
      <c r="G276" s="211">
        <v>1003</v>
      </c>
      <c r="I276" s="211" t="s">
        <v>4507</v>
      </c>
      <c r="J276" s="212" t="s">
        <v>3137</v>
      </c>
      <c r="K276" s="211" t="s">
        <v>219</v>
      </c>
      <c r="L276" s="211" t="s">
        <v>4510</v>
      </c>
      <c r="AD276" s="213"/>
    </row>
    <row r="277" spans="1:30" s="211" customFormat="1" x14ac:dyDescent="0.25">
      <c r="A277" s="211" t="s">
        <v>143</v>
      </c>
      <c r="B277" s="211">
        <v>2939</v>
      </c>
      <c r="C277" s="211" t="s">
        <v>142</v>
      </c>
      <c r="D277" s="211">
        <v>192032153</v>
      </c>
      <c r="E277" s="211">
        <v>1020</v>
      </c>
      <c r="F277" s="211">
        <v>1110</v>
      </c>
      <c r="G277" s="211">
        <v>1003</v>
      </c>
      <c r="I277" s="211" t="s">
        <v>4507</v>
      </c>
      <c r="J277" s="212" t="s">
        <v>3137</v>
      </c>
      <c r="K277" s="211" t="s">
        <v>219</v>
      </c>
      <c r="L277" s="211" t="s">
        <v>4511</v>
      </c>
      <c r="AD277" s="213"/>
    </row>
    <row r="278" spans="1:30" s="211" customFormat="1" x14ac:dyDescent="0.25">
      <c r="A278" s="211" t="s">
        <v>143</v>
      </c>
      <c r="B278" s="211">
        <v>2939</v>
      </c>
      <c r="C278" s="211" t="s">
        <v>142</v>
      </c>
      <c r="D278" s="211">
        <v>192032154</v>
      </c>
      <c r="E278" s="211">
        <v>1020</v>
      </c>
      <c r="F278" s="211">
        <v>1110</v>
      </c>
      <c r="G278" s="211">
        <v>1003</v>
      </c>
      <c r="I278" s="211" t="s">
        <v>4507</v>
      </c>
      <c r="J278" s="212" t="s">
        <v>3137</v>
      </c>
      <c r="K278" s="211" t="s">
        <v>219</v>
      </c>
      <c r="L278" s="211" t="s">
        <v>4512</v>
      </c>
      <c r="AD278" s="213"/>
    </row>
    <row r="279" spans="1:30" s="211" customFormat="1" x14ac:dyDescent="0.25">
      <c r="A279" s="211" t="s">
        <v>143</v>
      </c>
      <c r="B279" s="211">
        <v>2939</v>
      </c>
      <c r="C279" s="211" t="s">
        <v>142</v>
      </c>
      <c r="D279" s="211">
        <v>192041663</v>
      </c>
      <c r="E279" s="211">
        <v>1060</v>
      </c>
      <c r="F279" s="211">
        <v>1252</v>
      </c>
      <c r="G279" s="211">
        <v>1004</v>
      </c>
      <c r="I279" s="211" t="s">
        <v>4523</v>
      </c>
      <c r="J279" s="212" t="s">
        <v>3137</v>
      </c>
      <c r="K279" s="211" t="s">
        <v>3138</v>
      </c>
      <c r="L279" s="211" t="s">
        <v>4526</v>
      </c>
      <c r="AD279" s="213"/>
    </row>
    <row r="280" spans="1:30" s="211" customFormat="1" x14ac:dyDescent="0.25">
      <c r="A280" s="211" t="s">
        <v>143</v>
      </c>
      <c r="B280" s="211">
        <v>2939</v>
      </c>
      <c r="C280" s="211" t="s">
        <v>142</v>
      </c>
      <c r="D280" s="211">
        <v>502012206</v>
      </c>
      <c r="E280" s="211">
        <v>1060</v>
      </c>
      <c r="F280" s="211">
        <v>1274</v>
      </c>
      <c r="G280" s="211">
        <v>1004</v>
      </c>
      <c r="I280" s="211" t="s">
        <v>4445</v>
      </c>
      <c r="J280" s="212" t="s">
        <v>3137</v>
      </c>
      <c r="K280" s="211" t="s">
        <v>219</v>
      </c>
      <c r="L280" s="211" t="s">
        <v>4447</v>
      </c>
      <c r="AD280" s="213"/>
    </row>
    <row r="281" spans="1:30" s="211" customFormat="1" x14ac:dyDescent="0.25">
      <c r="A281" s="211" t="s">
        <v>143</v>
      </c>
      <c r="B281" s="211">
        <v>2939</v>
      </c>
      <c r="C281" s="211" t="s">
        <v>142</v>
      </c>
      <c r="D281" s="211">
        <v>502012216</v>
      </c>
      <c r="E281" s="211">
        <v>1060</v>
      </c>
      <c r="F281" s="211">
        <v>1274</v>
      </c>
      <c r="G281" s="211">
        <v>1004</v>
      </c>
      <c r="I281" s="211" t="s">
        <v>4535</v>
      </c>
      <c r="J281" s="212" t="s">
        <v>3137</v>
      </c>
      <c r="K281" s="211" t="s">
        <v>219</v>
      </c>
      <c r="L281" s="211" t="s">
        <v>4539</v>
      </c>
      <c r="AD281" s="213"/>
    </row>
    <row r="282" spans="1:30" s="211" customFormat="1" x14ac:dyDescent="0.25">
      <c r="A282" s="211" t="s">
        <v>143</v>
      </c>
      <c r="B282" s="211">
        <v>2939</v>
      </c>
      <c r="C282" s="211" t="s">
        <v>142</v>
      </c>
      <c r="D282" s="211">
        <v>502012422</v>
      </c>
      <c r="E282" s="211">
        <v>1060</v>
      </c>
      <c r="F282" s="211">
        <v>1274</v>
      </c>
      <c r="G282" s="211">
        <v>1004</v>
      </c>
      <c r="I282" s="211" t="s">
        <v>4190</v>
      </c>
      <c r="J282" s="212" t="s">
        <v>3137</v>
      </c>
      <c r="K282" s="211" t="s">
        <v>3138</v>
      </c>
      <c r="L282" s="211" t="s">
        <v>4197</v>
      </c>
      <c r="AD282" s="213"/>
    </row>
    <row r="283" spans="1:30" s="211" customFormat="1" x14ac:dyDescent="0.25">
      <c r="A283" s="211" t="s">
        <v>143</v>
      </c>
      <c r="B283" s="211">
        <v>2939</v>
      </c>
      <c r="C283" s="211" t="s">
        <v>142</v>
      </c>
      <c r="D283" s="211">
        <v>502012429</v>
      </c>
      <c r="E283" s="211">
        <v>1020</v>
      </c>
      <c r="F283" s="211">
        <v>1110</v>
      </c>
      <c r="G283" s="211">
        <v>1004</v>
      </c>
      <c r="I283" s="211" t="s">
        <v>3284</v>
      </c>
      <c r="J283" s="212" t="s">
        <v>3137</v>
      </c>
      <c r="K283" s="211" t="s">
        <v>3138</v>
      </c>
      <c r="L283" s="211" t="s">
        <v>3889</v>
      </c>
      <c r="AD283" s="213"/>
    </row>
    <row r="284" spans="1:30" s="211" customFormat="1" x14ac:dyDescent="0.25">
      <c r="A284" s="211" t="s">
        <v>143</v>
      </c>
      <c r="B284" s="211">
        <v>2939</v>
      </c>
      <c r="C284" s="211" t="s">
        <v>142</v>
      </c>
      <c r="D284" s="211">
        <v>502012459</v>
      </c>
      <c r="E284" s="211">
        <v>1060</v>
      </c>
      <c r="F284" s="211">
        <v>1274</v>
      </c>
      <c r="G284" s="211">
        <v>1004</v>
      </c>
      <c r="I284" s="211" t="s">
        <v>3285</v>
      </c>
      <c r="J284" s="212" t="s">
        <v>3137</v>
      </c>
      <c r="K284" s="211" t="s">
        <v>219</v>
      </c>
      <c r="L284" s="211" t="s">
        <v>3812</v>
      </c>
      <c r="AD284" s="213"/>
    </row>
    <row r="285" spans="1:30" s="211" customFormat="1" x14ac:dyDescent="0.25">
      <c r="A285" s="211" t="s">
        <v>143</v>
      </c>
      <c r="B285" s="211">
        <v>2939</v>
      </c>
      <c r="C285" s="211" t="s">
        <v>142</v>
      </c>
      <c r="D285" s="211">
        <v>502012472</v>
      </c>
      <c r="E285" s="211">
        <v>1060</v>
      </c>
      <c r="F285" s="211">
        <v>1274</v>
      </c>
      <c r="G285" s="211">
        <v>1004</v>
      </c>
      <c r="I285" s="211" t="s">
        <v>3918</v>
      </c>
      <c r="J285" s="212" t="s">
        <v>3137</v>
      </c>
      <c r="K285" s="211" t="s">
        <v>219</v>
      </c>
      <c r="L285" s="211" t="s">
        <v>3921</v>
      </c>
      <c r="AD285" s="213"/>
    </row>
    <row r="286" spans="1:30" s="211" customFormat="1" x14ac:dyDescent="0.25">
      <c r="A286" s="211" t="s">
        <v>143</v>
      </c>
      <c r="B286" s="211">
        <v>2939</v>
      </c>
      <c r="C286" s="211" t="s">
        <v>142</v>
      </c>
      <c r="D286" s="211">
        <v>502012542</v>
      </c>
      <c r="E286" s="211">
        <v>1060</v>
      </c>
      <c r="F286" s="211">
        <v>1274</v>
      </c>
      <c r="G286" s="211">
        <v>1004</v>
      </c>
      <c r="I286" s="211" t="s">
        <v>4371</v>
      </c>
      <c r="J286" s="212" t="s">
        <v>3137</v>
      </c>
      <c r="K286" s="211" t="s">
        <v>219</v>
      </c>
      <c r="L286" s="211" t="s">
        <v>4373</v>
      </c>
      <c r="AD286" s="213"/>
    </row>
    <row r="287" spans="1:30" s="211" customFormat="1" x14ac:dyDescent="0.25">
      <c r="A287" s="211" t="s">
        <v>143</v>
      </c>
      <c r="B287" s="211">
        <v>2939</v>
      </c>
      <c r="C287" s="211" t="s">
        <v>142</v>
      </c>
      <c r="D287" s="211">
        <v>502012733</v>
      </c>
      <c r="E287" s="211">
        <v>1060</v>
      </c>
      <c r="F287" s="211">
        <v>1274</v>
      </c>
      <c r="G287" s="211">
        <v>1004</v>
      </c>
      <c r="I287" s="211" t="s">
        <v>4201</v>
      </c>
      <c r="J287" s="212" t="s">
        <v>3137</v>
      </c>
      <c r="K287" s="211" t="s">
        <v>219</v>
      </c>
      <c r="L287" s="211" t="s">
        <v>4203</v>
      </c>
      <c r="AD287" s="213"/>
    </row>
    <row r="288" spans="1:30" s="211" customFormat="1" x14ac:dyDescent="0.25">
      <c r="A288" s="211" t="s">
        <v>143</v>
      </c>
      <c r="B288" s="211">
        <v>2939</v>
      </c>
      <c r="C288" s="211" t="s">
        <v>142</v>
      </c>
      <c r="D288" s="211">
        <v>502012737</v>
      </c>
      <c r="E288" s="211">
        <v>1060</v>
      </c>
      <c r="F288" s="211">
        <v>1274</v>
      </c>
      <c r="G288" s="211">
        <v>1004</v>
      </c>
      <c r="I288" s="211" t="s">
        <v>3744</v>
      </c>
      <c r="J288" s="212" t="s">
        <v>3137</v>
      </c>
      <c r="K288" s="211" t="s">
        <v>219</v>
      </c>
      <c r="L288" s="211" t="s">
        <v>3813</v>
      </c>
      <c r="AD288" s="213"/>
    </row>
    <row r="289" spans="1:30" s="211" customFormat="1" x14ac:dyDescent="0.25">
      <c r="A289" s="211" t="s">
        <v>143</v>
      </c>
      <c r="B289" s="211">
        <v>2939</v>
      </c>
      <c r="C289" s="211" t="s">
        <v>142</v>
      </c>
      <c r="D289" s="211">
        <v>502012848</v>
      </c>
      <c r="E289" s="211">
        <v>1060</v>
      </c>
      <c r="F289" s="211">
        <v>1274</v>
      </c>
      <c r="G289" s="211">
        <v>1004</v>
      </c>
      <c r="I289" s="211" t="s">
        <v>3286</v>
      </c>
      <c r="J289" s="212" t="s">
        <v>3137</v>
      </c>
      <c r="K289" s="211" t="s">
        <v>3138</v>
      </c>
      <c r="L289" s="211" t="s">
        <v>3890</v>
      </c>
      <c r="AD289" s="213"/>
    </row>
    <row r="290" spans="1:30" s="211" customFormat="1" x14ac:dyDescent="0.25">
      <c r="A290" s="211" t="s">
        <v>143</v>
      </c>
      <c r="B290" s="211">
        <v>2939</v>
      </c>
      <c r="C290" s="211" t="s">
        <v>142</v>
      </c>
      <c r="D290" s="211">
        <v>502012904</v>
      </c>
      <c r="E290" s="211">
        <v>1060</v>
      </c>
      <c r="F290" s="211">
        <v>1274</v>
      </c>
      <c r="G290" s="211">
        <v>1004</v>
      </c>
      <c r="I290" s="211" t="s">
        <v>3287</v>
      </c>
      <c r="J290" s="212" t="s">
        <v>3137</v>
      </c>
      <c r="K290" s="211" t="s">
        <v>219</v>
      </c>
      <c r="L290" s="211" t="s">
        <v>3814</v>
      </c>
      <c r="AD290" s="213"/>
    </row>
    <row r="291" spans="1:30" s="211" customFormat="1" x14ac:dyDescent="0.25">
      <c r="A291" s="211" t="s">
        <v>143</v>
      </c>
      <c r="B291" s="211">
        <v>2939</v>
      </c>
      <c r="C291" s="211" t="s">
        <v>142</v>
      </c>
      <c r="D291" s="211">
        <v>502012920</v>
      </c>
      <c r="E291" s="211">
        <v>1060</v>
      </c>
      <c r="F291" s="211">
        <v>1274</v>
      </c>
      <c r="G291" s="211">
        <v>1004</v>
      </c>
      <c r="I291" s="211" t="s">
        <v>3288</v>
      </c>
      <c r="J291" s="212" t="s">
        <v>3137</v>
      </c>
      <c r="K291" s="211" t="s">
        <v>219</v>
      </c>
      <c r="L291" s="211" t="s">
        <v>3815</v>
      </c>
      <c r="AD291" s="213"/>
    </row>
    <row r="292" spans="1:30" s="211" customFormat="1" x14ac:dyDescent="0.25">
      <c r="A292" s="211" t="s">
        <v>143</v>
      </c>
      <c r="B292" s="211">
        <v>2939</v>
      </c>
      <c r="C292" s="211" t="s">
        <v>142</v>
      </c>
      <c r="D292" s="211">
        <v>502013051</v>
      </c>
      <c r="E292" s="211">
        <v>1060</v>
      </c>
      <c r="F292" s="211">
        <v>1274</v>
      </c>
      <c r="G292" s="211">
        <v>1004</v>
      </c>
      <c r="I292" s="211" t="s">
        <v>4036</v>
      </c>
      <c r="J292" s="212" t="s">
        <v>3137</v>
      </c>
      <c r="K292" s="211" t="s">
        <v>3138</v>
      </c>
      <c r="L292" s="211" t="s">
        <v>3891</v>
      </c>
      <c r="AD292" s="213"/>
    </row>
    <row r="293" spans="1:30" s="211" customFormat="1" x14ac:dyDescent="0.25">
      <c r="A293" s="211" t="s">
        <v>143</v>
      </c>
      <c r="B293" s="211">
        <v>2939</v>
      </c>
      <c r="C293" s="211" t="s">
        <v>142</v>
      </c>
      <c r="D293" s="211">
        <v>502013052</v>
      </c>
      <c r="E293" s="211">
        <v>1060</v>
      </c>
      <c r="F293" s="211">
        <v>1274</v>
      </c>
      <c r="G293" s="211">
        <v>1004</v>
      </c>
      <c r="I293" s="211" t="s">
        <v>4037</v>
      </c>
      <c r="J293" s="212" t="s">
        <v>3137</v>
      </c>
      <c r="K293" s="211" t="s">
        <v>3138</v>
      </c>
      <c r="L293" s="211" t="s">
        <v>3892</v>
      </c>
      <c r="AD293" s="213"/>
    </row>
    <row r="294" spans="1:30" s="211" customFormat="1" x14ac:dyDescent="0.25">
      <c r="A294" s="211" t="s">
        <v>143</v>
      </c>
      <c r="B294" s="211">
        <v>2939</v>
      </c>
      <c r="C294" s="211" t="s">
        <v>142</v>
      </c>
      <c r="D294" s="211">
        <v>502013056</v>
      </c>
      <c r="E294" s="211">
        <v>1060</v>
      </c>
      <c r="F294" s="211">
        <v>1274</v>
      </c>
      <c r="G294" s="211">
        <v>1004</v>
      </c>
      <c r="I294" s="211" t="s">
        <v>3289</v>
      </c>
      <c r="J294" s="212" t="s">
        <v>3137</v>
      </c>
      <c r="K294" s="211" t="s">
        <v>219</v>
      </c>
      <c r="L294" s="211" t="s">
        <v>3816</v>
      </c>
      <c r="AD294" s="213"/>
    </row>
    <row r="295" spans="1:30" s="211" customFormat="1" x14ac:dyDescent="0.25">
      <c r="A295" s="211" t="s">
        <v>143</v>
      </c>
      <c r="B295" s="211">
        <v>2939</v>
      </c>
      <c r="C295" s="211" t="s">
        <v>142</v>
      </c>
      <c r="D295" s="211">
        <v>502013087</v>
      </c>
      <c r="E295" s="211">
        <v>1060</v>
      </c>
      <c r="F295" s="211">
        <v>1274</v>
      </c>
      <c r="G295" s="211">
        <v>1004</v>
      </c>
      <c r="I295" s="211" t="s">
        <v>3290</v>
      </c>
      <c r="J295" s="212" t="s">
        <v>3137</v>
      </c>
      <c r="K295" s="211" t="s">
        <v>219</v>
      </c>
      <c r="L295" s="211" t="s">
        <v>3817</v>
      </c>
      <c r="AD295" s="213"/>
    </row>
    <row r="296" spans="1:30" s="211" customFormat="1" x14ac:dyDescent="0.25">
      <c r="A296" s="211" t="s">
        <v>143</v>
      </c>
      <c r="B296" s="211">
        <v>2939</v>
      </c>
      <c r="C296" s="211" t="s">
        <v>142</v>
      </c>
      <c r="D296" s="211">
        <v>502013107</v>
      </c>
      <c r="E296" s="211">
        <v>1060</v>
      </c>
      <c r="F296" s="211">
        <v>1274</v>
      </c>
      <c r="G296" s="211">
        <v>1004</v>
      </c>
      <c r="I296" s="211" t="s">
        <v>3291</v>
      </c>
      <c r="J296" s="212" t="s">
        <v>3137</v>
      </c>
      <c r="K296" s="211" t="s">
        <v>3138</v>
      </c>
      <c r="L296" s="211" t="s">
        <v>3899</v>
      </c>
      <c r="AD296" s="213"/>
    </row>
    <row r="297" spans="1:30" s="211" customFormat="1" x14ac:dyDescent="0.25">
      <c r="A297" s="211" t="s">
        <v>143</v>
      </c>
      <c r="B297" s="211">
        <v>2951</v>
      </c>
      <c r="C297" s="211" t="s">
        <v>197</v>
      </c>
      <c r="D297" s="211">
        <v>191971373</v>
      </c>
      <c r="E297" s="211">
        <v>1060</v>
      </c>
      <c r="F297" s="211">
        <v>1242</v>
      </c>
      <c r="G297" s="211">
        <v>1004</v>
      </c>
      <c r="I297" s="211" t="s">
        <v>4368</v>
      </c>
      <c r="J297" s="212" t="s">
        <v>3137</v>
      </c>
      <c r="K297" s="211" t="s">
        <v>219</v>
      </c>
      <c r="L297" s="211" t="s">
        <v>4369</v>
      </c>
      <c r="AD297" s="213"/>
    </row>
    <row r="298" spans="1:30" s="211" customFormat="1" x14ac:dyDescent="0.25">
      <c r="A298" s="211" t="s">
        <v>143</v>
      </c>
      <c r="B298" s="211">
        <v>2951</v>
      </c>
      <c r="C298" s="211" t="s">
        <v>197</v>
      </c>
      <c r="D298" s="211">
        <v>502000115</v>
      </c>
      <c r="E298" s="211">
        <v>1060</v>
      </c>
      <c r="F298" s="211">
        <v>1271</v>
      </c>
      <c r="G298" s="211">
        <v>1004</v>
      </c>
      <c r="I298" s="211" t="s">
        <v>4318</v>
      </c>
      <c r="J298" s="212" t="s">
        <v>3137</v>
      </c>
      <c r="K298" s="211" t="s">
        <v>219</v>
      </c>
      <c r="L298" s="211" t="s">
        <v>4328</v>
      </c>
      <c r="AD298" s="213"/>
    </row>
    <row r="299" spans="1:30" s="211" customFormat="1" x14ac:dyDescent="0.25">
      <c r="A299" s="211" t="s">
        <v>143</v>
      </c>
      <c r="B299" s="211">
        <v>2951</v>
      </c>
      <c r="C299" s="211" t="s">
        <v>197</v>
      </c>
      <c r="D299" s="211">
        <v>502000136</v>
      </c>
      <c r="E299" s="211">
        <v>1060</v>
      </c>
      <c r="F299" s="211">
        <v>1271</v>
      </c>
      <c r="G299" s="211">
        <v>1004</v>
      </c>
      <c r="I299" s="211" t="s">
        <v>4399</v>
      </c>
      <c r="J299" s="212" t="s">
        <v>3137</v>
      </c>
      <c r="K299" s="211" t="s">
        <v>219</v>
      </c>
      <c r="L299" s="211" t="s">
        <v>4409</v>
      </c>
      <c r="AD299" s="213"/>
    </row>
    <row r="300" spans="1:30" s="211" customFormat="1" x14ac:dyDescent="0.25">
      <c r="A300" s="211" t="s">
        <v>143</v>
      </c>
      <c r="B300" s="211">
        <v>2951</v>
      </c>
      <c r="C300" s="211" t="s">
        <v>197</v>
      </c>
      <c r="D300" s="211">
        <v>502000139</v>
      </c>
      <c r="E300" s="211">
        <v>1060</v>
      </c>
      <c r="F300" s="211">
        <v>1252</v>
      </c>
      <c r="G300" s="211">
        <v>1004</v>
      </c>
      <c r="I300" s="211" t="s">
        <v>4400</v>
      </c>
      <c r="J300" s="212" t="s">
        <v>3137</v>
      </c>
      <c r="K300" s="211" t="s">
        <v>219</v>
      </c>
      <c r="L300" s="211" t="s">
        <v>4410</v>
      </c>
      <c r="AD300" s="213"/>
    </row>
    <row r="301" spans="1:30" s="211" customFormat="1" x14ac:dyDescent="0.25">
      <c r="A301" s="211" t="s">
        <v>143</v>
      </c>
      <c r="B301" s="211">
        <v>2951</v>
      </c>
      <c r="C301" s="211" t="s">
        <v>197</v>
      </c>
      <c r="D301" s="211">
        <v>502000140</v>
      </c>
      <c r="E301" s="211">
        <v>1060</v>
      </c>
      <c r="F301" s="211">
        <v>1271</v>
      </c>
      <c r="G301" s="211">
        <v>1004</v>
      </c>
      <c r="I301" s="211" t="s">
        <v>4401</v>
      </c>
      <c r="J301" s="212" t="s">
        <v>3137</v>
      </c>
      <c r="K301" s="211" t="s">
        <v>219</v>
      </c>
      <c r="L301" s="211" t="s">
        <v>4411</v>
      </c>
      <c r="AD301" s="213"/>
    </row>
    <row r="302" spans="1:30" s="211" customFormat="1" x14ac:dyDescent="0.25">
      <c r="A302" s="211" t="s">
        <v>143</v>
      </c>
      <c r="B302" s="211">
        <v>2952</v>
      </c>
      <c r="C302" s="211" t="s">
        <v>198</v>
      </c>
      <c r="D302" s="211">
        <v>191795652</v>
      </c>
      <c r="E302" s="211">
        <v>1020</v>
      </c>
      <c r="F302" s="211">
        <v>1110</v>
      </c>
      <c r="G302" s="211">
        <v>1004</v>
      </c>
      <c r="I302" s="211" t="s">
        <v>4457</v>
      </c>
      <c r="J302" s="212" t="s">
        <v>3137</v>
      </c>
      <c r="K302" s="211" t="s">
        <v>221</v>
      </c>
      <c r="L302" s="211" t="s">
        <v>4461</v>
      </c>
      <c r="AD302" s="213"/>
    </row>
    <row r="303" spans="1:30" s="211" customFormat="1" x14ac:dyDescent="0.25">
      <c r="A303" s="211" t="s">
        <v>143</v>
      </c>
      <c r="B303" s="211">
        <v>2952</v>
      </c>
      <c r="C303" s="211" t="s">
        <v>198</v>
      </c>
      <c r="D303" s="211">
        <v>191795666</v>
      </c>
      <c r="E303" s="211">
        <v>1020</v>
      </c>
      <c r="F303" s="211">
        <v>1110</v>
      </c>
      <c r="G303" s="211">
        <v>1004</v>
      </c>
      <c r="I303" s="211" t="s">
        <v>4457</v>
      </c>
      <c r="J303" s="212" t="s">
        <v>3137</v>
      </c>
      <c r="K303" s="211" t="s">
        <v>221</v>
      </c>
      <c r="L303" s="211" t="s">
        <v>4461</v>
      </c>
      <c r="AD303" s="213"/>
    </row>
    <row r="304" spans="1:30" s="211" customFormat="1" x14ac:dyDescent="0.25">
      <c r="A304" s="211" t="s">
        <v>143</v>
      </c>
      <c r="B304" s="211">
        <v>2952</v>
      </c>
      <c r="C304" s="211" t="s">
        <v>198</v>
      </c>
      <c r="D304" s="211">
        <v>191795667</v>
      </c>
      <c r="E304" s="211">
        <v>1020</v>
      </c>
      <c r="F304" s="211">
        <v>1110</v>
      </c>
      <c r="G304" s="211">
        <v>1004</v>
      </c>
      <c r="I304" s="211" t="s">
        <v>4457</v>
      </c>
      <c r="J304" s="212" t="s">
        <v>3137</v>
      </c>
      <c r="K304" s="211" t="s">
        <v>221</v>
      </c>
      <c r="L304" s="211" t="s">
        <v>4461</v>
      </c>
      <c r="AD304" s="213"/>
    </row>
    <row r="305" spans="1:30" s="211" customFormat="1" x14ac:dyDescent="0.25">
      <c r="A305" s="211" t="s">
        <v>143</v>
      </c>
      <c r="B305" s="211">
        <v>2952</v>
      </c>
      <c r="C305" s="211" t="s">
        <v>198</v>
      </c>
      <c r="D305" s="211">
        <v>191795668</v>
      </c>
      <c r="E305" s="211">
        <v>1020</v>
      </c>
      <c r="F305" s="211">
        <v>1110</v>
      </c>
      <c r="G305" s="211">
        <v>1004</v>
      </c>
      <c r="I305" s="211" t="s">
        <v>4457</v>
      </c>
      <c r="J305" s="212" t="s">
        <v>3137</v>
      </c>
      <c r="K305" s="211" t="s">
        <v>221</v>
      </c>
      <c r="L305" s="211" t="s">
        <v>4461</v>
      </c>
      <c r="AD305" s="213"/>
    </row>
    <row r="306" spans="1:30" s="211" customFormat="1" x14ac:dyDescent="0.25">
      <c r="A306" s="211" t="s">
        <v>143</v>
      </c>
      <c r="B306" s="211">
        <v>2952</v>
      </c>
      <c r="C306" s="211" t="s">
        <v>198</v>
      </c>
      <c r="D306" s="211">
        <v>191893545</v>
      </c>
      <c r="E306" s="211">
        <v>1060</v>
      </c>
      <c r="F306" s="211">
        <v>1271</v>
      </c>
      <c r="G306" s="211">
        <v>1004</v>
      </c>
      <c r="I306" s="211" t="s">
        <v>3930</v>
      </c>
      <c r="J306" s="212" t="s">
        <v>3137</v>
      </c>
      <c r="K306" s="211" t="s">
        <v>3138</v>
      </c>
      <c r="L306" s="211" t="s">
        <v>3935</v>
      </c>
      <c r="AD306" s="213"/>
    </row>
    <row r="307" spans="1:30" s="211" customFormat="1" x14ac:dyDescent="0.25">
      <c r="A307" s="211" t="s">
        <v>143</v>
      </c>
      <c r="B307" s="211">
        <v>2952</v>
      </c>
      <c r="C307" s="211" t="s">
        <v>198</v>
      </c>
      <c r="D307" s="211">
        <v>191963057</v>
      </c>
      <c r="E307" s="211">
        <v>1060</v>
      </c>
      <c r="F307" s="211">
        <v>1271</v>
      </c>
      <c r="G307" s="211">
        <v>1004</v>
      </c>
      <c r="I307" s="211" t="s">
        <v>3709</v>
      </c>
      <c r="J307" s="212" t="s">
        <v>3137</v>
      </c>
      <c r="K307" s="211" t="s">
        <v>219</v>
      </c>
      <c r="L307" s="211" t="s">
        <v>3818</v>
      </c>
      <c r="AD307" s="213"/>
    </row>
    <row r="308" spans="1:30" s="211" customFormat="1" x14ac:dyDescent="0.25">
      <c r="A308" s="211" t="s">
        <v>143</v>
      </c>
      <c r="B308" s="211">
        <v>2952</v>
      </c>
      <c r="C308" s="211" t="s">
        <v>198</v>
      </c>
      <c r="D308" s="211">
        <v>191969757</v>
      </c>
      <c r="E308" s="211">
        <v>1060</v>
      </c>
      <c r="F308" s="211">
        <v>1252</v>
      </c>
      <c r="G308" s="211">
        <v>1004</v>
      </c>
      <c r="I308" s="211" t="s">
        <v>3710</v>
      </c>
      <c r="J308" s="212" t="s">
        <v>3137</v>
      </c>
      <c r="K308" s="211" t="s">
        <v>219</v>
      </c>
      <c r="L308" s="211" t="s">
        <v>3819</v>
      </c>
      <c r="AD308" s="213"/>
    </row>
    <row r="309" spans="1:30" s="211" customFormat="1" x14ac:dyDescent="0.25">
      <c r="A309" s="211" t="s">
        <v>143</v>
      </c>
      <c r="B309" s="211">
        <v>2952</v>
      </c>
      <c r="C309" s="211" t="s">
        <v>198</v>
      </c>
      <c r="D309" s="211">
        <v>191969758</v>
      </c>
      <c r="E309" s="211">
        <v>1060</v>
      </c>
      <c r="F309" s="211">
        <v>1242</v>
      </c>
      <c r="G309" s="211">
        <v>1004</v>
      </c>
      <c r="I309" s="211" t="s">
        <v>4577</v>
      </c>
      <c r="J309" s="212" t="s">
        <v>3137</v>
      </c>
      <c r="K309" s="211" t="s">
        <v>219</v>
      </c>
      <c r="L309" s="211" t="s">
        <v>4579</v>
      </c>
      <c r="AD309" s="213"/>
    </row>
    <row r="310" spans="1:30" s="211" customFormat="1" x14ac:dyDescent="0.25">
      <c r="A310" s="211" t="s">
        <v>143</v>
      </c>
      <c r="B310" s="211">
        <v>2952</v>
      </c>
      <c r="C310" s="211" t="s">
        <v>198</v>
      </c>
      <c r="D310" s="211">
        <v>191977509</v>
      </c>
      <c r="E310" s="211">
        <v>1060</v>
      </c>
      <c r="F310" s="211">
        <v>1242</v>
      </c>
      <c r="G310" s="211">
        <v>1004</v>
      </c>
      <c r="I310" s="211" t="s">
        <v>4248</v>
      </c>
      <c r="J310" s="212" t="s">
        <v>3137</v>
      </c>
      <c r="K310" s="211" t="s">
        <v>3138</v>
      </c>
      <c r="L310" s="211" t="s">
        <v>4255</v>
      </c>
      <c r="AD310" s="213"/>
    </row>
    <row r="311" spans="1:30" s="211" customFormat="1" x14ac:dyDescent="0.25">
      <c r="A311" s="211" t="s">
        <v>143</v>
      </c>
      <c r="B311" s="211">
        <v>2952</v>
      </c>
      <c r="C311" s="211" t="s">
        <v>198</v>
      </c>
      <c r="D311" s="211">
        <v>191995410</v>
      </c>
      <c r="E311" s="211">
        <v>1060</v>
      </c>
      <c r="F311" s="211">
        <v>1252</v>
      </c>
      <c r="G311" s="211">
        <v>1004</v>
      </c>
      <c r="I311" s="211" t="s">
        <v>4380</v>
      </c>
      <c r="J311" s="212" t="s">
        <v>3137</v>
      </c>
      <c r="K311" s="211" t="s">
        <v>219</v>
      </c>
      <c r="L311" s="211" t="s">
        <v>4387</v>
      </c>
      <c r="AD311" s="213"/>
    </row>
    <row r="312" spans="1:30" s="211" customFormat="1" x14ac:dyDescent="0.25">
      <c r="A312" s="211" t="s">
        <v>143</v>
      </c>
      <c r="B312" s="211">
        <v>2952</v>
      </c>
      <c r="C312" s="211" t="s">
        <v>198</v>
      </c>
      <c r="D312" s="211">
        <v>192002481</v>
      </c>
      <c r="E312" s="211">
        <v>1060</v>
      </c>
      <c r="F312" s="211">
        <v>1271</v>
      </c>
      <c r="G312" s="211">
        <v>1004</v>
      </c>
      <c r="I312" s="211" t="s">
        <v>4402</v>
      </c>
      <c r="J312" s="212" t="s">
        <v>3137</v>
      </c>
      <c r="K312" s="211" t="s">
        <v>219</v>
      </c>
      <c r="L312" s="211" t="s">
        <v>4412</v>
      </c>
      <c r="AD312" s="213"/>
    </row>
    <row r="313" spans="1:30" s="211" customFormat="1" x14ac:dyDescent="0.25">
      <c r="A313" s="211" t="s">
        <v>143</v>
      </c>
      <c r="B313" s="211">
        <v>2952</v>
      </c>
      <c r="C313" s="211" t="s">
        <v>198</v>
      </c>
      <c r="D313" s="211">
        <v>192002851</v>
      </c>
      <c r="E313" s="211">
        <v>1060</v>
      </c>
      <c r="F313" s="211">
        <v>1242</v>
      </c>
      <c r="G313" s="211">
        <v>1004</v>
      </c>
      <c r="I313" s="211" t="s">
        <v>4403</v>
      </c>
      <c r="J313" s="212" t="s">
        <v>3137</v>
      </c>
      <c r="K313" s="211" t="s">
        <v>219</v>
      </c>
      <c r="L313" s="211" t="s">
        <v>4413</v>
      </c>
      <c r="AD313" s="213"/>
    </row>
    <row r="314" spans="1:30" s="211" customFormat="1" x14ac:dyDescent="0.25">
      <c r="A314" s="211" t="s">
        <v>143</v>
      </c>
      <c r="B314" s="211">
        <v>2952</v>
      </c>
      <c r="C314" s="211" t="s">
        <v>198</v>
      </c>
      <c r="D314" s="211">
        <v>192002852</v>
      </c>
      <c r="E314" s="211">
        <v>1060</v>
      </c>
      <c r="F314" s="211">
        <v>1271</v>
      </c>
      <c r="G314" s="211">
        <v>1004</v>
      </c>
      <c r="I314" s="211" t="s">
        <v>4235</v>
      </c>
      <c r="J314" s="212" t="s">
        <v>3137</v>
      </c>
      <c r="K314" s="211" t="s">
        <v>219</v>
      </c>
      <c r="L314" s="211" t="s">
        <v>4242</v>
      </c>
      <c r="AD314" s="213"/>
    </row>
    <row r="315" spans="1:30" s="211" customFormat="1" x14ac:dyDescent="0.25">
      <c r="A315" s="211" t="s">
        <v>143</v>
      </c>
      <c r="B315" s="211">
        <v>2952</v>
      </c>
      <c r="C315" s="211" t="s">
        <v>198</v>
      </c>
      <c r="D315" s="211">
        <v>192002855</v>
      </c>
      <c r="E315" s="211">
        <v>1060</v>
      </c>
      <c r="F315" s="211">
        <v>1271</v>
      </c>
      <c r="G315" s="211">
        <v>1004</v>
      </c>
      <c r="I315" s="211" t="s">
        <v>4404</v>
      </c>
      <c r="J315" s="212" t="s">
        <v>3137</v>
      </c>
      <c r="K315" s="211" t="s">
        <v>219</v>
      </c>
      <c r="L315" s="211" t="s">
        <v>4414</v>
      </c>
      <c r="AD315" s="213"/>
    </row>
    <row r="316" spans="1:30" s="211" customFormat="1" x14ac:dyDescent="0.25">
      <c r="A316" s="211" t="s">
        <v>143</v>
      </c>
      <c r="B316" s="211">
        <v>2952</v>
      </c>
      <c r="C316" s="211" t="s">
        <v>198</v>
      </c>
      <c r="D316" s="211">
        <v>192002858</v>
      </c>
      <c r="E316" s="211">
        <v>1060</v>
      </c>
      <c r="F316" s="211">
        <v>1252</v>
      </c>
      <c r="G316" s="211">
        <v>1004</v>
      </c>
      <c r="I316" s="211" t="s">
        <v>4381</v>
      </c>
      <c r="J316" s="212" t="s">
        <v>3137</v>
      </c>
      <c r="K316" s="211" t="s">
        <v>221</v>
      </c>
      <c r="L316" s="211" t="s">
        <v>4385</v>
      </c>
      <c r="AD316" s="213"/>
    </row>
    <row r="317" spans="1:30" s="211" customFormat="1" x14ac:dyDescent="0.25">
      <c r="A317" s="211" t="s">
        <v>143</v>
      </c>
      <c r="B317" s="211">
        <v>2952</v>
      </c>
      <c r="C317" s="211" t="s">
        <v>198</v>
      </c>
      <c r="D317" s="211">
        <v>192051054</v>
      </c>
      <c r="E317" s="211">
        <v>1060</v>
      </c>
      <c r="F317" s="211">
        <v>1271</v>
      </c>
      <c r="G317" s="211">
        <v>1004</v>
      </c>
      <c r="I317" s="211" t="s">
        <v>4625</v>
      </c>
      <c r="J317" s="212" t="s">
        <v>3137</v>
      </c>
      <c r="K317" s="211" t="s">
        <v>221</v>
      </c>
      <c r="L317" s="211" t="s">
        <v>4627</v>
      </c>
      <c r="AD317" s="213"/>
    </row>
    <row r="318" spans="1:30" s="211" customFormat="1" x14ac:dyDescent="0.25">
      <c r="A318" s="211" t="s">
        <v>143</v>
      </c>
      <c r="B318" s="211">
        <v>2952</v>
      </c>
      <c r="C318" s="211" t="s">
        <v>198</v>
      </c>
      <c r="D318" s="211">
        <v>502003901</v>
      </c>
      <c r="E318" s="211">
        <v>1060</v>
      </c>
      <c r="F318" s="211">
        <v>1271</v>
      </c>
      <c r="G318" s="211">
        <v>1004</v>
      </c>
      <c r="I318" s="211" t="s">
        <v>4176</v>
      </c>
      <c r="J318" s="212" t="s">
        <v>3137</v>
      </c>
      <c r="K318" s="211" t="s">
        <v>219</v>
      </c>
      <c r="L318" s="211" t="s">
        <v>4178</v>
      </c>
      <c r="AD318" s="213"/>
    </row>
    <row r="319" spans="1:30" s="211" customFormat="1" x14ac:dyDescent="0.25">
      <c r="A319" s="211" t="s">
        <v>143</v>
      </c>
      <c r="B319" s="211">
        <v>2952</v>
      </c>
      <c r="C319" s="211" t="s">
        <v>198</v>
      </c>
      <c r="D319" s="211">
        <v>502003918</v>
      </c>
      <c r="E319" s="211">
        <v>1060</v>
      </c>
      <c r="F319" s="211">
        <v>1271</v>
      </c>
      <c r="G319" s="211">
        <v>1004</v>
      </c>
      <c r="I319" s="211" t="s">
        <v>4626</v>
      </c>
      <c r="J319" s="212" t="s">
        <v>3137</v>
      </c>
      <c r="K319" s="211" t="s">
        <v>221</v>
      </c>
      <c r="L319" s="211" t="s">
        <v>4627</v>
      </c>
      <c r="AD319" s="213"/>
    </row>
    <row r="320" spans="1:30" s="211" customFormat="1" x14ac:dyDescent="0.25">
      <c r="A320" s="211" t="s">
        <v>143</v>
      </c>
      <c r="B320" s="211">
        <v>2952</v>
      </c>
      <c r="C320" s="211" t="s">
        <v>198</v>
      </c>
      <c r="D320" s="211">
        <v>502003934</v>
      </c>
      <c r="E320" s="211">
        <v>1060</v>
      </c>
      <c r="F320" s="211">
        <v>1271</v>
      </c>
      <c r="G320" s="211">
        <v>1004</v>
      </c>
      <c r="I320" s="211" t="s">
        <v>3292</v>
      </c>
      <c r="J320" s="212" t="s">
        <v>3137</v>
      </c>
      <c r="K320" s="211" t="s">
        <v>221</v>
      </c>
      <c r="L320" s="211" t="s">
        <v>3749</v>
      </c>
      <c r="AD320" s="213"/>
    </row>
    <row r="321" spans="1:30" s="211" customFormat="1" x14ac:dyDescent="0.25">
      <c r="A321" s="211" t="s">
        <v>143</v>
      </c>
      <c r="B321" s="211">
        <v>2952</v>
      </c>
      <c r="C321" s="211" t="s">
        <v>198</v>
      </c>
      <c r="D321" s="211">
        <v>502003936</v>
      </c>
      <c r="E321" s="211">
        <v>1060</v>
      </c>
      <c r="F321" s="211">
        <v>1271</v>
      </c>
      <c r="G321" s="211">
        <v>1004</v>
      </c>
      <c r="I321" s="211" t="s">
        <v>3293</v>
      </c>
      <c r="J321" s="212" t="s">
        <v>3137</v>
      </c>
      <c r="K321" s="211" t="s">
        <v>221</v>
      </c>
      <c r="L321" s="211" t="s">
        <v>3749</v>
      </c>
      <c r="AD321" s="213"/>
    </row>
    <row r="322" spans="1:30" s="211" customFormat="1" x14ac:dyDescent="0.25">
      <c r="A322" s="211" t="s">
        <v>143</v>
      </c>
      <c r="B322" s="211">
        <v>2952</v>
      </c>
      <c r="C322" s="211" t="s">
        <v>198</v>
      </c>
      <c r="D322" s="211">
        <v>502004341</v>
      </c>
      <c r="E322" s="211">
        <v>1060</v>
      </c>
      <c r="F322" s="211">
        <v>1271</v>
      </c>
      <c r="G322" s="211">
        <v>1004</v>
      </c>
      <c r="I322" s="211" t="s">
        <v>4417</v>
      </c>
      <c r="J322" s="212" t="s">
        <v>3137</v>
      </c>
      <c r="K322" s="211" t="s">
        <v>219</v>
      </c>
      <c r="L322" s="211" t="s">
        <v>4419</v>
      </c>
      <c r="AD322" s="213"/>
    </row>
    <row r="323" spans="1:30" s="211" customFormat="1" x14ac:dyDescent="0.25">
      <c r="A323" s="211" t="s">
        <v>143</v>
      </c>
      <c r="B323" s="211">
        <v>2952</v>
      </c>
      <c r="C323" s="211" t="s">
        <v>198</v>
      </c>
      <c r="D323" s="211">
        <v>502004342</v>
      </c>
      <c r="E323" s="211">
        <v>1060</v>
      </c>
      <c r="F323" s="211">
        <v>1242</v>
      </c>
      <c r="G323" s="211">
        <v>1004</v>
      </c>
      <c r="I323" s="211" t="s">
        <v>3294</v>
      </c>
      <c r="J323" s="212" t="s">
        <v>3137</v>
      </c>
      <c r="K323" s="211" t="s">
        <v>3138</v>
      </c>
      <c r="L323" s="211" t="s">
        <v>3893</v>
      </c>
      <c r="AD323" s="213"/>
    </row>
    <row r="324" spans="1:30" s="211" customFormat="1" x14ac:dyDescent="0.25">
      <c r="A324" s="211" t="s">
        <v>143</v>
      </c>
      <c r="B324" s="211">
        <v>2952</v>
      </c>
      <c r="C324" s="211" t="s">
        <v>198</v>
      </c>
      <c r="D324" s="211">
        <v>502004349</v>
      </c>
      <c r="E324" s="211">
        <v>1060</v>
      </c>
      <c r="F324" s="211">
        <v>1271</v>
      </c>
      <c r="G324" s="211">
        <v>1004</v>
      </c>
      <c r="I324" s="211" t="s">
        <v>3295</v>
      </c>
      <c r="J324" s="212" t="s">
        <v>3137</v>
      </c>
      <c r="K324" s="211" t="s">
        <v>219</v>
      </c>
      <c r="L324" s="211" t="s">
        <v>3820</v>
      </c>
      <c r="AD324" s="213"/>
    </row>
    <row r="325" spans="1:30" s="211" customFormat="1" x14ac:dyDescent="0.25">
      <c r="A325" s="211" t="s">
        <v>143</v>
      </c>
      <c r="B325" s="211">
        <v>2962</v>
      </c>
      <c r="C325" s="211" t="s">
        <v>201</v>
      </c>
      <c r="D325" s="211">
        <v>190172842</v>
      </c>
      <c r="E325" s="211">
        <v>1040</v>
      </c>
      <c r="G325" s="211">
        <v>1004</v>
      </c>
      <c r="I325" s="211" t="s">
        <v>4319</v>
      </c>
      <c r="J325" s="212" t="s">
        <v>3137</v>
      </c>
      <c r="K325" s="211" t="s">
        <v>219</v>
      </c>
      <c r="L325" s="211" t="s">
        <v>4329</v>
      </c>
      <c r="AD325" s="213"/>
    </row>
    <row r="326" spans="1:30" s="211" customFormat="1" x14ac:dyDescent="0.25">
      <c r="A326" s="211" t="s">
        <v>143</v>
      </c>
      <c r="B326" s="211">
        <v>2962</v>
      </c>
      <c r="C326" s="211" t="s">
        <v>201</v>
      </c>
      <c r="D326" s="211">
        <v>191964508</v>
      </c>
      <c r="E326" s="211">
        <v>1060</v>
      </c>
      <c r="F326" s="211">
        <v>1271</v>
      </c>
      <c r="G326" s="211">
        <v>1004</v>
      </c>
      <c r="I326" s="211" t="s">
        <v>4320</v>
      </c>
      <c r="J326" s="212" t="s">
        <v>3137</v>
      </c>
      <c r="K326" s="211" t="s">
        <v>219</v>
      </c>
      <c r="L326" s="211" t="s">
        <v>4330</v>
      </c>
      <c r="AD326" s="213"/>
    </row>
    <row r="327" spans="1:30" s="211" customFormat="1" x14ac:dyDescent="0.25">
      <c r="A327" s="211" t="s">
        <v>143</v>
      </c>
      <c r="B327" s="211">
        <v>2962</v>
      </c>
      <c r="C327" s="211" t="s">
        <v>201</v>
      </c>
      <c r="D327" s="211">
        <v>192008134</v>
      </c>
      <c r="E327" s="211">
        <v>1020</v>
      </c>
      <c r="F327" s="211">
        <v>1110</v>
      </c>
      <c r="G327" s="211">
        <v>1004</v>
      </c>
      <c r="I327" s="211" t="s">
        <v>4611</v>
      </c>
      <c r="J327" s="212" t="s">
        <v>3137</v>
      </c>
      <c r="K327" s="211" t="s">
        <v>3138</v>
      </c>
      <c r="L327" s="211" t="s">
        <v>4620</v>
      </c>
      <c r="AD327" s="213"/>
    </row>
    <row r="328" spans="1:30" s="211" customFormat="1" x14ac:dyDescent="0.25">
      <c r="A328" s="211" t="s">
        <v>143</v>
      </c>
      <c r="B328" s="211">
        <v>2962</v>
      </c>
      <c r="C328" s="211" t="s">
        <v>201</v>
      </c>
      <c r="D328" s="211">
        <v>502003502</v>
      </c>
      <c r="E328" s="211">
        <v>1060</v>
      </c>
      <c r="F328" s="211">
        <v>1271</v>
      </c>
      <c r="G328" s="211">
        <v>1004</v>
      </c>
      <c r="I328" s="211" t="s">
        <v>4321</v>
      </c>
      <c r="J328" s="212" t="s">
        <v>3137</v>
      </c>
      <c r="K328" s="211" t="s">
        <v>219</v>
      </c>
      <c r="L328" s="211" t="s">
        <v>4331</v>
      </c>
      <c r="AD328" s="213"/>
    </row>
    <row r="329" spans="1:30" s="211" customFormat="1" x14ac:dyDescent="0.25">
      <c r="A329" s="211" t="s">
        <v>143</v>
      </c>
      <c r="B329" s="211">
        <v>2963</v>
      </c>
      <c r="C329" s="211" t="s">
        <v>202</v>
      </c>
      <c r="D329" s="211">
        <v>191752691</v>
      </c>
      <c r="E329" s="211">
        <v>1060</v>
      </c>
      <c r="F329" s="211">
        <v>1252</v>
      </c>
      <c r="G329" s="211">
        <v>1004</v>
      </c>
      <c r="I329" s="211" t="s">
        <v>3296</v>
      </c>
      <c r="J329" s="212" t="s">
        <v>3137</v>
      </c>
      <c r="K329" s="211" t="s">
        <v>219</v>
      </c>
      <c r="L329" s="211" t="s">
        <v>3821</v>
      </c>
      <c r="AD329" s="213"/>
    </row>
    <row r="330" spans="1:30" s="211" customFormat="1" x14ac:dyDescent="0.25">
      <c r="A330" s="211" t="s">
        <v>143</v>
      </c>
      <c r="B330" s="211">
        <v>2963</v>
      </c>
      <c r="C330" s="211" t="s">
        <v>202</v>
      </c>
      <c r="D330" s="211">
        <v>191813439</v>
      </c>
      <c r="E330" s="211">
        <v>1060</v>
      </c>
      <c r="F330" s="211">
        <v>1252</v>
      </c>
      <c r="G330" s="211">
        <v>1004</v>
      </c>
      <c r="I330" s="211" t="s">
        <v>3297</v>
      </c>
      <c r="J330" s="212" t="s">
        <v>3137</v>
      </c>
      <c r="K330" s="211" t="s">
        <v>219</v>
      </c>
      <c r="L330" s="211" t="s">
        <v>3822</v>
      </c>
      <c r="AD330" s="213"/>
    </row>
    <row r="331" spans="1:30" s="211" customFormat="1" x14ac:dyDescent="0.25">
      <c r="A331" s="211" t="s">
        <v>143</v>
      </c>
      <c r="B331" s="211">
        <v>2963</v>
      </c>
      <c r="C331" s="211" t="s">
        <v>202</v>
      </c>
      <c r="D331" s="211">
        <v>191851637</v>
      </c>
      <c r="E331" s="211">
        <v>1060</v>
      </c>
      <c r="F331" s="211">
        <v>1252</v>
      </c>
      <c r="G331" s="211">
        <v>1004</v>
      </c>
      <c r="I331" s="211" t="s">
        <v>3298</v>
      </c>
      <c r="J331" s="212" t="s">
        <v>3137</v>
      </c>
      <c r="K331" s="211" t="s">
        <v>3138</v>
      </c>
      <c r="L331" s="211" t="s">
        <v>3894</v>
      </c>
      <c r="AD331" s="213"/>
    </row>
    <row r="332" spans="1:30" s="211" customFormat="1" x14ac:dyDescent="0.25">
      <c r="A332" s="211" t="s">
        <v>143</v>
      </c>
      <c r="B332" s="211">
        <v>2963</v>
      </c>
      <c r="C332" s="211" t="s">
        <v>202</v>
      </c>
      <c r="D332" s="211">
        <v>191857184</v>
      </c>
      <c r="E332" s="211">
        <v>1020</v>
      </c>
      <c r="F332" s="211">
        <v>1110</v>
      </c>
      <c r="G332" s="211">
        <v>1004</v>
      </c>
      <c r="I332" s="211" t="s">
        <v>4191</v>
      </c>
      <c r="J332" s="212" t="s">
        <v>3137</v>
      </c>
      <c r="K332" s="211" t="s">
        <v>219</v>
      </c>
      <c r="L332" s="211" t="s">
        <v>4225</v>
      </c>
      <c r="AD332" s="213"/>
    </row>
    <row r="333" spans="1:30" s="211" customFormat="1" x14ac:dyDescent="0.25">
      <c r="A333" s="211" t="s">
        <v>143</v>
      </c>
      <c r="B333" s="211">
        <v>2963</v>
      </c>
      <c r="C333" s="211" t="s">
        <v>202</v>
      </c>
      <c r="D333" s="211">
        <v>191868073</v>
      </c>
      <c r="E333" s="211">
        <v>1060</v>
      </c>
      <c r="F333" s="211">
        <v>1252</v>
      </c>
      <c r="G333" s="211">
        <v>1004</v>
      </c>
      <c r="I333" s="211" t="s">
        <v>3299</v>
      </c>
      <c r="J333" s="212" t="s">
        <v>3137</v>
      </c>
      <c r="K333" s="211" t="s">
        <v>219</v>
      </c>
      <c r="L333" s="211" t="s">
        <v>3823</v>
      </c>
      <c r="AD333" s="213"/>
    </row>
    <row r="334" spans="1:30" s="211" customFormat="1" x14ac:dyDescent="0.25">
      <c r="A334" s="211" t="s">
        <v>143</v>
      </c>
      <c r="B334" s="211">
        <v>2963</v>
      </c>
      <c r="C334" s="211" t="s">
        <v>202</v>
      </c>
      <c r="D334" s="211">
        <v>191880188</v>
      </c>
      <c r="E334" s="211">
        <v>1060</v>
      </c>
      <c r="F334" s="211">
        <v>1242</v>
      </c>
      <c r="G334" s="211">
        <v>1004</v>
      </c>
      <c r="I334" s="211" t="s">
        <v>3300</v>
      </c>
      <c r="J334" s="212" t="s">
        <v>3137</v>
      </c>
      <c r="K334" s="211" t="s">
        <v>219</v>
      </c>
      <c r="L334" s="211" t="s">
        <v>3824</v>
      </c>
      <c r="AD334" s="213"/>
    </row>
    <row r="335" spans="1:30" s="211" customFormat="1" x14ac:dyDescent="0.25">
      <c r="A335" s="211" t="s">
        <v>143</v>
      </c>
      <c r="B335" s="211">
        <v>2963</v>
      </c>
      <c r="C335" s="211" t="s">
        <v>202</v>
      </c>
      <c r="D335" s="211">
        <v>191882805</v>
      </c>
      <c r="E335" s="211">
        <v>1060</v>
      </c>
      <c r="F335" s="211">
        <v>1242</v>
      </c>
      <c r="G335" s="211">
        <v>1004</v>
      </c>
      <c r="I335" s="211" t="s">
        <v>4177</v>
      </c>
      <c r="J335" s="212" t="s">
        <v>3137</v>
      </c>
      <c r="K335" s="211" t="s">
        <v>219</v>
      </c>
      <c r="L335" s="211" t="s">
        <v>4443</v>
      </c>
      <c r="AD335" s="213"/>
    </row>
    <row r="336" spans="1:30" s="211" customFormat="1" x14ac:dyDescent="0.25">
      <c r="A336" s="211" t="s">
        <v>143</v>
      </c>
      <c r="B336" s="211">
        <v>2963</v>
      </c>
      <c r="C336" s="211" t="s">
        <v>202</v>
      </c>
      <c r="D336" s="211">
        <v>191910403</v>
      </c>
      <c r="E336" s="211">
        <v>1060</v>
      </c>
      <c r="F336" s="211">
        <v>1252</v>
      </c>
      <c r="G336" s="211">
        <v>1004</v>
      </c>
      <c r="I336" s="211" t="s">
        <v>3301</v>
      </c>
      <c r="J336" s="212" t="s">
        <v>3137</v>
      </c>
      <c r="K336" s="211" t="s">
        <v>219</v>
      </c>
      <c r="L336" s="211" t="s">
        <v>3825</v>
      </c>
      <c r="AD336" s="213"/>
    </row>
    <row r="337" spans="1:30" s="211" customFormat="1" x14ac:dyDescent="0.25">
      <c r="A337" s="211" t="s">
        <v>143</v>
      </c>
      <c r="B337" s="211">
        <v>2963</v>
      </c>
      <c r="C337" s="211" t="s">
        <v>202</v>
      </c>
      <c r="D337" s="211">
        <v>191952693</v>
      </c>
      <c r="E337" s="211">
        <v>1060</v>
      </c>
      <c r="F337" s="211">
        <v>1242</v>
      </c>
      <c r="G337" s="211">
        <v>1004</v>
      </c>
      <c r="I337" s="211" t="s">
        <v>3994</v>
      </c>
      <c r="J337" s="212" t="s">
        <v>3137</v>
      </c>
      <c r="K337" s="211" t="s">
        <v>3138</v>
      </c>
      <c r="L337" s="211" t="s">
        <v>4004</v>
      </c>
      <c r="AD337" s="213"/>
    </row>
    <row r="338" spans="1:30" s="211" customFormat="1" x14ac:dyDescent="0.25">
      <c r="A338" s="211" t="s">
        <v>143</v>
      </c>
      <c r="B338" s="211">
        <v>2963</v>
      </c>
      <c r="C338" s="211" t="s">
        <v>202</v>
      </c>
      <c r="D338" s="211">
        <v>191961253</v>
      </c>
      <c r="E338" s="211">
        <v>1060</v>
      </c>
      <c r="F338" s="211">
        <v>1242</v>
      </c>
      <c r="G338" s="211">
        <v>1004</v>
      </c>
      <c r="I338" s="211" t="s">
        <v>4032</v>
      </c>
      <c r="J338" s="212" t="s">
        <v>3137</v>
      </c>
      <c r="K338" s="211" t="s">
        <v>3138</v>
      </c>
      <c r="L338" s="211" t="s">
        <v>4035</v>
      </c>
      <c r="AD338" s="213"/>
    </row>
    <row r="339" spans="1:30" s="211" customFormat="1" x14ac:dyDescent="0.25">
      <c r="A339" s="211" t="s">
        <v>143</v>
      </c>
      <c r="B339" s="211">
        <v>2963</v>
      </c>
      <c r="C339" s="211" t="s">
        <v>202</v>
      </c>
      <c r="D339" s="211">
        <v>191961285</v>
      </c>
      <c r="E339" s="211">
        <v>1060</v>
      </c>
      <c r="F339" s="211">
        <v>1242</v>
      </c>
      <c r="G339" s="211">
        <v>1004</v>
      </c>
      <c r="I339" s="211" t="s">
        <v>4274</v>
      </c>
      <c r="J339" s="212" t="s">
        <v>3137</v>
      </c>
      <c r="K339" s="211" t="s">
        <v>3138</v>
      </c>
      <c r="L339" s="211" t="s">
        <v>4278</v>
      </c>
      <c r="AD339" s="213"/>
    </row>
    <row r="340" spans="1:30" s="211" customFormat="1" x14ac:dyDescent="0.25">
      <c r="A340" s="211" t="s">
        <v>143</v>
      </c>
      <c r="B340" s="211">
        <v>2963</v>
      </c>
      <c r="C340" s="211" t="s">
        <v>202</v>
      </c>
      <c r="D340" s="211">
        <v>191987493</v>
      </c>
      <c r="E340" s="211">
        <v>1060</v>
      </c>
      <c r="F340" s="211">
        <v>1252</v>
      </c>
      <c r="G340" s="211">
        <v>1004</v>
      </c>
      <c r="I340" s="211" t="s">
        <v>4612</v>
      </c>
      <c r="J340" s="212" t="s">
        <v>3137</v>
      </c>
      <c r="K340" s="211" t="s">
        <v>219</v>
      </c>
      <c r="L340" s="211" t="s">
        <v>4617</v>
      </c>
      <c r="AD340" s="213"/>
    </row>
    <row r="341" spans="1:30" s="211" customFormat="1" x14ac:dyDescent="0.25">
      <c r="A341" s="211" t="s">
        <v>143</v>
      </c>
      <c r="B341" s="211">
        <v>2963</v>
      </c>
      <c r="C341" s="211" t="s">
        <v>202</v>
      </c>
      <c r="D341" s="211">
        <v>191987611</v>
      </c>
      <c r="E341" s="211">
        <v>1020</v>
      </c>
      <c r="F341" s="211">
        <v>1110</v>
      </c>
      <c r="G341" s="211">
        <v>1004</v>
      </c>
      <c r="I341" s="211" t="s">
        <v>4473</v>
      </c>
      <c r="J341" s="212" t="s">
        <v>3137</v>
      </c>
      <c r="K341" s="211" t="s">
        <v>221</v>
      </c>
      <c r="L341" s="211" t="s">
        <v>4475</v>
      </c>
      <c r="AD341" s="213"/>
    </row>
    <row r="342" spans="1:30" s="211" customFormat="1" x14ac:dyDescent="0.25">
      <c r="A342" s="211" t="s">
        <v>143</v>
      </c>
      <c r="B342" s="211">
        <v>2963</v>
      </c>
      <c r="C342" s="211" t="s">
        <v>202</v>
      </c>
      <c r="D342" s="211">
        <v>191991392</v>
      </c>
      <c r="E342" s="211">
        <v>1060</v>
      </c>
      <c r="F342" s="211">
        <v>1252</v>
      </c>
      <c r="G342" s="211">
        <v>1004</v>
      </c>
      <c r="I342" s="211" t="s">
        <v>4192</v>
      </c>
      <c r="J342" s="212" t="s">
        <v>3137</v>
      </c>
      <c r="K342" s="211" t="s">
        <v>219</v>
      </c>
      <c r="L342" s="211" t="s">
        <v>4195</v>
      </c>
      <c r="AD342" s="213"/>
    </row>
    <row r="343" spans="1:30" s="211" customFormat="1" x14ac:dyDescent="0.25">
      <c r="A343" s="211" t="s">
        <v>143</v>
      </c>
      <c r="B343" s="211">
        <v>2963</v>
      </c>
      <c r="C343" s="211" t="s">
        <v>202</v>
      </c>
      <c r="D343" s="211">
        <v>192002367</v>
      </c>
      <c r="E343" s="211">
        <v>1060</v>
      </c>
      <c r="F343" s="211">
        <v>1252</v>
      </c>
      <c r="G343" s="211">
        <v>1004</v>
      </c>
      <c r="I343" s="211" t="s">
        <v>4564</v>
      </c>
      <c r="J343" s="212" t="s">
        <v>3137</v>
      </c>
      <c r="K343" s="211" t="s">
        <v>3138</v>
      </c>
      <c r="L343" s="211" t="s">
        <v>4576</v>
      </c>
      <c r="AD343" s="213"/>
    </row>
    <row r="344" spans="1:30" s="211" customFormat="1" x14ac:dyDescent="0.25">
      <c r="A344" s="211" t="s">
        <v>143</v>
      </c>
      <c r="B344" s="211">
        <v>2963</v>
      </c>
      <c r="C344" s="211" t="s">
        <v>202</v>
      </c>
      <c r="D344" s="211">
        <v>192002372</v>
      </c>
      <c r="E344" s="211">
        <v>1060</v>
      </c>
      <c r="F344" s="211">
        <v>1242</v>
      </c>
      <c r="G344" s="211">
        <v>1004</v>
      </c>
      <c r="I344" s="211" t="s">
        <v>4565</v>
      </c>
      <c r="J344" s="212" t="s">
        <v>3137</v>
      </c>
      <c r="K344" s="211" t="s">
        <v>219</v>
      </c>
      <c r="L344" s="211" t="s">
        <v>4574</v>
      </c>
      <c r="AD344" s="213"/>
    </row>
    <row r="345" spans="1:30" s="211" customFormat="1" x14ac:dyDescent="0.25">
      <c r="A345" s="211" t="s">
        <v>143</v>
      </c>
      <c r="B345" s="211">
        <v>2963</v>
      </c>
      <c r="C345" s="211" t="s">
        <v>202</v>
      </c>
      <c r="D345" s="211">
        <v>192033189</v>
      </c>
      <c r="E345" s="211">
        <v>1020</v>
      </c>
      <c r="F345" s="211">
        <v>1110</v>
      </c>
      <c r="G345" s="211">
        <v>1004</v>
      </c>
      <c r="I345" s="211" t="s">
        <v>4474</v>
      </c>
      <c r="J345" s="212" t="s">
        <v>3137</v>
      </c>
      <c r="K345" s="211" t="s">
        <v>221</v>
      </c>
      <c r="L345" s="211" t="s">
        <v>4475</v>
      </c>
      <c r="AD345" s="213"/>
    </row>
    <row r="346" spans="1:30" s="211" customFormat="1" x14ac:dyDescent="0.25">
      <c r="A346" s="211" t="s">
        <v>143</v>
      </c>
      <c r="B346" s="211">
        <v>2963</v>
      </c>
      <c r="C346" s="211" t="s">
        <v>202</v>
      </c>
      <c r="D346" s="211">
        <v>502007918</v>
      </c>
      <c r="E346" s="211">
        <v>1060</v>
      </c>
      <c r="F346" s="211">
        <v>1271</v>
      </c>
      <c r="G346" s="211">
        <v>1004</v>
      </c>
      <c r="I346" s="211" t="s">
        <v>3302</v>
      </c>
      <c r="J346" s="212" t="s">
        <v>3137</v>
      </c>
      <c r="K346" s="211" t="s">
        <v>3138</v>
      </c>
      <c r="L346" s="211" t="s">
        <v>3895</v>
      </c>
      <c r="AD346" s="213"/>
    </row>
    <row r="347" spans="1:30" s="211" customFormat="1" x14ac:dyDescent="0.25">
      <c r="A347" s="211" t="s">
        <v>143</v>
      </c>
      <c r="B347" s="211">
        <v>2963</v>
      </c>
      <c r="C347" s="211" t="s">
        <v>202</v>
      </c>
      <c r="D347" s="211">
        <v>502007934</v>
      </c>
      <c r="E347" s="211">
        <v>1060</v>
      </c>
      <c r="F347" s="211">
        <v>1271</v>
      </c>
      <c r="G347" s="211">
        <v>1004</v>
      </c>
      <c r="I347" s="211" t="s">
        <v>4628</v>
      </c>
      <c r="J347" s="212" t="s">
        <v>3137</v>
      </c>
      <c r="K347" s="211" t="s">
        <v>219</v>
      </c>
      <c r="L347" s="211" t="s">
        <v>4635</v>
      </c>
      <c r="AD347" s="213"/>
    </row>
    <row r="348" spans="1:30" s="211" customFormat="1" x14ac:dyDescent="0.25">
      <c r="A348" s="211" t="s">
        <v>143</v>
      </c>
      <c r="B348" s="211">
        <v>2963</v>
      </c>
      <c r="C348" s="211" t="s">
        <v>202</v>
      </c>
      <c r="D348" s="211">
        <v>502007986</v>
      </c>
      <c r="E348" s="211">
        <v>1060</v>
      </c>
      <c r="F348" s="211">
        <v>1274</v>
      </c>
      <c r="G348" s="211">
        <v>1004</v>
      </c>
      <c r="I348" s="211" t="s">
        <v>3995</v>
      </c>
      <c r="J348" s="212" t="s">
        <v>3137</v>
      </c>
      <c r="K348" s="211" t="s">
        <v>219</v>
      </c>
      <c r="L348" s="211" t="s">
        <v>4000</v>
      </c>
      <c r="AD348" s="213"/>
    </row>
    <row r="349" spans="1:30" s="211" customFormat="1" x14ac:dyDescent="0.25">
      <c r="A349" s="211" t="s">
        <v>143</v>
      </c>
      <c r="B349" s="211">
        <v>2963</v>
      </c>
      <c r="C349" s="211" t="s">
        <v>202</v>
      </c>
      <c r="D349" s="211">
        <v>502008148</v>
      </c>
      <c r="E349" s="211">
        <v>1060</v>
      </c>
      <c r="F349" s="211">
        <v>1271</v>
      </c>
      <c r="G349" s="211">
        <v>1004</v>
      </c>
      <c r="I349" s="211" t="s">
        <v>3303</v>
      </c>
      <c r="J349" s="212" t="s">
        <v>3137</v>
      </c>
      <c r="K349" s="211" t="s">
        <v>3138</v>
      </c>
      <c r="L349" s="211" t="s">
        <v>3896</v>
      </c>
      <c r="AD349" s="213"/>
    </row>
    <row r="350" spans="1:30" s="211" customFormat="1" x14ac:dyDescent="0.25">
      <c r="A350" s="211" t="s">
        <v>143</v>
      </c>
      <c r="B350" s="211">
        <v>2964</v>
      </c>
      <c r="C350" s="211" t="s">
        <v>203</v>
      </c>
      <c r="D350" s="211">
        <v>1616483</v>
      </c>
      <c r="E350" s="211">
        <v>1040</v>
      </c>
      <c r="G350" s="211">
        <v>1004</v>
      </c>
      <c r="I350" s="211" t="s">
        <v>3304</v>
      </c>
      <c r="J350" s="212" t="s">
        <v>3137</v>
      </c>
      <c r="K350" s="211" t="s">
        <v>219</v>
      </c>
      <c r="L350" s="211" t="s">
        <v>3826</v>
      </c>
      <c r="AD350" s="213"/>
    </row>
    <row r="351" spans="1:30" s="211" customFormat="1" x14ac:dyDescent="0.25">
      <c r="A351" s="211" t="s">
        <v>143</v>
      </c>
      <c r="B351" s="211">
        <v>2964</v>
      </c>
      <c r="C351" s="211" t="s">
        <v>203</v>
      </c>
      <c r="D351" s="211">
        <v>191331193</v>
      </c>
      <c r="E351" s="211">
        <v>1060</v>
      </c>
      <c r="F351" s="211">
        <v>1242</v>
      </c>
      <c r="G351" s="211">
        <v>1004</v>
      </c>
      <c r="I351" s="211" t="s">
        <v>3305</v>
      </c>
      <c r="J351" s="212" t="s">
        <v>3137</v>
      </c>
      <c r="K351" s="211" t="s">
        <v>219</v>
      </c>
      <c r="L351" s="211" t="s">
        <v>3827</v>
      </c>
      <c r="AD351" s="213"/>
    </row>
    <row r="352" spans="1:30" s="211" customFormat="1" x14ac:dyDescent="0.25">
      <c r="A352" s="211" t="s">
        <v>143</v>
      </c>
      <c r="B352" s="211">
        <v>2964</v>
      </c>
      <c r="C352" s="211" t="s">
        <v>203</v>
      </c>
      <c r="D352" s="211">
        <v>191994228</v>
      </c>
      <c r="E352" s="211">
        <v>1020</v>
      </c>
      <c r="F352" s="211">
        <v>1110</v>
      </c>
      <c r="G352" s="211">
        <v>1004</v>
      </c>
      <c r="I352" s="211" t="s">
        <v>4148</v>
      </c>
      <c r="J352" s="212" t="s">
        <v>3137</v>
      </c>
      <c r="K352" s="211" t="s">
        <v>3138</v>
      </c>
      <c r="L352" s="211" t="s">
        <v>4124</v>
      </c>
      <c r="AD352" s="213"/>
    </row>
    <row r="353" spans="1:30" s="211" customFormat="1" x14ac:dyDescent="0.25">
      <c r="A353" s="211" t="s">
        <v>143</v>
      </c>
      <c r="B353" s="211">
        <v>2964</v>
      </c>
      <c r="C353" s="211" t="s">
        <v>203</v>
      </c>
      <c r="D353" s="211">
        <v>191994250</v>
      </c>
      <c r="E353" s="211">
        <v>1060</v>
      </c>
      <c r="F353" s="211">
        <v>1271</v>
      </c>
      <c r="G353" s="211">
        <v>1004</v>
      </c>
      <c r="I353" s="211" t="s">
        <v>4149</v>
      </c>
      <c r="J353" s="212" t="s">
        <v>3137</v>
      </c>
      <c r="K353" s="211" t="s">
        <v>219</v>
      </c>
      <c r="L353" s="211" t="s">
        <v>4152</v>
      </c>
      <c r="AD353" s="213"/>
    </row>
    <row r="354" spans="1:30" s="211" customFormat="1" x14ac:dyDescent="0.25">
      <c r="A354" s="211" t="s">
        <v>143</v>
      </c>
      <c r="B354" s="211">
        <v>2964</v>
      </c>
      <c r="C354" s="211" t="s">
        <v>203</v>
      </c>
      <c r="D354" s="211">
        <v>191994276</v>
      </c>
      <c r="E354" s="211">
        <v>1020</v>
      </c>
      <c r="F354" s="211">
        <v>1110</v>
      </c>
      <c r="G354" s="211">
        <v>1003</v>
      </c>
      <c r="I354" s="211" t="s">
        <v>4458</v>
      </c>
      <c r="J354" s="212" t="s">
        <v>3137</v>
      </c>
      <c r="K354" s="211" t="s">
        <v>221</v>
      </c>
      <c r="L354" s="211" t="s">
        <v>4462</v>
      </c>
      <c r="AD354" s="213"/>
    </row>
    <row r="355" spans="1:30" s="211" customFormat="1" x14ac:dyDescent="0.25">
      <c r="A355" s="211" t="s">
        <v>143</v>
      </c>
      <c r="B355" s="211">
        <v>2964</v>
      </c>
      <c r="C355" s="211" t="s">
        <v>203</v>
      </c>
      <c r="D355" s="211">
        <v>191994277</v>
      </c>
      <c r="E355" s="211">
        <v>1020</v>
      </c>
      <c r="F355" s="211">
        <v>1110</v>
      </c>
      <c r="G355" s="211">
        <v>1003</v>
      </c>
      <c r="I355" s="211" t="s">
        <v>4459</v>
      </c>
      <c r="J355" s="212" t="s">
        <v>3137</v>
      </c>
      <c r="K355" s="211" t="s">
        <v>221</v>
      </c>
      <c r="L355" s="211" t="s">
        <v>4463</v>
      </c>
      <c r="AD355" s="213"/>
    </row>
    <row r="356" spans="1:30" s="211" customFormat="1" x14ac:dyDescent="0.25">
      <c r="A356" s="211" t="s">
        <v>143</v>
      </c>
      <c r="B356" s="211">
        <v>2964</v>
      </c>
      <c r="C356" s="211" t="s">
        <v>203</v>
      </c>
      <c r="D356" s="211">
        <v>192032431</v>
      </c>
      <c r="E356" s="211">
        <v>1060</v>
      </c>
      <c r="F356" s="211">
        <v>1274</v>
      </c>
      <c r="G356" s="211">
        <v>1004</v>
      </c>
      <c r="I356" s="211" t="s">
        <v>4629</v>
      </c>
      <c r="J356" s="212" t="s">
        <v>3137</v>
      </c>
      <c r="K356" s="211" t="s">
        <v>219</v>
      </c>
      <c r="L356" s="211" t="s">
        <v>4636</v>
      </c>
      <c r="AD356" s="213"/>
    </row>
    <row r="357" spans="1:30" s="211" customFormat="1" x14ac:dyDescent="0.25">
      <c r="A357" s="211" t="s">
        <v>143</v>
      </c>
      <c r="B357" s="211">
        <v>2964</v>
      </c>
      <c r="C357" s="211" t="s">
        <v>203</v>
      </c>
      <c r="D357" s="211">
        <v>192052340</v>
      </c>
      <c r="E357" s="211">
        <v>1060</v>
      </c>
      <c r="F357" s="211">
        <v>1274</v>
      </c>
      <c r="G357" s="211">
        <v>1004</v>
      </c>
      <c r="I357" s="211" t="s">
        <v>4630</v>
      </c>
      <c r="J357" s="212" t="s">
        <v>3137</v>
      </c>
      <c r="K357" s="211" t="s">
        <v>219</v>
      </c>
      <c r="L357" s="211" t="s">
        <v>4637</v>
      </c>
      <c r="AD357" s="213"/>
    </row>
    <row r="358" spans="1:30" s="211" customFormat="1" x14ac:dyDescent="0.25">
      <c r="A358" s="211" t="s">
        <v>143</v>
      </c>
      <c r="B358" s="211">
        <v>2964</v>
      </c>
      <c r="C358" s="211" t="s">
        <v>203</v>
      </c>
      <c r="D358" s="211">
        <v>502010186</v>
      </c>
      <c r="E358" s="211">
        <v>1060</v>
      </c>
      <c r="F358" s="211">
        <v>1274</v>
      </c>
      <c r="G358" s="211">
        <v>1004</v>
      </c>
      <c r="I358" s="211" t="s">
        <v>3306</v>
      </c>
      <c r="J358" s="212" t="s">
        <v>3137</v>
      </c>
      <c r="K358" s="211" t="s">
        <v>219</v>
      </c>
      <c r="L358" s="211" t="s">
        <v>3828</v>
      </c>
      <c r="AD358" s="213"/>
    </row>
    <row r="359" spans="1:30" s="211" customFormat="1" x14ac:dyDescent="0.25">
      <c r="A359" s="211" t="s">
        <v>143</v>
      </c>
      <c r="B359" s="211">
        <v>2964</v>
      </c>
      <c r="C359" s="211" t="s">
        <v>203</v>
      </c>
      <c r="D359" s="211">
        <v>502010334</v>
      </c>
      <c r="E359" s="211">
        <v>1060</v>
      </c>
      <c r="F359" s="211">
        <v>1274</v>
      </c>
      <c r="G359" s="211">
        <v>1004</v>
      </c>
      <c r="I359" s="211" t="s">
        <v>3307</v>
      </c>
      <c r="J359" s="212" t="s">
        <v>3137</v>
      </c>
      <c r="K359" s="211" t="s">
        <v>219</v>
      </c>
      <c r="L359" s="211" t="s">
        <v>3829</v>
      </c>
      <c r="AD359" s="213"/>
    </row>
    <row r="360" spans="1:30" s="211" customFormat="1" x14ac:dyDescent="0.25">
      <c r="A360" s="211" t="s">
        <v>143</v>
      </c>
      <c r="B360" s="211">
        <v>2964</v>
      </c>
      <c r="C360" s="211" t="s">
        <v>203</v>
      </c>
      <c r="D360" s="211">
        <v>502010568</v>
      </c>
      <c r="E360" s="211">
        <v>1060</v>
      </c>
      <c r="F360" s="211">
        <v>1242</v>
      </c>
      <c r="G360" s="211">
        <v>1004</v>
      </c>
      <c r="I360" s="211" t="s">
        <v>3308</v>
      </c>
      <c r="J360" s="212" t="s">
        <v>3137</v>
      </c>
      <c r="K360" s="211" t="s">
        <v>219</v>
      </c>
      <c r="L360" s="211" t="s">
        <v>3830</v>
      </c>
      <c r="AD360" s="213"/>
    </row>
    <row r="361" spans="1:30" s="211" customFormat="1" x14ac:dyDescent="0.25">
      <c r="A361" s="211" t="s">
        <v>143</v>
      </c>
      <c r="B361" s="211">
        <v>2964</v>
      </c>
      <c r="C361" s="211" t="s">
        <v>203</v>
      </c>
      <c r="D361" s="211">
        <v>502010603</v>
      </c>
      <c r="E361" s="211">
        <v>1060</v>
      </c>
      <c r="F361" s="211">
        <v>1274</v>
      </c>
      <c r="G361" s="211">
        <v>1004</v>
      </c>
      <c r="I361" s="211" t="s">
        <v>3309</v>
      </c>
      <c r="J361" s="212" t="s">
        <v>3137</v>
      </c>
      <c r="K361" s="211" t="s">
        <v>219</v>
      </c>
      <c r="L361" s="211" t="s">
        <v>3831</v>
      </c>
      <c r="AD361" s="213"/>
    </row>
    <row r="362" spans="1:30" s="211" customFormat="1" x14ac:dyDescent="0.25">
      <c r="A362" s="211" t="s">
        <v>143</v>
      </c>
      <c r="B362" s="211">
        <v>2964</v>
      </c>
      <c r="C362" s="211" t="s">
        <v>203</v>
      </c>
      <c r="D362" s="211">
        <v>502010612</v>
      </c>
      <c r="E362" s="211">
        <v>1060</v>
      </c>
      <c r="F362" s="211">
        <v>1274</v>
      </c>
      <c r="G362" s="211">
        <v>1004</v>
      </c>
      <c r="I362" s="211" t="s">
        <v>4603</v>
      </c>
      <c r="J362" s="212" t="s">
        <v>3137</v>
      </c>
      <c r="K362" s="211" t="s">
        <v>219</v>
      </c>
      <c r="L362" s="211" t="s">
        <v>4608</v>
      </c>
      <c r="AD362" s="213"/>
    </row>
    <row r="363" spans="1:30" s="211" customFormat="1" x14ac:dyDescent="0.25">
      <c r="A363" s="211" t="s">
        <v>143</v>
      </c>
      <c r="B363" s="211">
        <v>2971</v>
      </c>
      <c r="C363" s="211" t="s">
        <v>204</v>
      </c>
      <c r="D363" s="211">
        <v>191198250</v>
      </c>
      <c r="E363" s="211">
        <v>1060</v>
      </c>
      <c r="F363" s="211">
        <v>1271</v>
      </c>
      <c r="G363" s="211">
        <v>1003</v>
      </c>
      <c r="I363" s="211" t="s">
        <v>3310</v>
      </c>
      <c r="J363" s="212" t="s">
        <v>3137</v>
      </c>
      <c r="K363" s="211" t="s">
        <v>3138</v>
      </c>
      <c r="L363" s="211" t="s">
        <v>3897</v>
      </c>
      <c r="AD363" s="213"/>
    </row>
    <row r="364" spans="1:30" s="211" customFormat="1" x14ac:dyDescent="0.25">
      <c r="A364" s="211" t="s">
        <v>143</v>
      </c>
      <c r="B364" s="211">
        <v>2971</v>
      </c>
      <c r="C364" s="211" t="s">
        <v>204</v>
      </c>
      <c r="D364" s="211">
        <v>191705513</v>
      </c>
      <c r="E364" s="211">
        <v>1060</v>
      </c>
      <c r="F364" s="211">
        <v>1252</v>
      </c>
      <c r="G364" s="211">
        <v>1003</v>
      </c>
      <c r="I364" s="211" t="s">
        <v>4193</v>
      </c>
      <c r="J364" s="212" t="s">
        <v>3137</v>
      </c>
      <c r="K364" s="211" t="s">
        <v>219</v>
      </c>
      <c r="L364" s="211" t="s">
        <v>4196</v>
      </c>
      <c r="AD364" s="213"/>
    </row>
    <row r="365" spans="1:30" s="211" customFormat="1" x14ac:dyDescent="0.25">
      <c r="A365" s="211" t="s">
        <v>143</v>
      </c>
      <c r="B365" s="211">
        <v>2971</v>
      </c>
      <c r="C365" s="211" t="s">
        <v>204</v>
      </c>
      <c r="D365" s="211">
        <v>191979956</v>
      </c>
      <c r="E365" s="211">
        <v>1040</v>
      </c>
      <c r="F365" s="211">
        <v>1212</v>
      </c>
      <c r="G365" s="211">
        <v>1004</v>
      </c>
      <c r="I365" s="211" t="s">
        <v>3740</v>
      </c>
      <c r="J365" s="212" t="s">
        <v>3137</v>
      </c>
      <c r="K365" s="211" t="s">
        <v>219</v>
      </c>
      <c r="L365" s="211" t="s">
        <v>3832</v>
      </c>
      <c r="AD365" s="213"/>
    </row>
    <row r="366" spans="1:30" s="211" customFormat="1" x14ac:dyDescent="0.25">
      <c r="A366" s="211" t="s">
        <v>143</v>
      </c>
      <c r="B366" s="211">
        <v>2971</v>
      </c>
      <c r="C366" s="211" t="s">
        <v>204</v>
      </c>
      <c r="D366" s="211">
        <v>191985162</v>
      </c>
      <c r="E366" s="211">
        <v>1020</v>
      </c>
      <c r="F366" s="211">
        <v>1110</v>
      </c>
      <c r="G366" s="211">
        <v>1003</v>
      </c>
      <c r="I366" s="211" t="s">
        <v>4578</v>
      </c>
      <c r="J366" s="212" t="s">
        <v>3137</v>
      </c>
      <c r="K366" s="211" t="s">
        <v>219</v>
      </c>
      <c r="L366" s="211" t="s">
        <v>4580</v>
      </c>
      <c r="AD366" s="213"/>
    </row>
    <row r="367" spans="1:30" s="211" customFormat="1" x14ac:dyDescent="0.25">
      <c r="A367" s="211" t="s">
        <v>143</v>
      </c>
      <c r="B367" s="211">
        <v>2971</v>
      </c>
      <c r="C367" s="211" t="s">
        <v>204</v>
      </c>
      <c r="D367" s="211">
        <v>191985164</v>
      </c>
      <c r="E367" s="211">
        <v>1020</v>
      </c>
      <c r="F367" s="211">
        <v>1110</v>
      </c>
      <c r="G367" s="211">
        <v>1003</v>
      </c>
      <c r="I367" s="211" t="s">
        <v>4578</v>
      </c>
      <c r="J367" s="212" t="s">
        <v>3137</v>
      </c>
      <c r="K367" s="211" t="s">
        <v>219</v>
      </c>
      <c r="L367" s="211" t="s">
        <v>4609</v>
      </c>
      <c r="AD367" s="213"/>
    </row>
    <row r="368" spans="1:30" s="211" customFormat="1" x14ac:dyDescent="0.25">
      <c r="A368" s="211" t="s">
        <v>143</v>
      </c>
      <c r="B368" s="211">
        <v>2971</v>
      </c>
      <c r="C368" s="211" t="s">
        <v>204</v>
      </c>
      <c r="D368" s="211">
        <v>192016303</v>
      </c>
      <c r="E368" s="211">
        <v>1020</v>
      </c>
      <c r="F368" s="211">
        <v>1122</v>
      </c>
      <c r="G368" s="211">
        <v>1003</v>
      </c>
      <c r="I368" s="211" t="s">
        <v>4593</v>
      </c>
      <c r="J368" s="212" t="s">
        <v>3137</v>
      </c>
      <c r="K368" s="211" t="s">
        <v>219</v>
      </c>
      <c r="L368" s="211" t="s">
        <v>4597</v>
      </c>
      <c r="AD368" s="213"/>
    </row>
    <row r="369" spans="1:30" s="211" customFormat="1" x14ac:dyDescent="0.25">
      <c r="A369" s="211" t="s">
        <v>143</v>
      </c>
      <c r="B369" s="211">
        <v>2971</v>
      </c>
      <c r="C369" s="211" t="s">
        <v>204</v>
      </c>
      <c r="D369" s="211">
        <v>192016307</v>
      </c>
      <c r="E369" s="211">
        <v>1020</v>
      </c>
      <c r="F369" s="211">
        <v>1122</v>
      </c>
      <c r="G369" s="211">
        <v>1003</v>
      </c>
      <c r="I369" s="211" t="s">
        <v>4600</v>
      </c>
      <c r="J369" s="212" t="s">
        <v>3137</v>
      </c>
      <c r="K369" s="211" t="s">
        <v>219</v>
      </c>
      <c r="L369" s="211" t="s">
        <v>4602</v>
      </c>
      <c r="AD369" s="213"/>
    </row>
    <row r="370" spans="1:30" s="211" customFormat="1" x14ac:dyDescent="0.25">
      <c r="A370" s="211" t="s">
        <v>143</v>
      </c>
      <c r="B370" s="211">
        <v>2971</v>
      </c>
      <c r="C370" s="211" t="s">
        <v>204</v>
      </c>
      <c r="D370" s="211">
        <v>192041968</v>
      </c>
      <c r="E370" s="211">
        <v>1060</v>
      </c>
      <c r="F370" s="211">
        <v>1271</v>
      </c>
      <c r="G370" s="211">
        <v>1004</v>
      </c>
      <c r="I370" s="211" t="s">
        <v>4527</v>
      </c>
      <c r="J370" s="212" t="s">
        <v>3137</v>
      </c>
      <c r="K370" s="211" t="s">
        <v>219</v>
      </c>
      <c r="L370" s="211" t="s">
        <v>4530</v>
      </c>
      <c r="AD370" s="213"/>
    </row>
    <row r="371" spans="1:30" s="211" customFormat="1" x14ac:dyDescent="0.25">
      <c r="A371" s="211" t="s">
        <v>143</v>
      </c>
      <c r="B371" s="211">
        <v>2971</v>
      </c>
      <c r="C371" s="211" t="s">
        <v>204</v>
      </c>
      <c r="D371" s="211">
        <v>192041994</v>
      </c>
      <c r="E371" s="211">
        <v>1060</v>
      </c>
      <c r="F371" s="211">
        <v>1271</v>
      </c>
      <c r="G371" s="211">
        <v>1004</v>
      </c>
      <c r="I371" s="211" t="s">
        <v>4566</v>
      </c>
      <c r="J371" s="212" t="s">
        <v>3137</v>
      </c>
      <c r="K371" s="211" t="s">
        <v>219</v>
      </c>
      <c r="L371" s="211" t="s">
        <v>4531</v>
      </c>
      <c r="AD371" s="213"/>
    </row>
    <row r="372" spans="1:30" s="211" customFormat="1" x14ac:dyDescent="0.25">
      <c r="A372" s="211" t="s">
        <v>143</v>
      </c>
      <c r="B372" s="211">
        <v>2971</v>
      </c>
      <c r="C372" s="211" t="s">
        <v>204</v>
      </c>
      <c r="D372" s="211">
        <v>192046072</v>
      </c>
      <c r="E372" s="211">
        <v>1020</v>
      </c>
      <c r="F372" s="211">
        <v>1110</v>
      </c>
      <c r="G372" s="211">
        <v>1003</v>
      </c>
      <c r="I372" s="211" t="s">
        <v>4567</v>
      </c>
      <c r="J372" s="212" t="s">
        <v>3137</v>
      </c>
      <c r="K372" s="211" t="s">
        <v>219</v>
      </c>
      <c r="L372" s="211" t="s">
        <v>4575</v>
      </c>
      <c r="AD372" s="213"/>
    </row>
    <row r="373" spans="1:30" s="211" customFormat="1" x14ac:dyDescent="0.25">
      <c r="A373" s="211" t="s">
        <v>143</v>
      </c>
      <c r="B373" s="211">
        <v>2971</v>
      </c>
      <c r="C373" s="211" t="s">
        <v>204</v>
      </c>
      <c r="D373" s="211">
        <v>192050300</v>
      </c>
      <c r="E373" s="211">
        <v>1060</v>
      </c>
      <c r="F373" s="211">
        <v>1271</v>
      </c>
      <c r="G373" s="211">
        <v>1004</v>
      </c>
      <c r="I373" s="211" t="s">
        <v>4613</v>
      </c>
      <c r="J373" s="212" t="s">
        <v>3137</v>
      </c>
      <c r="K373" s="211" t="s">
        <v>219</v>
      </c>
      <c r="L373" s="211" t="s">
        <v>4618</v>
      </c>
      <c r="AD373" s="213"/>
    </row>
    <row r="374" spans="1:30" s="211" customFormat="1" x14ac:dyDescent="0.25">
      <c r="A374" s="211" t="s">
        <v>143</v>
      </c>
      <c r="B374" s="211">
        <v>2971</v>
      </c>
      <c r="C374" s="211" t="s">
        <v>204</v>
      </c>
      <c r="D374" s="211">
        <v>502027734</v>
      </c>
      <c r="E374" s="211">
        <v>1060</v>
      </c>
      <c r="F374" s="211">
        <v>1252</v>
      </c>
      <c r="G374" s="211">
        <v>1004</v>
      </c>
      <c r="I374" s="211" t="s">
        <v>3996</v>
      </c>
      <c r="J374" s="212" t="s">
        <v>3137</v>
      </c>
      <c r="K374" s="211" t="s">
        <v>3138</v>
      </c>
      <c r="L374" s="211" t="s">
        <v>4001</v>
      </c>
      <c r="AD374" s="213"/>
    </row>
    <row r="375" spans="1:30" s="211" customFormat="1" x14ac:dyDescent="0.25">
      <c r="A375" s="211" t="s">
        <v>143</v>
      </c>
      <c r="B375" s="211">
        <v>2971</v>
      </c>
      <c r="C375" s="211" t="s">
        <v>204</v>
      </c>
      <c r="D375" s="211">
        <v>502027870</v>
      </c>
      <c r="E375" s="211">
        <v>1020</v>
      </c>
      <c r="F375" s="211">
        <v>1110</v>
      </c>
      <c r="G375" s="211">
        <v>1004</v>
      </c>
      <c r="I375" s="211" t="s">
        <v>4481</v>
      </c>
      <c r="J375" s="212" t="s">
        <v>3137</v>
      </c>
      <c r="K375" s="211" t="s">
        <v>3138</v>
      </c>
      <c r="L375" s="211" t="s">
        <v>4484</v>
      </c>
      <c r="AD375" s="213"/>
    </row>
    <row r="376" spans="1:30" s="211" customFormat="1" x14ac:dyDescent="0.25">
      <c r="A376" s="211" t="s">
        <v>143</v>
      </c>
      <c r="B376" s="211">
        <v>2971</v>
      </c>
      <c r="C376" s="211" t="s">
        <v>204</v>
      </c>
      <c r="D376" s="211">
        <v>502027945</v>
      </c>
      <c r="E376" s="211">
        <v>1060</v>
      </c>
      <c r="F376" s="211">
        <v>1271</v>
      </c>
      <c r="G376" s="211">
        <v>1004</v>
      </c>
      <c r="I376" s="211" t="s">
        <v>3745</v>
      </c>
      <c r="J376" s="212" t="s">
        <v>3137</v>
      </c>
      <c r="K376" s="211" t="s">
        <v>219</v>
      </c>
      <c r="L376" s="211" t="s">
        <v>3833</v>
      </c>
      <c r="AD376" s="213"/>
    </row>
    <row r="377" spans="1:30" s="211" customFormat="1" x14ac:dyDescent="0.25">
      <c r="A377" s="211" t="s">
        <v>143</v>
      </c>
      <c r="B377" s="211">
        <v>2971</v>
      </c>
      <c r="C377" s="211" t="s">
        <v>204</v>
      </c>
      <c r="D377" s="211">
        <v>502027993</v>
      </c>
      <c r="E377" s="211">
        <v>1060</v>
      </c>
      <c r="F377" s="211">
        <v>1274</v>
      </c>
      <c r="G377" s="211">
        <v>1004</v>
      </c>
      <c r="I377" s="211" t="s">
        <v>4194</v>
      </c>
      <c r="J377" s="212" t="s">
        <v>3137</v>
      </c>
      <c r="K377" s="211" t="s">
        <v>3138</v>
      </c>
      <c r="L377" s="211" t="s">
        <v>4199</v>
      </c>
      <c r="AD377" s="213"/>
    </row>
    <row r="378" spans="1:30" s="211" customFormat="1" x14ac:dyDescent="0.25">
      <c r="A378" s="211" t="s">
        <v>143</v>
      </c>
      <c r="B378" s="211">
        <v>2971</v>
      </c>
      <c r="C378" s="211" t="s">
        <v>204</v>
      </c>
      <c r="D378" s="211">
        <v>502028052</v>
      </c>
      <c r="E378" s="211">
        <v>1060</v>
      </c>
      <c r="F378" s="211">
        <v>1274</v>
      </c>
      <c r="G378" s="211">
        <v>1004</v>
      </c>
      <c r="I378" s="211" t="s">
        <v>4271</v>
      </c>
      <c r="J378" s="212" t="s">
        <v>3137</v>
      </c>
      <c r="K378" s="211" t="s">
        <v>3138</v>
      </c>
      <c r="L378" s="211" t="s">
        <v>4272</v>
      </c>
      <c r="AD378" s="213"/>
    </row>
    <row r="379" spans="1:30" s="211" customFormat="1" x14ac:dyDescent="0.25">
      <c r="A379" s="211" t="s">
        <v>143</v>
      </c>
      <c r="B379" s="211">
        <v>2971</v>
      </c>
      <c r="C379" s="211" t="s">
        <v>204</v>
      </c>
      <c r="D379" s="211">
        <v>502028220</v>
      </c>
      <c r="E379" s="211">
        <v>1060</v>
      </c>
      <c r="F379" s="211">
        <v>1274</v>
      </c>
      <c r="G379" s="211">
        <v>1004</v>
      </c>
      <c r="I379" s="211" t="s">
        <v>4614</v>
      </c>
      <c r="J379" s="212" t="s">
        <v>3137</v>
      </c>
      <c r="K379" s="211" t="s">
        <v>219</v>
      </c>
      <c r="L379" s="211" t="s">
        <v>4619</v>
      </c>
      <c r="AD379" s="213"/>
    </row>
    <row r="380" spans="1:30" s="211" customFormat="1" x14ac:dyDescent="0.25">
      <c r="A380" s="211" t="s">
        <v>143</v>
      </c>
      <c r="B380" s="211">
        <v>2971</v>
      </c>
      <c r="C380" s="211" t="s">
        <v>204</v>
      </c>
      <c r="D380" s="211">
        <v>502028366</v>
      </c>
      <c r="E380" s="211">
        <v>1060</v>
      </c>
      <c r="F380" s="211">
        <v>1252</v>
      </c>
      <c r="G380" s="211">
        <v>1004</v>
      </c>
      <c r="I380" s="211" t="s">
        <v>3311</v>
      </c>
      <c r="J380" s="212" t="s">
        <v>3137</v>
      </c>
      <c r="K380" s="211" t="s">
        <v>3138</v>
      </c>
      <c r="L380" s="211" t="s">
        <v>3898</v>
      </c>
      <c r="AD380" s="213"/>
    </row>
    <row r="381" spans="1:30" s="211" customFormat="1" x14ac:dyDescent="0.25">
      <c r="A381" s="211" t="s">
        <v>143</v>
      </c>
      <c r="B381" s="211">
        <v>2972</v>
      </c>
      <c r="C381" s="211" t="s">
        <v>205</v>
      </c>
      <c r="D381" s="211">
        <v>191858512</v>
      </c>
      <c r="E381" s="211">
        <v>1060</v>
      </c>
      <c r="F381" s="211">
        <v>1252</v>
      </c>
      <c r="G381" s="211">
        <v>1004</v>
      </c>
      <c r="I381" s="211" t="s">
        <v>4133</v>
      </c>
      <c r="J381" s="212" t="s">
        <v>3137</v>
      </c>
      <c r="K381" s="211" t="s">
        <v>3138</v>
      </c>
      <c r="L381" s="211" t="s">
        <v>4146</v>
      </c>
      <c r="AD381" s="213"/>
    </row>
    <row r="382" spans="1:30" s="211" customFormat="1" x14ac:dyDescent="0.25">
      <c r="A382" s="211" t="s">
        <v>143</v>
      </c>
      <c r="B382" s="211">
        <v>2972</v>
      </c>
      <c r="C382" s="211" t="s">
        <v>205</v>
      </c>
      <c r="D382" s="211">
        <v>191910943</v>
      </c>
      <c r="E382" s="211">
        <v>1020</v>
      </c>
      <c r="F382" s="211">
        <v>1122</v>
      </c>
      <c r="G382" s="211">
        <v>1004</v>
      </c>
      <c r="I382" s="211" t="s">
        <v>4305</v>
      </c>
      <c r="J382" s="212" t="s">
        <v>3137</v>
      </c>
      <c r="K382" s="211" t="s">
        <v>221</v>
      </c>
      <c r="L382" s="211" t="s">
        <v>4386</v>
      </c>
      <c r="AD382" s="213"/>
    </row>
    <row r="383" spans="1:30" s="211" customFormat="1" x14ac:dyDescent="0.25">
      <c r="A383" s="211" t="s">
        <v>143</v>
      </c>
      <c r="B383" s="211">
        <v>2972</v>
      </c>
      <c r="C383" s="211" t="s">
        <v>205</v>
      </c>
      <c r="D383" s="211">
        <v>192022055</v>
      </c>
      <c r="E383" s="211">
        <v>1060</v>
      </c>
      <c r="F383" s="211">
        <v>1122</v>
      </c>
      <c r="G383" s="211">
        <v>1004</v>
      </c>
      <c r="I383" s="211" t="s">
        <v>4382</v>
      </c>
      <c r="J383" s="212" t="s">
        <v>3137</v>
      </c>
      <c r="K383" s="211" t="s">
        <v>221</v>
      </c>
      <c r="L383" s="211" t="s">
        <v>4406</v>
      </c>
      <c r="AD383" s="213"/>
    </row>
    <row r="384" spans="1:30" s="211" customFormat="1" x14ac:dyDescent="0.25">
      <c r="A384" s="211" t="s">
        <v>143</v>
      </c>
      <c r="B384" s="211">
        <v>2972</v>
      </c>
      <c r="C384" s="211" t="s">
        <v>205</v>
      </c>
      <c r="D384" s="211">
        <v>502005491</v>
      </c>
      <c r="E384" s="211">
        <v>1060</v>
      </c>
      <c r="F384" s="211">
        <v>1271</v>
      </c>
      <c r="G384" s="211">
        <v>1004</v>
      </c>
      <c r="I384" s="211" t="s">
        <v>4391</v>
      </c>
      <c r="J384" s="212" t="s">
        <v>3137</v>
      </c>
      <c r="K384" s="211" t="s">
        <v>219</v>
      </c>
      <c r="L384" s="211" t="s">
        <v>4393</v>
      </c>
      <c r="AD384" s="213"/>
    </row>
    <row r="385" spans="1:30" s="211" customFormat="1" x14ac:dyDescent="0.25">
      <c r="A385" s="211" t="s">
        <v>143</v>
      </c>
      <c r="B385" s="211">
        <v>2972</v>
      </c>
      <c r="C385" s="211" t="s">
        <v>205</v>
      </c>
      <c r="D385" s="211">
        <v>502005644</v>
      </c>
      <c r="E385" s="211">
        <v>1060</v>
      </c>
      <c r="F385" s="211">
        <v>1274</v>
      </c>
      <c r="G385" s="211">
        <v>1004</v>
      </c>
      <c r="I385" s="211" t="s">
        <v>4134</v>
      </c>
      <c r="J385" s="212" t="s">
        <v>3137</v>
      </c>
      <c r="K385" s="211" t="s">
        <v>219</v>
      </c>
      <c r="L385" s="211" t="s">
        <v>4140</v>
      </c>
      <c r="AD385" s="213"/>
    </row>
    <row r="386" spans="1:30" s="211" customFormat="1" x14ac:dyDescent="0.25">
      <c r="A386" s="211" t="s">
        <v>143</v>
      </c>
      <c r="B386" s="211">
        <v>2972</v>
      </c>
      <c r="C386" s="211" t="s">
        <v>205</v>
      </c>
      <c r="D386" s="211">
        <v>502005654</v>
      </c>
      <c r="E386" s="211">
        <v>1060</v>
      </c>
      <c r="F386" s="211">
        <v>1274</v>
      </c>
      <c r="G386" s="211">
        <v>1004</v>
      </c>
      <c r="I386" s="211" t="s">
        <v>4504</v>
      </c>
      <c r="J386" s="212" t="s">
        <v>3137</v>
      </c>
      <c r="K386" s="211" t="s">
        <v>219</v>
      </c>
      <c r="L386" s="211" t="s">
        <v>4505</v>
      </c>
      <c r="AD386" s="213"/>
    </row>
    <row r="387" spans="1:30" s="211" customFormat="1" x14ac:dyDescent="0.25">
      <c r="A387" s="211" t="s">
        <v>143</v>
      </c>
      <c r="B387" s="211">
        <v>2972</v>
      </c>
      <c r="C387" s="211" t="s">
        <v>205</v>
      </c>
      <c r="D387" s="211">
        <v>502005662</v>
      </c>
      <c r="E387" s="211">
        <v>1060</v>
      </c>
      <c r="F387" s="211">
        <v>1271</v>
      </c>
      <c r="G387" s="211">
        <v>1004</v>
      </c>
      <c r="I387" s="211" t="s">
        <v>4135</v>
      </c>
      <c r="J387" s="212" t="s">
        <v>3137</v>
      </c>
      <c r="K387" s="211" t="s">
        <v>219</v>
      </c>
      <c r="L387" s="211" t="s">
        <v>4141</v>
      </c>
      <c r="AD387" s="213"/>
    </row>
    <row r="388" spans="1:30" s="211" customFormat="1" x14ac:dyDescent="0.25">
      <c r="A388" s="211" t="s">
        <v>143</v>
      </c>
      <c r="B388" s="211">
        <v>2973</v>
      </c>
      <c r="C388" s="211" t="s">
        <v>206</v>
      </c>
      <c r="D388" s="211">
        <v>191974906</v>
      </c>
      <c r="E388" s="211">
        <v>1060</v>
      </c>
      <c r="F388" s="211">
        <v>1242</v>
      </c>
      <c r="G388" s="211">
        <v>1004</v>
      </c>
      <c r="I388" s="211" t="s">
        <v>4172</v>
      </c>
      <c r="J388" s="212" t="s">
        <v>3137</v>
      </c>
      <c r="K388" s="211" t="s">
        <v>219</v>
      </c>
      <c r="L388" s="211" t="s">
        <v>4175</v>
      </c>
      <c r="AD388" s="213"/>
    </row>
    <row r="389" spans="1:30" s="211" customFormat="1" x14ac:dyDescent="0.25">
      <c r="A389" s="211" t="s">
        <v>143</v>
      </c>
      <c r="B389" s="211">
        <v>2973</v>
      </c>
      <c r="C389" s="211" t="s">
        <v>206</v>
      </c>
      <c r="D389" s="211">
        <v>192007002</v>
      </c>
      <c r="E389" s="211">
        <v>1060</v>
      </c>
      <c r="F389" s="211">
        <v>1274</v>
      </c>
      <c r="G389" s="211">
        <v>1004</v>
      </c>
      <c r="I389" s="211" t="s">
        <v>4236</v>
      </c>
      <c r="J389" s="212" t="s">
        <v>3137</v>
      </c>
      <c r="K389" s="211" t="s">
        <v>219</v>
      </c>
      <c r="L389" s="211" t="s">
        <v>4243</v>
      </c>
      <c r="AD389" s="213"/>
    </row>
    <row r="390" spans="1:30" s="211" customFormat="1" x14ac:dyDescent="0.25">
      <c r="A390" s="211" t="s">
        <v>143</v>
      </c>
      <c r="B390" s="211">
        <v>2973</v>
      </c>
      <c r="C390" s="211" t="s">
        <v>206</v>
      </c>
      <c r="D390" s="211">
        <v>192007662</v>
      </c>
      <c r="E390" s="211">
        <v>1060</v>
      </c>
      <c r="F390" s="211">
        <v>1274</v>
      </c>
      <c r="G390" s="211">
        <v>1004</v>
      </c>
      <c r="I390" s="211" t="s">
        <v>4244</v>
      </c>
      <c r="J390" s="212" t="s">
        <v>3137</v>
      </c>
      <c r="K390" s="211" t="s">
        <v>219</v>
      </c>
      <c r="L390" s="211" t="s">
        <v>4245</v>
      </c>
      <c r="AD390" s="213"/>
    </row>
    <row r="391" spans="1:30" s="211" customFormat="1" x14ac:dyDescent="0.25">
      <c r="A391" s="211" t="s">
        <v>143</v>
      </c>
      <c r="B391" s="211">
        <v>2973</v>
      </c>
      <c r="C391" s="211" t="s">
        <v>206</v>
      </c>
      <c r="D391" s="211">
        <v>192008783</v>
      </c>
      <c r="E391" s="211">
        <v>1060</v>
      </c>
      <c r="F391" s="211">
        <v>1274</v>
      </c>
      <c r="G391" s="211">
        <v>1004</v>
      </c>
      <c r="I391" s="211" t="s">
        <v>4249</v>
      </c>
      <c r="J391" s="212" t="s">
        <v>3137</v>
      </c>
      <c r="K391" s="211" t="s">
        <v>219</v>
      </c>
      <c r="L391" s="211" t="s">
        <v>4252</v>
      </c>
      <c r="AD391" s="213"/>
    </row>
    <row r="392" spans="1:30" s="211" customFormat="1" x14ac:dyDescent="0.25">
      <c r="A392" s="211" t="s">
        <v>143</v>
      </c>
      <c r="B392" s="211">
        <v>2973</v>
      </c>
      <c r="C392" s="211" t="s">
        <v>206</v>
      </c>
      <c r="D392" s="211">
        <v>192014387</v>
      </c>
      <c r="E392" s="211">
        <v>1060</v>
      </c>
      <c r="F392" s="211">
        <v>1274</v>
      </c>
      <c r="G392" s="211">
        <v>1004</v>
      </c>
      <c r="I392" s="211" t="s">
        <v>4275</v>
      </c>
      <c r="J392" s="212" t="s">
        <v>3137</v>
      </c>
      <c r="K392" s="211" t="s">
        <v>219</v>
      </c>
      <c r="L392" s="211" t="s">
        <v>4277</v>
      </c>
      <c r="AD392" s="213"/>
    </row>
    <row r="393" spans="1:30" s="211" customFormat="1" x14ac:dyDescent="0.25">
      <c r="A393" s="211" t="s">
        <v>143</v>
      </c>
      <c r="B393" s="211">
        <v>2973</v>
      </c>
      <c r="C393" s="211" t="s">
        <v>206</v>
      </c>
      <c r="D393" s="211">
        <v>192032655</v>
      </c>
      <c r="E393" s="211">
        <v>1020</v>
      </c>
      <c r="F393" s="211">
        <v>1110</v>
      </c>
      <c r="G393" s="211">
        <v>1003</v>
      </c>
      <c r="I393" s="211" t="s">
        <v>4550</v>
      </c>
      <c r="J393" s="212" t="s">
        <v>3137</v>
      </c>
      <c r="K393" s="211" t="s">
        <v>219</v>
      </c>
      <c r="L393" s="211" t="s">
        <v>4552</v>
      </c>
      <c r="AD393" s="213"/>
    </row>
    <row r="394" spans="1:30" s="211" customFormat="1" x14ac:dyDescent="0.25">
      <c r="A394" s="211" t="s">
        <v>143</v>
      </c>
      <c r="B394" s="211">
        <v>2973</v>
      </c>
      <c r="C394" s="211" t="s">
        <v>206</v>
      </c>
      <c r="D394" s="211">
        <v>192044236</v>
      </c>
      <c r="E394" s="211">
        <v>1060</v>
      </c>
      <c r="F394" s="211">
        <v>1274</v>
      </c>
      <c r="G394" s="211">
        <v>1004</v>
      </c>
      <c r="I394" s="211" t="s">
        <v>4551</v>
      </c>
      <c r="J394" s="212" t="s">
        <v>3137</v>
      </c>
      <c r="K394" s="211" t="s">
        <v>219</v>
      </c>
      <c r="L394" s="211" t="s">
        <v>4553</v>
      </c>
      <c r="AD394" s="213"/>
    </row>
    <row r="395" spans="1:30" s="211" customFormat="1" x14ac:dyDescent="0.25">
      <c r="A395" s="211" t="s">
        <v>143</v>
      </c>
      <c r="B395" s="211">
        <v>2973</v>
      </c>
      <c r="C395" s="211" t="s">
        <v>206</v>
      </c>
      <c r="D395" s="211">
        <v>192047486</v>
      </c>
      <c r="E395" s="211">
        <v>1060</v>
      </c>
      <c r="F395" s="211">
        <v>1274</v>
      </c>
      <c r="G395" s="211">
        <v>1004</v>
      </c>
      <c r="I395" s="211" t="s">
        <v>4583</v>
      </c>
      <c r="J395" s="212" t="s">
        <v>3137</v>
      </c>
      <c r="K395" s="211" t="s">
        <v>219</v>
      </c>
      <c r="L395" s="211" t="s">
        <v>4588</v>
      </c>
      <c r="AD395" s="213"/>
    </row>
    <row r="396" spans="1:30" s="211" customFormat="1" x14ac:dyDescent="0.25">
      <c r="A396" s="211" t="s">
        <v>143</v>
      </c>
      <c r="B396" s="211">
        <v>2974</v>
      </c>
      <c r="C396" s="211" t="s">
        <v>207</v>
      </c>
      <c r="D396" s="211">
        <v>191996900</v>
      </c>
      <c r="E396" s="211">
        <v>1020</v>
      </c>
      <c r="F396" s="211">
        <v>1110</v>
      </c>
      <c r="G396" s="211">
        <v>1004</v>
      </c>
      <c r="I396" s="211" t="s">
        <v>4545</v>
      </c>
      <c r="J396" s="212" t="s">
        <v>3137</v>
      </c>
      <c r="K396" s="211" t="s">
        <v>219</v>
      </c>
      <c r="L396" s="211" t="s">
        <v>4547</v>
      </c>
      <c r="AD396" s="213"/>
    </row>
    <row r="397" spans="1:30" s="211" customFormat="1" x14ac:dyDescent="0.25">
      <c r="A397" s="211" t="s">
        <v>143</v>
      </c>
      <c r="B397" s="211">
        <v>2974</v>
      </c>
      <c r="C397" s="211" t="s">
        <v>207</v>
      </c>
      <c r="D397" s="211">
        <v>192015488</v>
      </c>
      <c r="E397" s="211">
        <v>1060</v>
      </c>
      <c r="F397" s="211">
        <v>1251</v>
      </c>
      <c r="G397" s="211">
        <v>1004</v>
      </c>
      <c r="I397" s="211" t="s">
        <v>4338</v>
      </c>
      <c r="J397" s="212" t="s">
        <v>3137</v>
      </c>
      <c r="K397" s="211" t="s">
        <v>3138</v>
      </c>
      <c r="L397" s="211" t="s">
        <v>4335</v>
      </c>
      <c r="AD397" s="213"/>
    </row>
    <row r="398" spans="1:30" s="211" customFormat="1" x14ac:dyDescent="0.25">
      <c r="A398" s="211" t="s">
        <v>143</v>
      </c>
      <c r="B398" s="211">
        <v>2974</v>
      </c>
      <c r="C398" s="211" t="s">
        <v>207</v>
      </c>
      <c r="D398" s="211">
        <v>192043789</v>
      </c>
      <c r="E398" s="211">
        <v>1060</v>
      </c>
      <c r="F398" s="211">
        <v>1271</v>
      </c>
      <c r="G398" s="211">
        <v>1004</v>
      </c>
      <c r="I398" s="211" t="s">
        <v>4546</v>
      </c>
      <c r="J398" s="212" t="s">
        <v>3137</v>
      </c>
      <c r="K398" s="211" t="s">
        <v>219</v>
      </c>
      <c r="L398" s="211" t="s">
        <v>4548</v>
      </c>
      <c r="AD398" s="213"/>
    </row>
    <row r="399" spans="1:30" s="211" customFormat="1" x14ac:dyDescent="0.25">
      <c r="A399" s="211" t="s">
        <v>143</v>
      </c>
      <c r="B399" s="211">
        <v>2974</v>
      </c>
      <c r="C399" s="211" t="s">
        <v>207</v>
      </c>
      <c r="D399" s="211">
        <v>502001561</v>
      </c>
      <c r="E399" s="211">
        <v>1060</v>
      </c>
      <c r="F399" s="211">
        <v>1271</v>
      </c>
      <c r="G399" s="211">
        <v>1004</v>
      </c>
      <c r="I399" s="211" t="s">
        <v>4322</v>
      </c>
      <c r="J399" s="212" t="s">
        <v>3137</v>
      </c>
      <c r="K399" s="211" t="s">
        <v>219</v>
      </c>
      <c r="L399" s="211" t="s">
        <v>4332</v>
      </c>
      <c r="AD399" s="213"/>
    </row>
    <row r="400" spans="1:30" s="211" customFormat="1" x14ac:dyDescent="0.25">
      <c r="A400" s="211" t="s">
        <v>143</v>
      </c>
      <c r="B400" s="211">
        <v>2974</v>
      </c>
      <c r="C400" s="211" t="s">
        <v>207</v>
      </c>
      <c r="D400" s="211">
        <v>502001726</v>
      </c>
      <c r="E400" s="211">
        <v>1060</v>
      </c>
      <c r="F400" s="211">
        <v>1274</v>
      </c>
      <c r="G400" s="211">
        <v>1004</v>
      </c>
      <c r="I400" s="211" t="s">
        <v>4323</v>
      </c>
      <c r="J400" s="212" t="s">
        <v>3137</v>
      </c>
      <c r="K400" s="211" t="s">
        <v>219</v>
      </c>
      <c r="L400" s="211" t="s">
        <v>4333</v>
      </c>
      <c r="AD400" s="213"/>
    </row>
    <row r="401" spans="1:30" s="211" customFormat="1" x14ac:dyDescent="0.25">
      <c r="A401" s="211" t="s">
        <v>143</v>
      </c>
      <c r="B401" s="211">
        <v>2974</v>
      </c>
      <c r="C401" s="211" t="s">
        <v>207</v>
      </c>
      <c r="D401" s="211">
        <v>502001775</v>
      </c>
      <c r="E401" s="211">
        <v>1060</v>
      </c>
      <c r="F401" s="211">
        <v>1261</v>
      </c>
      <c r="G401" s="211">
        <v>1004</v>
      </c>
      <c r="I401" s="211" t="s">
        <v>4324</v>
      </c>
      <c r="J401" s="212" t="s">
        <v>3137</v>
      </c>
      <c r="K401" s="211" t="s">
        <v>3138</v>
      </c>
      <c r="L401" s="211" t="s">
        <v>4336</v>
      </c>
      <c r="AD401" s="213"/>
    </row>
  </sheetData>
  <autoFilter ref="A5:L5" xr:uid="{00000000-0009-0000-0000-000007000000}"/>
  <mergeCells count="3">
    <mergeCell ref="D3:H3"/>
    <mergeCell ref="I3:L3"/>
    <mergeCell ref="A2:L2"/>
  </mergeCells>
  <conditionalFormatting sqref="D6:D401">
    <cfRule type="duplicateValues" dxfId="0" priority="1"/>
  </conditionalFormatting>
  <hyperlinks>
    <hyperlink ref="D3" r:id="rId1" display="Siehe Anleitung" xr:uid="{00000000-0004-0000-0700-000000000000}"/>
    <hyperlink ref="D3:F3" r:id="rId2" display="Anleitung" xr:uid="{00000000-0004-0000-0700-000001000000}"/>
    <hyperlink ref="J6" r:id="rId3" xr:uid="{8DBBCB7F-2D71-41AD-BAD4-82112D72DE2D}"/>
    <hyperlink ref="J7" r:id="rId4" xr:uid="{954F7158-5531-49D0-8ED4-DB55079E63BB}"/>
    <hyperlink ref="J8" r:id="rId5" xr:uid="{8F61A4D7-1D64-41E8-8A31-64FF4ED98D48}"/>
    <hyperlink ref="J9" r:id="rId6" xr:uid="{4F311CB9-D50F-4F57-843B-E24F7853920F}"/>
    <hyperlink ref="J10" r:id="rId7" xr:uid="{A7F752AD-F935-48F2-A295-6BC6BFA91C78}"/>
    <hyperlink ref="J11" r:id="rId8" xr:uid="{06992C71-9765-4E91-9AA3-7ED0723695E0}"/>
    <hyperlink ref="J12" r:id="rId9" xr:uid="{C435A4EA-9E64-4606-830A-CAB552F18EFA}"/>
    <hyperlink ref="J13" r:id="rId10" xr:uid="{0F581EDE-E40D-40D0-A54E-35460C7B6B27}"/>
    <hyperlink ref="J14" r:id="rId11" xr:uid="{7BD24FD4-C83E-41D9-B6A9-E1E942E01427}"/>
    <hyperlink ref="J15" r:id="rId12" xr:uid="{EBAD2929-4C68-475F-AEC0-A952B3DF2488}"/>
    <hyperlink ref="J16" r:id="rId13" xr:uid="{E7F819AE-83E6-4789-82C4-9C85EFC08A78}"/>
    <hyperlink ref="J17" r:id="rId14" xr:uid="{84391C03-DF2F-4335-92DB-6C21F268CA0E}"/>
    <hyperlink ref="J18" r:id="rId15" xr:uid="{C3FC7069-BADA-40B2-9411-5D261F871149}"/>
    <hyperlink ref="J19" r:id="rId16" xr:uid="{1130CA83-7BE2-4E37-946E-44F1C5B4DFA0}"/>
    <hyperlink ref="J20" r:id="rId17" xr:uid="{9F054A37-1988-431F-8B8D-3B74D6F2B1C7}"/>
    <hyperlink ref="J21" r:id="rId18" xr:uid="{BA9BFD49-2FA0-4BEC-9128-BCB0DB64CFD3}"/>
    <hyperlink ref="J22" r:id="rId19" xr:uid="{8A17C086-93B6-4A52-B707-EAAE346B3299}"/>
    <hyperlink ref="J23" r:id="rId20" xr:uid="{C33AF777-FFD3-439D-A4FE-C0251CB6BD5E}"/>
    <hyperlink ref="J24" r:id="rId21" xr:uid="{2A47A688-C3C8-41B5-AA57-FD0545B0DF26}"/>
    <hyperlink ref="J25" r:id="rId22" xr:uid="{C9392776-3326-4742-8936-D26C0F6676E1}"/>
    <hyperlink ref="J26" r:id="rId23" xr:uid="{6AD3D2F6-C49E-43A3-A45D-4AFEB4D4D6AF}"/>
    <hyperlink ref="J27" r:id="rId24" xr:uid="{E0C44A23-99A9-4BA1-B8C2-FC09924A9ACA}"/>
    <hyperlink ref="J28" r:id="rId25" xr:uid="{85D5DA41-02D1-4CAF-89F2-285A6B62B018}"/>
    <hyperlink ref="J29" r:id="rId26" xr:uid="{6B638E0D-AE98-44C3-BAE7-5446D70FD820}"/>
    <hyperlink ref="J30" r:id="rId27" xr:uid="{05C4A82C-268C-49B0-89A8-A50C573429EF}"/>
    <hyperlink ref="J31" r:id="rId28" xr:uid="{3F97F3E9-572C-45A7-BCBC-7FADEB9EE1C6}"/>
    <hyperlink ref="J32" r:id="rId29" xr:uid="{3DEFA68B-AC4A-40CC-9458-14DB455503A0}"/>
    <hyperlink ref="J33" r:id="rId30" xr:uid="{F52C30FE-2521-426B-8607-B05AE147D394}"/>
    <hyperlink ref="J34" r:id="rId31" xr:uid="{C87513E1-975D-4173-8EA3-E50AAD7301CD}"/>
    <hyperlink ref="J35" r:id="rId32" xr:uid="{628E03B5-AF91-468F-92F3-67FE98535B59}"/>
    <hyperlink ref="J36" r:id="rId33" xr:uid="{0F7B81B7-B422-49CF-A573-9A85DEA9BBA5}"/>
    <hyperlink ref="J37" r:id="rId34" xr:uid="{380BF448-803F-478C-A7CF-C42B57785070}"/>
    <hyperlink ref="J38" r:id="rId35" xr:uid="{B743A27B-553A-49BF-9B13-6E10A76AE275}"/>
    <hyperlink ref="J39" r:id="rId36" xr:uid="{FE7B8DAD-B2E9-4895-9992-3E1FE2B0BF8E}"/>
    <hyperlink ref="J40" r:id="rId37" xr:uid="{732BEB89-E33F-45A1-B846-32CE47136632}"/>
    <hyperlink ref="J41" r:id="rId38" xr:uid="{EB9EB6C1-016E-4F2A-80D4-3B0EC2932528}"/>
    <hyperlink ref="J42" r:id="rId39" xr:uid="{FFB07C1B-5A0A-4AC6-8EC5-9E3A389507DD}"/>
    <hyperlink ref="J43" r:id="rId40" xr:uid="{FD97E1A1-F368-44D0-96FD-AE29B8342685}"/>
    <hyperlink ref="J44" r:id="rId41" xr:uid="{29D40146-C420-4476-908C-42C75050132E}"/>
    <hyperlink ref="J45" r:id="rId42" xr:uid="{9EF75C70-6F95-4B9B-8702-EB3CB4FE1C40}"/>
    <hyperlink ref="J46" r:id="rId43" xr:uid="{6F9D0BBB-1F1B-4646-B835-28502E5C708B}"/>
    <hyperlink ref="J47" r:id="rId44" xr:uid="{FC609F23-10D5-486E-A9C8-A444C787311E}"/>
    <hyperlink ref="J48" r:id="rId45" xr:uid="{AA243F55-F522-41DE-9BE8-3A93E77B0ECF}"/>
    <hyperlink ref="J49" r:id="rId46" xr:uid="{9BDC5895-3E6C-47F0-94F1-502921BBA6C2}"/>
    <hyperlink ref="J50" r:id="rId47" xr:uid="{71885C57-31E7-4CA4-9E79-C356B41A64F2}"/>
    <hyperlink ref="J51" r:id="rId48" xr:uid="{023ABC85-73EB-4CAC-9AA3-9125B39ECD68}"/>
    <hyperlink ref="J52" r:id="rId49" xr:uid="{780C535E-6C25-4A5C-8ADE-CCADAFA7BAE7}"/>
    <hyperlink ref="J53" r:id="rId50" xr:uid="{74F7E741-5E90-424A-A412-921737203F8C}"/>
    <hyperlink ref="J54" r:id="rId51" xr:uid="{9D333F5D-B2C3-4DAA-8258-41112FA2B662}"/>
    <hyperlink ref="J55" r:id="rId52" xr:uid="{0C9AD0B2-8588-4C5E-8135-962F2FD58CA8}"/>
    <hyperlink ref="J56" r:id="rId53" xr:uid="{3A6461A2-ABE6-47CD-83F5-92BDA827A111}"/>
    <hyperlink ref="J57" r:id="rId54" xr:uid="{E5E1A5F3-06B8-456E-860A-AD2128955C0E}"/>
    <hyperlink ref="J58" r:id="rId55" xr:uid="{ACED41B6-3BD2-4E11-A8EB-DD45DBAEB5AF}"/>
    <hyperlink ref="J59" r:id="rId56" xr:uid="{78399B1C-5010-4D8C-9120-428F27228B87}"/>
    <hyperlink ref="J60" r:id="rId57" xr:uid="{A439657A-1D43-4A63-9A58-C1BD605C73D2}"/>
    <hyperlink ref="J61" r:id="rId58" xr:uid="{8582E35D-AC9E-43A9-B949-76ED4E9F8059}"/>
    <hyperlink ref="J62" r:id="rId59" xr:uid="{4469E066-9623-4905-A658-39A5E4363D04}"/>
    <hyperlink ref="J63" r:id="rId60" xr:uid="{69CAF16E-DD69-437C-9349-242A94385E1F}"/>
    <hyperlink ref="J64" r:id="rId61" xr:uid="{037D3D9C-F00A-4D73-848E-A02E2DC85CDF}"/>
    <hyperlink ref="J65" r:id="rId62" xr:uid="{FEB63148-3DE2-465D-9EE9-2558AEF02302}"/>
    <hyperlink ref="J66" r:id="rId63" xr:uid="{601E3DFB-58CC-4FB1-A34C-6976585CD42F}"/>
    <hyperlink ref="J67" r:id="rId64" xr:uid="{F469FCAE-B3C9-4473-B36A-8C258F205FFF}"/>
    <hyperlink ref="J68" r:id="rId65" xr:uid="{3341C702-E408-4D8F-B84F-729FE065DB98}"/>
    <hyperlink ref="J69" r:id="rId66" xr:uid="{E075101F-13C2-441F-8E9B-E5180DB1AD86}"/>
    <hyperlink ref="J70" r:id="rId67" xr:uid="{3FE1FCC6-7128-49C6-B149-96EC4D007C21}"/>
    <hyperlink ref="J71" r:id="rId68" xr:uid="{4A7C7FC9-EDC0-44D6-8942-EA872E0A2E8A}"/>
    <hyperlink ref="J72" r:id="rId69" xr:uid="{E1D272D3-81E3-469F-97B5-3A42FF1C8BE6}"/>
    <hyperlink ref="J73" r:id="rId70" xr:uid="{56BAC242-129C-4C1F-85DC-8AF3A442130F}"/>
    <hyperlink ref="J74" r:id="rId71" xr:uid="{79CE44A4-B3D5-49AB-B197-BBBAAC1CA6C1}"/>
    <hyperlink ref="J75" r:id="rId72" xr:uid="{D160E644-7B92-4061-964D-AD39128B2351}"/>
    <hyperlink ref="J76" r:id="rId73" xr:uid="{4CDE7BDC-183B-42E4-B8E0-A4BD5074C8A5}"/>
    <hyperlink ref="J77" r:id="rId74" xr:uid="{584B3DA6-0930-4F83-B126-2EEF7CA25591}"/>
    <hyperlink ref="J78" r:id="rId75" xr:uid="{C5F52DC5-51C0-4273-90CA-AA5202D4C0C2}"/>
    <hyperlink ref="J79" r:id="rId76" xr:uid="{71EE919E-D504-4E31-9FF4-6D01153EB1D1}"/>
    <hyperlink ref="J80" r:id="rId77" xr:uid="{5B467006-97BF-47AE-BDF8-1875551137AD}"/>
    <hyperlink ref="J81" r:id="rId78" xr:uid="{F7C5C90F-2D9D-4F61-97E0-E24043D0B092}"/>
    <hyperlink ref="J82" r:id="rId79" xr:uid="{7B39F4F9-7805-4AC9-BCE4-94D0D0236E52}"/>
    <hyperlink ref="J83" r:id="rId80" xr:uid="{F2863AF7-3F00-4E8F-B4E3-3B97050C7389}"/>
    <hyperlink ref="J84" r:id="rId81" xr:uid="{8420E95E-3362-41B8-AA3F-5B3161BC6C4C}"/>
    <hyperlink ref="J85" r:id="rId82" xr:uid="{9CF83FDB-3461-432D-B549-D7C63D8B151A}"/>
    <hyperlink ref="J86" r:id="rId83" xr:uid="{5EAD13F4-65C7-4FCA-A8A9-8EE20CEE2B65}"/>
    <hyperlink ref="J87" r:id="rId84" xr:uid="{78E9F652-45E9-4E18-A9CE-B57930431F76}"/>
    <hyperlink ref="J88" r:id="rId85" xr:uid="{585CC43B-638C-413E-A33B-4558734954AA}"/>
    <hyperlink ref="J89" r:id="rId86" xr:uid="{04B20088-9D56-4039-A2DB-4796907D4C96}"/>
    <hyperlink ref="J90" r:id="rId87" xr:uid="{05E22C8A-8B3C-485B-8DC3-CDA4E02D2BB2}"/>
    <hyperlink ref="J91" r:id="rId88" xr:uid="{615DBF60-8F8E-43C7-9D77-667D186A1904}"/>
    <hyperlink ref="J92" r:id="rId89" xr:uid="{A3AE3505-698C-4431-B9D1-CA1780BD962C}"/>
    <hyperlink ref="J93" r:id="rId90" xr:uid="{B95BDC3B-F3CF-4E69-8CD8-7AAAF3FDFE95}"/>
    <hyperlink ref="J94" r:id="rId91" xr:uid="{B057AAD3-9906-46F9-B4E5-0E546895CDA7}"/>
    <hyperlink ref="J95" r:id="rId92" xr:uid="{2BDFEC8F-F79B-42DE-A9E2-82969AF61E6F}"/>
    <hyperlink ref="J96" r:id="rId93" xr:uid="{F56B1E23-6270-4ACF-BAC9-D6031290B0F1}"/>
    <hyperlink ref="J97" r:id="rId94" xr:uid="{F87F46A4-755F-4B7C-A371-21EB26192976}"/>
    <hyperlink ref="J98" r:id="rId95" xr:uid="{C9E28EEF-0EE1-488C-B1AC-F75C8D84045A}"/>
    <hyperlink ref="J99" r:id="rId96" xr:uid="{4101D2FF-DFA0-43E6-B101-A835184895FA}"/>
    <hyperlink ref="J100" r:id="rId97" xr:uid="{17784E3A-2CC3-488D-9F06-E0B319065750}"/>
    <hyperlink ref="J101" r:id="rId98" xr:uid="{856BF090-E22A-4950-849B-5C5E72C2ABCF}"/>
    <hyperlink ref="J102" r:id="rId99" xr:uid="{76160BA9-E654-4F4D-9D6D-28720130D72A}"/>
    <hyperlink ref="J103" r:id="rId100" xr:uid="{74D0DA11-4FCA-461F-A2C6-3F0A779AEA05}"/>
    <hyperlink ref="J104" r:id="rId101" xr:uid="{67C2A634-F33C-460D-8525-6C96C424FE2D}"/>
    <hyperlink ref="J105" r:id="rId102" xr:uid="{0C32C4C8-C22B-46A8-B701-A1E01E20F6D7}"/>
    <hyperlink ref="J106" r:id="rId103" xr:uid="{97626B99-1729-4C2C-91F7-4DE8D8327331}"/>
    <hyperlink ref="J107" r:id="rId104" xr:uid="{CCB1A4D9-A698-4E97-AF26-3ACA758F5168}"/>
    <hyperlink ref="J108" r:id="rId105" xr:uid="{B1B57F59-E3BF-4358-9C46-B97E32935D90}"/>
    <hyperlink ref="J109" r:id="rId106" xr:uid="{62BB3C35-19EB-4203-9ACA-2EB266FAAC75}"/>
    <hyperlink ref="J110" r:id="rId107" xr:uid="{52729B22-148F-4D30-A8C3-E15383696B87}"/>
    <hyperlink ref="J111" r:id="rId108" xr:uid="{4A325B27-382F-47D6-8E1E-F47532E8E9DE}"/>
    <hyperlink ref="J112" r:id="rId109" xr:uid="{15A9FEFB-E931-48E8-86FA-51F99BAB14EE}"/>
    <hyperlink ref="J113" r:id="rId110" xr:uid="{B102F7BE-E95D-460E-A825-43567D6D7E9E}"/>
    <hyperlink ref="J114" r:id="rId111" xr:uid="{974CDDB2-0AAB-4C49-8A79-C1BF0805A952}"/>
    <hyperlink ref="J115" r:id="rId112" xr:uid="{B28DA60C-99A4-4AFB-8122-21A760828CF5}"/>
    <hyperlink ref="J116" r:id="rId113" xr:uid="{A9DEF097-5B22-4A66-A4AA-5CA618FAD78C}"/>
    <hyperlink ref="J117" r:id="rId114" xr:uid="{F8612621-BDA7-491A-A40D-EEAB2CDF6648}"/>
    <hyperlink ref="J118" r:id="rId115" xr:uid="{C69DF5C1-087B-4153-994B-0A1A07C76FEE}"/>
    <hyperlink ref="J119" r:id="rId116" xr:uid="{84374722-D629-4535-8C53-ADC4B800F25C}"/>
    <hyperlink ref="J120" r:id="rId117" xr:uid="{C9E10279-FF99-40DD-BCFA-3A346BE47302}"/>
    <hyperlink ref="J121" r:id="rId118" xr:uid="{E4337FFC-2498-4A4B-81E3-C187AB2789E0}"/>
    <hyperlink ref="J122" r:id="rId119" xr:uid="{FBB5C72C-F3B8-4439-BD39-656E6B88D166}"/>
    <hyperlink ref="J123" r:id="rId120" xr:uid="{D5464ED4-8032-46D7-AD13-1ED9C599C98F}"/>
    <hyperlink ref="J124" r:id="rId121" xr:uid="{3A822BFD-B2E2-4D21-B504-5637C37A35E6}"/>
    <hyperlink ref="J125" r:id="rId122" xr:uid="{1881F5B5-170B-4844-80F9-CEC9545AE474}"/>
    <hyperlink ref="J126" r:id="rId123" xr:uid="{CED391F0-97B3-460B-982B-DA77D51DEC91}"/>
    <hyperlink ref="J127" r:id="rId124" xr:uid="{636E3C4B-2B98-43AE-811E-44E61F8F8D8C}"/>
    <hyperlink ref="J128" r:id="rId125" xr:uid="{EDECC65C-FD4A-49C1-9744-B3911182AE0A}"/>
    <hyperlink ref="J129" r:id="rId126" xr:uid="{304C7B6B-8A90-4D22-A37B-90C6198FDDFC}"/>
    <hyperlink ref="J130" r:id="rId127" xr:uid="{6F8278B6-8B75-4650-B24C-0AD1A043F1D0}"/>
    <hyperlink ref="J131" r:id="rId128" xr:uid="{1C4C5A56-CA80-40C9-A662-BFF4DE3D4E06}"/>
    <hyperlink ref="J132" r:id="rId129" xr:uid="{1C4D38BD-C993-4A86-A457-6146A9273FC4}"/>
    <hyperlink ref="J133" r:id="rId130" xr:uid="{241E91B3-8470-4F64-AA99-42D718B7243F}"/>
    <hyperlink ref="J134" r:id="rId131" xr:uid="{F7719F4E-70FB-46A0-8FA5-E0D2542A5887}"/>
    <hyperlink ref="J135" r:id="rId132" xr:uid="{C163B5C4-B7BE-4A96-9311-8441F4D4DD0A}"/>
    <hyperlink ref="J136" r:id="rId133" xr:uid="{AE946EBF-764D-419F-84B9-ADDC7BAF9E7C}"/>
    <hyperlink ref="J137" r:id="rId134" xr:uid="{003D42C9-5B94-4C75-9D20-9E5A78A45388}"/>
    <hyperlink ref="J138" r:id="rId135" xr:uid="{8D3CF1CA-66D7-431F-8932-AFC55E5159B8}"/>
    <hyperlink ref="J139" r:id="rId136" xr:uid="{0571B0DA-9755-4376-BA20-E9E5520F3C32}"/>
    <hyperlink ref="J140" r:id="rId137" xr:uid="{D15F54E7-1893-41F3-99EF-25897DB163C7}"/>
    <hyperlink ref="J141" r:id="rId138" xr:uid="{258C4DCC-3B94-4E4C-95E3-C7C9D35283D2}"/>
    <hyperlink ref="J142" r:id="rId139" xr:uid="{460AFAB6-965E-4EAE-8DD4-71C7F1D0AE7D}"/>
    <hyperlink ref="J143" r:id="rId140" xr:uid="{6C7EF6E3-A6A4-4139-80C2-35DF223AC0BD}"/>
    <hyperlink ref="J144" r:id="rId141" xr:uid="{C998DB6F-90A2-4E36-A66F-2791646959EE}"/>
    <hyperlink ref="J145" r:id="rId142" xr:uid="{C08078E1-F69B-4C0E-AEF9-1A4A1A8ABADC}"/>
    <hyperlink ref="J146" r:id="rId143" xr:uid="{8FDC9EA5-DFD3-490D-AC93-BBBF388765FF}"/>
    <hyperlink ref="J147" r:id="rId144" xr:uid="{B383DD00-D848-472D-A9E6-6BA22CD8B6A1}"/>
    <hyperlink ref="J148" r:id="rId145" xr:uid="{2FD2BF47-D648-4676-AC23-9FFFD2136155}"/>
    <hyperlink ref="J149" r:id="rId146" xr:uid="{E62D1108-B0AC-427B-A523-0297342EF2FF}"/>
    <hyperlink ref="J150" r:id="rId147" xr:uid="{FCBC90F7-2240-4CD8-B882-14924DCBD008}"/>
    <hyperlink ref="J151" r:id="rId148" xr:uid="{886023E8-A486-4002-8E0B-9B0A4ADB5A01}"/>
    <hyperlink ref="J152" r:id="rId149" xr:uid="{2D6882EB-FD25-4CF5-8511-7ACF042A4D97}"/>
    <hyperlink ref="J153" r:id="rId150" xr:uid="{BA4BBB63-3866-472E-A346-9583A2186BAE}"/>
    <hyperlink ref="J154" r:id="rId151" xr:uid="{7069C4A8-CD78-4DF1-986A-3D2EB46F3507}"/>
    <hyperlink ref="J155" r:id="rId152" xr:uid="{59331FD2-E649-4BAC-9FCD-DBA7DC9B7F17}"/>
    <hyperlink ref="J156" r:id="rId153" xr:uid="{AD8A6E7F-42EA-4764-85A3-01A5B6D3141C}"/>
    <hyperlink ref="J157" r:id="rId154" xr:uid="{55F082B2-DF5F-4502-8CEE-7A008D893F9C}"/>
    <hyperlink ref="J158" r:id="rId155" xr:uid="{F91FB02B-E414-4CD3-856D-A49D0AB17CC6}"/>
    <hyperlink ref="J159" r:id="rId156" xr:uid="{FAE111C0-4144-4A7A-8352-8960AF8D9822}"/>
    <hyperlink ref="J160" r:id="rId157" xr:uid="{E6125522-5FC0-412F-BC08-327BB97E70F8}"/>
    <hyperlink ref="J161" r:id="rId158" xr:uid="{C5EF9D30-7938-4D78-B8DB-8D5B24779D28}"/>
    <hyperlink ref="J162" r:id="rId159" xr:uid="{DF599051-FB3E-430B-B818-139CB7BDBD23}"/>
    <hyperlink ref="J163" r:id="rId160" xr:uid="{BB49F74C-24FD-4909-9FF2-5EA8B9AE29F3}"/>
    <hyperlink ref="J164" r:id="rId161" xr:uid="{50AE0B3A-AA3D-4853-BF0E-11FF14B5074D}"/>
    <hyperlink ref="J165" r:id="rId162" xr:uid="{F5BD7CCE-31E5-4D9C-A876-18DBF399240A}"/>
    <hyperlink ref="J166" r:id="rId163" xr:uid="{5924B71B-A00E-4332-95EE-12376B46248D}"/>
    <hyperlink ref="J167" r:id="rId164" xr:uid="{007CC49C-4606-4F88-919D-1FFE43257BAA}"/>
    <hyperlink ref="J168" r:id="rId165" xr:uid="{1DE4867F-58A2-4EE0-8278-ADB4E6C8FAEF}"/>
    <hyperlink ref="J169" r:id="rId166" xr:uid="{8A40E91B-8730-4BD2-BEC9-16E4B1521C30}"/>
    <hyperlink ref="J170" r:id="rId167" xr:uid="{80946837-67DD-4F8A-9273-8A267DBFB45D}"/>
    <hyperlink ref="J171" r:id="rId168" xr:uid="{1DDAB604-4DE1-44C2-B32D-F21B21F38343}"/>
    <hyperlink ref="J172" r:id="rId169" xr:uid="{E8C79492-6BC4-47EE-88DF-050AD5F9C39B}"/>
    <hyperlink ref="J173" r:id="rId170" xr:uid="{D6C4DA78-9F33-4356-9B84-631CCA10EB53}"/>
    <hyperlink ref="J174" r:id="rId171" xr:uid="{136B4F48-ECFE-45D9-A21F-78CF98BED499}"/>
    <hyperlink ref="J175" r:id="rId172" xr:uid="{58120059-5136-4486-BB01-F7851881481E}"/>
    <hyperlink ref="J176" r:id="rId173" xr:uid="{E3E7CF62-2080-4ED3-94C7-9C928DB26CDF}"/>
    <hyperlink ref="J177" r:id="rId174" xr:uid="{0065F264-B6A9-4E95-A92A-26D441CBCC40}"/>
    <hyperlink ref="J178" r:id="rId175" xr:uid="{EF6ED16F-88DA-42AC-8F93-F8E755B97504}"/>
    <hyperlink ref="J179" r:id="rId176" xr:uid="{DB91CAB3-8ACB-457A-BD9D-1FBA1262E4AF}"/>
    <hyperlink ref="J180" r:id="rId177" xr:uid="{2DC052BA-D577-46E9-BA5D-6FBFB439F586}"/>
    <hyperlink ref="J181" r:id="rId178" xr:uid="{51C94E41-5BA9-4F7E-92A6-AC69FE75DD6F}"/>
    <hyperlink ref="J182" r:id="rId179" xr:uid="{496538F0-190B-40AD-9432-800C4A8BEF2A}"/>
    <hyperlink ref="J183" r:id="rId180" xr:uid="{3915AB7C-4776-4AB3-A36E-42B730427624}"/>
    <hyperlink ref="J184" r:id="rId181" xr:uid="{166F95FE-A5DC-4E97-82D2-3F087F6BBB19}"/>
    <hyperlink ref="J185" r:id="rId182" xr:uid="{BD712BC1-D264-4626-96E4-EF1272E1C434}"/>
    <hyperlink ref="J186" r:id="rId183" xr:uid="{39B53270-AA1A-488A-B4CC-01059537048C}"/>
    <hyperlink ref="J187" r:id="rId184" xr:uid="{688859F9-994F-4FC4-A753-7ADE67221E5B}"/>
    <hyperlink ref="J188" r:id="rId185" xr:uid="{B81B6C8D-9B8E-4BAB-99BB-AEFBF540A630}"/>
    <hyperlink ref="J189" r:id="rId186" xr:uid="{1D743EFA-BFEC-4DB8-9B3C-A5A69F5BB833}"/>
    <hyperlink ref="J190" r:id="rId187" xr:uid="{726B2F51-3FE7-4E22-9292-3AB8DCF8276B}"/>
    <hyperlink ref="J191" r:id="rId188" xr:uid="{7E9F1562-F76A-49E4-98E5-07C414B3C603}"/>
    <hyperlink ref="J192" r:id="rId189" xr:uid="{05F8F9F1-335B-406F-B161-93065C222830}"/>
    <hyperlink ref="J193" r:id="rId190" xr:uid="{9D903209-0F4A-4E0A-A58D-27C86BC71F4E}"/>
    <hyperlink ref="J194" r:id="rId191" xr:uid="{FC5D8348-F962-4567-863A-03D1980756AC}"/>
    <hyperlink ref="J195" r:id="rId192" xr:uid="{739E3C34-4AB3-4922-B92B-B582A78E7C21}"/>
    <hyperlink ref="J196" r:id="rId193" xr:uid="{F6D76C6B-2DA4-4C79-978A-3B882BAC0E97}"/>
    <hyperlink ref="J197" r:id="rId194" xr:uid="{24E57AB3-96A4-4987-9212-CE1137B86129}"/>
    <hyperlink ref="J198" r:id="rId195" xr:uid="{BF56D50F-1935-4013-82D1-4B2F72F1AC19}"/>
    <hyperlink ref="J199" r:id="rId196" xr:uid="{8D107102-93C5-4289-A9A0-20126293C31F}"/>
    <hyperlink ref="J200" r:id="rId197" xr:uid="{1C777653-6F5D-4F76-B70F-FBF810B301EC}"/>
    <hyperlink ref="J201" r:id="rId198" xr:uid="{0658C0BC-64D3-4D60-A396-E1004C626B9A}"/>
    <hyperlink ref="J202" r:id="rId199" xr:uid="{927A784B-47CF-488B-BD45-D1F4696D5927}"/>
    <hyperlink ref="J203" r:id="rId200" xr:uid="{BB78C3FE-2E76-4178-83CD-8329CBE68F51}"/>
    <hyperlink ref="J204" r:id="rId201" xr:uid="{C9705BEF-73FA-4369-950F-FAD9035609A6}"/>
    <hyperlink ref="J205" r:id="rId202" xr:uid="{F8C1B8A5-60BA-4B76-A3FB-A28368CE39BB}"/>
    <hyperlink ref="J206" r:id="rId203" xr:uid="{A5A8BB4A-5C33-4F2E-9AF7-6661EB874AEF}"/>
    <hyperlink ref="J207" r:id="rId204" xr:uid="{43D0FA6E-4F93-4899-90CD-9B4196F113C7}"/>
    <hyperlink ref="J208" r:id="rId205" xr:uid="{D68BC689-3F3D-48FB-8ABA-83713810B735}"/>
    <hyperlink ref="J209" r:id="rId206" xr:uid="{642D95C0-7D75-40F7-8AD8-B1291A141F8F}"/>
    <hyperlink ref="J210" r:id="rId207" xr:uid="{573E9505-C7BA-4E97-B515-A10C1BCD9900}"/>
    <hyperlink ref="J211" r:id="rId208" xr:uid="{32A679B3-0915-4177-8479-A7727BC3983A}"/>
    <hyperlink ref="J212" r:id="rId209" xr:uid="{D61DFD18-700F-4222-ABD1-0733156A503E}"/>
    <hyperlink ref="J213" r:id="rId210" xr:uid="{82556C33-40E0-41AB-BD99-F0E43C157F35}"/>
    <hyperlink ref="J214" r:id="rId211" xr:uid="{2280322C-99B3-4F23-8B6B-971F37804190}"/>
    <hyperlink ref="J215" r:id="rId212" xr:uid="{8827E862-7D5D-4BFD-BEEA-A478234DB4C9}"/>
    <hyperlink ref="J216" r:id="rId213" xr:uid="{14AEA9F1-10A3-4976-833D-390005EFDB44}"/>
    <hyperlink ref="J217" r:id="rId214" xr:uid="{DFFC19F3-DE63-429C-AF00-BB10C594A8B6}"/>
    <hyperlink ref="J218" r:id="rId215" xr:uid="{DCF0DA15-090B-452B-8993-CB337197EEFB}"/>
    <hyperlink ref="J219" r:id="rId216" xr:uid="{A4DB40BE-8EA7-4DBE-A1BF-38D3F2EEFD00}"/>
    <hyperlink ref="J220" r:id="rId217" xr:uid="{CDEBB5A5-4AEA-49AB-813F-6657AA190B84}"/>
    <hyperlink ref="J221" r:id="rId218" xr:uid="{73FB47AE-D5F7-4E50-B13D-64AFCD7421F2}"/>
    <hyperlink ref="J222" r:id="rId219" xr:uid="{6444C81F-6D46-4489-91B8-E3005CD6F807}"/>
    <hyperlink ref="J223" r:id="rId220" xr:uid="{365590EF-6866-45D3-85A4-B77D98CCE78C}"/>
    <hyperlink ref="J224" r:id="rId221" xr:uid="{A0254D1A-76A0-4D08-BDA4-997F56CC0216}"/>
    <hyperlink ref="J225" r:id="rId222" xr:uid="{373CB281-86A3-410F-8FED-5C1060A8F0AF}"/>
    <hyperlink ref="J226" r:id="rId223" xr:uid="{4D0DA8C8-6378-4391-929D-6BDF00663C59}"/>
    <hyperlink ref="J227" r:id="rId224" xr:uid="{FFABC6A7-8EC8-4512-87F0-9ACF0B12FF24}"/>
    <hyperlink ref="J228" r:id="rId225" xr:uid="{1CDF8AC2-8237-4C17-B75D-99368ACACD39}"/>
    <hyperlink ref="J229" r:id="rId226" xr:uid="{83C7AF6D-94F7-4259-909D-C2C50374F915}"/>
    <hyperlink ref="J230" r:id="rId227" xr:uid="{E625BBA7-755E-43B4-94B0-844DA9A30FB6}"/>
    <hyperlink ref="J231" r:id="rId228" xr:uid="{95987777-0B2D-4EA8-AD27-16F8D28A124F}"/>
    <hyperlink ref="J232" r:id="rId229" xr:uid="{4EDA3305-E6FC-447C-8D5C-4F400ECEA6AF}"/>
    <hyperlink ref="J233" r:id="rId230" xr:uid="{D2D6BF3A-50D5-4AFC-89EC-C869C155943C}"/>
    <hyperlink ref="J234" r:id="rId231" xr:uid="{8FC15199-FA36-44DE-AE20-8868895C1753}"/>
    <hyperlink ref="J235" r:id="rId232" xr:uid="{390BDAEF-D2E6-4971-941F-62E48DBFBA6D}"/>
    <hyperlink ref="J236" r:id="rId233" xr:uid="{FF0A6449-9A8D-469C-B636-20F19EF95F81}"/>
    <hyperlink ref="J237" r:id="rId234" xr:uid="{76F91E19-47A6-453B-A32E-53EB34B104BA}"/>
    <hyperlink ref="J238" r:id="rId235" xr:uid="{12F7FAFC-7007-4BEC-B90A-306FD7587D4A}"/>
    <hyperlink ref="J239" r:id="rId236" xr:uid="{7A5CB4B8-C5B6-4A64-A497-DE9F511481E3}"/>
    <hyperlink ref="J240" r:id="rId237" xr:uid="{79CF1007-372A-4944-A10C-F7C2375CB510}"/>
    <hyperlink ref="J241" r:id="rId238" xr:uid="{9A03E2F6-903A-4928-A585-5B6479308618}"/>
    <hyperlink ref="J242" r:id="rId239" xr:uid="{E6572648-409C-4387-A92D-C9EB2AA21C11}"/>
    <hyperlink ref="J243" r:id="rId240" xr:uid="{16D89FF2-8EF2-416A-89E7-06B5D5A29005}"/>
    <hyperlink ref="J244" r:id="rId241" xr:uid="{09CC63BE-ABA0-4470-B00A-3BB82D8F8901}"/>
    <hyperlink ref="J245" r:id="rId242" xr:uid="{1BB901C1-F0F1-4C17-8B2B-5EC420A9CDAB}"/>
    <hyperlink ref="J246" r:id="rId243" xr:uid="{3C1A12DD-3D3C-44F0-B039-A99A265AED2E}"/>
    <hyperlink ref="J247" r:id="rId244" xr:uid="{67BA950F-4CE5-4568-A430-5F6067CEA957}"/>
    <hyperlink ref="J248" r:id="rId245" xr:uid="{A236FAE7-4023-4481-B01D-1839BE64D84B}"/>
    <hyperlink ref="J249" r:id="rId246" xr:uid="{F7F7A99C-CE76-4814-B7DF-959E075EFBF3}"/>
    <hyperlink ref="J250" r:id="rId247" xr:uid="{D4E85B7B-288C-45F7-B127-71FBE1D7B6FC}"/>
    <hyperlink ref="J251" r:id="rId248" xr:uid="{0F0A61A8-3F52-426B-9F5A-86015F2B664C}"/>
    <hyperlink ref="J252" r:id="rId249" xr:uid="{8628CD28-C39F-4BA7-8D75-2D69E40404D1}"/>
    <hyperlink ref="J253" r:id="rId250" xr:uid="{2B84B30E-BFE7-41C4-9228-B2259235081F}"/>
    <hyperlink ref="J254" r:id="rId251" xr:uid="{825AA29A-58CA-4170-9F94-F7C11898CFCD}"/>
    <hyperlink ref="J255" r:id="rId252" xr:uid="{8089CA39-9981-4947-AD70-D7BF768C333A}"/>
    <hyperlink ref="J256" r:id="rId253" xr:uid="{C65BBF57-6491-440D-9D6A-115C4AB8F2AE}"/>
    <hyperlink ref="J257" r:id="rId254" xr:uid="{A2D7133D-5E12-4945-929B-E4188CF8C5D6}"/>
    <hyperlink ref="J258" r:id="rId255" xr:uid="{BB7BE6AF-D3CC-4EEF-9279-1D5E236FFBE2}"/>
    <hyperlink ref="J259" r:id="rId256" xr:uid="{BD47161D-F92F-40E7-9BD1-C8D311AB5D97}"/>
    <hyperlink ref="J260" r:id="rId257" xr:uid="{F874DF39-8D48-477D-9CCB-62725D4B8BB7}"/>
    <hyperlink ref="J261" r:id="rId258" xr:uid="{BBF5B52B-978B-41F0-95CA-1A93480A794C}"/>
    <hyperlink ref="J262" r:id="rId259" xr:uid="{B6269376-929D-46C6-9FBF-C43871FD5010}"/>
    <hyperlink ref="J263" r:id="rId260" xr:uid="{C52F7A39-6CED-4AE3-8E23-6B4FB19AF78B}"/>
    <hyperlink ref="J264" r:id="rId261" xr:uid="{5BCD0242-EC9A-4F6D-927F-A68ABCE8B2EC}"/>
    <hyperlink ref="J265" r:id="rId262" xr:uid="{A1C2CA85-C335-4C2F-9C9B-8E49EFF18EB7}"/>
    <hyperlink ref="J266" r:id="rId263" xr:uid="{55EE8BF0-70E7-4869-BAFA-898EC4CE597B}"/>
    <hyperlink ref="J267" r:id="rId264" xr:uid="{DE590999-746C-40CE-BA46-A028FDB76A64}"/>
    <hyperlink ref="J268" r:id="rId265" xr:uid="{EA261D7E-5906-4DAD-9A38-6FDCA13E9B12}"/>
    <hyperlink ref="J269" r:id="rId266" xr:uid="{067FFFD2-57D0-46B3-8719-ACFEF2EE8C68}"/>
    <hyperlink ref="J270" r:id="rId267" xr:uid="{49E3C70C-6F58-4442-9D94-1C980AEAF6B0}"/>
    <hyperlink ref="J271" r:id="rId268" xr:uid="{D05142BD-D7FA-4C51-8C36-806E07B5559D}"/>
    <hyperlink ref="J272" r:id="rId269" xr:uid="{0BA56A0E-BFA7-4ACC-A297-FC7C9DA71B4E}"/>
    <hyperlink ref="J273" r:id="rId270" xr:uid="{23F04CBF-7412-453F-AB29-269A5A0A9727}"/>
    <hyperlink ref="J274" r:id="rId271" xr:uid="{FF66E8F1-FE02-46D4-A866-30C9451D07BF}"/>
    <hyperlink ref="J275" r:id="rId272" xr:uid="{69856351-CA48-40DA-9BC0-436B69AB098C}"/>
    <hyperlink ref="J276" r:id="rId273" xr:uid="{3C320F1C-7192-4107-BBD4-B0ABAA90DDAF}"/>
    <hyperlink ref="J277" r:id="rId274" xr:uid="{BA7AC534-6166-4A34-B96A-D9C20D609365}"/>
    <hyperlink ref="J278" r:id="rId275" xr:uid="{3923D828-71B6-4F37-8A9E-01BBAB0883F4}"/>
    <hyperlink ref="J279" r:id="rId276" xr:uid="{41DF1FA1-B14F-4661-BBF4-E27EF55690D6}"/>
    <hyperlink ref="J280" r:id="rId277" xr:uid="{1503B89F-546E-416C-8DB0-19FB47F2FE3E}"/>
    <hyperlink ref="J281" r:id="rId278" xr:uid="{619513B0-69A8-464B-8D40-A1A0D8D176AD}"/>
    <hyperlink ref="J282" r:id="rId279" xr:uid="{15CCCF78-E075-47EA-B069-A330BE3A7FD4}"/>
    <hyperlink ref="J283" r:id="rId280" xr:uid="{03C6C843-656D-4196-8BFF-BFFFD435BF00}"/>
    <hyperlink ref="J284" r:id="rId281" xr:uid="{D9943435-7A46-41B6-A6FB-3C98F6C845FC}"/>
    <hyperlink ref="J285" r:id="rId282" xr:uid="{6809F718-E8D5-4EAD-AB54-FA351705B52A}"/>
    <hyperlink ref="J286" r:id="rId283" xr:uid="{6DDAAE13-1711-44B1-B723-9373FA94CA7D}"/>
    <hyperlink ref="J287" r:id="rId284" xr:uid="{C695671E-655D-4DAD-B13A-4E492EC62A60}"/>
    <hyperlink ref="J288" r:id="rId285" xr:uid="{5D3F2298-7723-46EF-AC4F-95A68C6E3F2F}"/>
    <hyperlink ref="J289" r:id="rId286" xr:uid="{EB921B95-DD31-4E64-AD21-AF475033317B}"/>
    <hyperlink ref="J290" r:id="rId287" xr:uid="{CD4D8343-9062-4979-8F8F-44007A9AABE5}"/>
    <hyperlink ref="J291" r:id="rId288" xr:uid="{97006220-5337-4D9C-A270-46A946DFFE62}"/>
    <hyperlink ref="J292" r:id="rId289" xr:uid="{8F2B44EE-62E0-4BE0-ABFF-6520E33C42F8}"/>
    <hyperlink ref="J293" r:id="rId290" xr:uid="{EE23FF5D-7FD0-486C-A2F8-0DCAF39F7E6F}"/>
    <hyperlink ref="J294" r:id="rId291" xr:uid="{C823E9B9-DDEA-4D79-AD58-B02AC3B70CB1}"/>
    <hyperlink ref="J295" r:id="rId292" xr:uid="{FCC15055-F463-427E-A151-B21D5FD29834}"/>
    <hyperlink ref="J296" r:id="rId293" xr:uid="{71D69252-88C8-4C1E-9D77-E0C2FBD8F535}"/>
    <hyperlink ref="J297" r:id="rId294" xr:uid="{23F6704A-D111-4538-92EB-2655C093FC41}"/>
    <hyperlink ref="J298" r:id="rId295" xr:uid="{047C6733-838B-4505-A13F-FAD072F22B69}"/>
    <hyperlink ref="J299" r:id="rId296" xr:uid="{FE631BF7-8907-43A5-8282-57F29B010B16}"/>
    <hyperlink ref="J300" r:id="rId297" xr:uid="{35BC15A6-7600-49CA-AB36-6E957ACD5D20}"/>
    <hyperlink ref="J301" r:id="rId298" xr:uid="{8AFFCD71-F6BD-4890-A527-FFE92A64FF62}"/>
    <hyperlink ref="J302" r:id="rId299" xr:uid="{BBAA1B2E-7FF0-4D92-942C-29DBF64E5569}"/>
    <hyperlink ref="J303" r:id="rId300" xr:uid="{F3D6AF87-6A9F-4550-BC21-1EB12BE89977}"/>
    <hyperlink ref="J304" r:id="rId301" xr:uid="{EA2A6CF2-B89A-4E8C-8C1A-672168760732}"/>
    <hyperlink ref="J305" r:id="rId302" xr:uid="{1CE05D84-177D-4D33-9325-2DCBE70496E8}"/>
    <hyperlink ref="J306" r:id="rId303" xr:uid="{08B8F3C6-87F3-4B4A-99DF-2EC46079F902}"/>
    <hyperlink ref="J307" r:id="rId304" xr:uid="{46995E06-23D7-4539-9C19-0EDD39CA46EA}"/>
    <hyperlink ref="J308" r:id="rId305" xr:uid="{A4C39E45-0FC5-4872-9883-5201115D9654}"/>
    <hyperlink ref="J309" r:id="rId306" xr:uid="{C234D003-24ED-406F-B3F2-C3D001106495}"/>
    <hyperlink ref="J310" r:id="rId307" xr:uid="{3283CCBE-07F0-4F45-9A82-5D75B39D6894}"/>
    <hyperlink ref="J311" r:id="rId308" xr:uid="{8EF50118-5661-4CF3-A023-5F3F574683B7}"/>
    <hyperlink ref="J312" r:id="rId309" xr:uid="{8339B8C6-E351-4A5B-BB00-C49681E6237E}"/>
    <hyperlink ref="J313" r:id="rId310" xr:uid="{9A946C2F-D3D7-4DCC-B828-8AC83B70302B}"/>
    <hyperlink ref="J314" r:id="rId311" xr:uid="{CC68A9BD-04B6-4F70-84B7-EFF7517CDA19}"/>
    <hyperlink ref="J315" r:id="rId312" xr:uid="{AFE501C1-F77A-4DAC-81A8-AFF5B7C5CC58}"/>
    <hyperlink ref="J316" r:id="rId313" xr:uid="{78AF15CD-95A2-465D-99D9-EAB1C29659FA}"/>
    <hyperlink ref="J317" r:id="rId314" xr:uid="{2095D37D-5043-41DE-8758-B6553F75DF54}"/>
    <hyperlink ref="J318" r:id="rId315" xr:uid="{35133083-84E2-4F17-A0C4-F6F98655ED13}"/>
    <hyperlink ref="J319" r:id="rId316" xr:uid="{630C9946-0D4E-44D3-AA29-4176D08B420F}"/>
    <hyperlink ref="J320" r:id="rId317" xr:uid="{AA5A182F-82C9-4E1E-8460-8D092EDDBAB5}"/>
    <hyperlink ref="J321" r:id="rId318" xr:uid="{8B6704F8-40EA-47AD-A927-0B6C9671C710}"/>
    <hyperlink ref="J322" r:id="rId319" xr:uid="{D7B7080C-9EDC-4162-98E8-B7B0BE8CD7F7}"/>
    <hyperlink ref="J323" r:id="rId320" xr:uid="{F2E1E267-7048-4D7E-B595-5F4478938673}"/>
    <hyperlink ref="J324" r:id="rId321" xr:uid="{FDAF150E-27E7-42C5-BF9B-26728EF53BC1}"/>
    <hyperlink ref="J325" r:id="rId322" xr:uid="{05349F3B-168B-47E4-B209-6DB719FC805C}"/>
    <hyperlink ref="J326" r:id="rId323" xr:uid="{26EE9796-ED0D-44A9-82CD-E3A5F5BF321D}"/>
    <hyperlink ref="J327" r:id="rId324" xr:uid="{2F545B09-8F53-4315-B34B-819705D4E079}"/>
    <hyperlink ref="J328" r:id="rId325" xr:uid="{D55560F4-E6B5-4AA4-ACB9-5AB31ED5927D}"/>
    <hyperlink ref="J329" r:id="rId326" xr:uid="{E1DD231D-CE96-4B42-BEB5-DAE0BD316574}"/>
    <hyperlink ref="J330" r:id="rId327" xr:uid="{9F5BDCD4-C753-4ABE-8B57-886A950C1AD5}"/>
    <hyperlink ref="J331" r:id="rId328" xr:uid="{6D6FCEEB-5AD4-4928-BB65-A2DC254F50A6}"/>
    <hyperlink ref="J332" r:id="rId329" xr:uid="{CFD758AE-EFEC-4110-AEB0-BB5E148CB38A}"/>
    <hyperlink ref="J333" r:id="rId330" xr:uid="{98D7321C-99DE-4AD8-B61A-FBA616E42198}"/>
    <hyperlink ref="J334" r:id="rId331" xr:uid="{9D5E387D-C628-41F6-91BE-91F68DE04D32}"/>
    <hyperlink ref="J335" r:id="rId332" xr:uid="{B76E3042-4281-40FD-8B49-7961D49A2CFB}"/>
    <hyperlink ref="J336" r:id="rId333" xr:uid="{0E608994-306C-4C1E-9F3D-1971B6544028}"/>
    <hyperlink ref="J337" r:id="rId334" xr:uid="{06CC89BA-222A-4F7A-BA7E-B525AF61A3DF}"/>
    <hyperlink ref="J338" r:id="rId335" xr:uid="{B221C9C3-0C4A-4B62-9926-AD6A4B26A68D}"/>
    <hyperlink ref="J339" r:id="rId336" xr:uid="{7D3844BA-BD9B-4DA6-BB76-FB90E3635C43}"/>
    <hyperlink ref="J340" r:id="rId337" xr:uid="{DA9B935B-EB4C-4E0C-B96C-78E24DFA3E52}"/>
    <hyperlink ref="J341" r:id="rId338" xr:uid="{B70D9D26-A817-4401-BAD1-47709313AC2E}"/>
    <hyperlink ref="J342" r:id="rId339" xr:uid="{5BE6F756-BA86-46F4-845B-5B3C409D1467}"/>
    <hyperlink ref="J343" r:id="rId340" xr:uid="{54B9691E-B1F0-4674-B0DE-9F23C35C4932}"/>
    <hyperlink ref="J344" r:id="rId341" xr:uid="{88D1DCDE-7D1E-4333-B0DF-642EE2AB987A}"/>
    <hyperlink ref="J345" r:id="rId342" xr:uid="{EC7EEEB0-D2DB-4EC9-B595-6D812F9FF46F}"/>
    <hyperlink ref="J346" r:id="rId343" xr:uid="{B4E1D206-989C-4C67-B018-2809888FC7C5}"/>
    <hyperlink ref="J347" r:id="rId344" xr:uid="{36B22CF0-7572-49CD-951C-6334C630EE08}"/>
    <hyperlink ref="J348" r:id="rId345" xr:uid="{614566AA-BA65-4AD9-8298-8ED62614C9CB}"/>
    <hyperlink ref="J349" r:id="rId346" xr:uid="{E581D388-04DD-4A25-85F1-5D07AEBDF1C0}"/>
    <hyperlink ref="J350" r:id="rId347" xr:uid="{BE845ED8-8DDC-4155-ACBC-3D7FE3868364}"/>
    <hyperlink ref="J351" r:id="rId348" xr:uid="{29253FC5-3943-442B-B378-FAA891649D0D}"/>
    <hyperlink ref="J352" r:id="rId349" xr:uid="{590E7276-5842-48AD-9751-5BFBFB271C94}"/>
    <hyperlink ref="J353" r:id="rId350" xr:uid="{3B88D5F1-7DFD-4490-BB75-FEF4DFE37319}"/>
    <hyperlink ref="J354" r:id="rId351" xr:uid="{803A5A07-3AF5-4197-8694-2D4FB93E3866}"/>
    <hyperlink ref="J355" r:id="rId352" xr:uid="{4F563C5B-BD01-4BD3-87F1-C3DE488E488B}"/>
    <hyperlink ref="J356" r:id="rId353" xr:uid="{C19B756F-B417-4D85-BE90-944879F2C137}"/>
    <hyperlink ref="J357" r:id="rId354" xr:uid="{A5342645-A3E3-4113-83D0-7C63C29FE833}"/>
    <hyperlink ref="J358" r:id="rId355" xr:uid="{A2F68454-4E9B-4943-9D97-DCF663341C81}"/>
    <hyperlink ref="J359" r:id="rId356" xr:uid="{CD43C68D-4EC2-405F-A558-ED5A84999507}"/>
    <hyperlink ref="J360" r:id="rId357" xr:uid="{0EA1D192-5EF2-4BDA-97A9-95D123A46CD5}"/>
    <hyperlink ref="J361" r:id="rId358" xr:uid="{A0DB1872-85D4-48BA-BE65-87F5F2A916EE}"/>
    <hyperlink ref="J362" r:id="rId359" xr:uid="{03B756B6-43CF-4833-9768-37597B44BBD9}"/>
    <hyperlink ref="J363" r:id="rId360" xr:uid="{39137BBC-9F2D-4CB2-A14E-9310D0BA0EF2}"/>
    <hyperlink ref="J364" r:id="rId361" xr:uid="{C96EA352-1706-4DA0-8CC3-7A26698A0377}"/>
    <hyperlink ref="J365" r:id="rId362" xr:uid="{928FBA20-445D-41A4-BCDE-B3809EE0DFEC}"/>
    <hyperlink ref="J366" r:id="rId363" xr:uid="{2CED6713-D8B8-41A9-94C4-E75BE926D867}"/>
    <hyperlink ref="J367" r:id="rId364" xr:uid="{EAEDC61B-846B-4E0D-9F6B-C12B066D1659}"/>
    <hyperlink ref="J368" r:id="rId365" xr:uid="{3D02985E-C796-47D2-808F-E7470E158932}"/>
    <hyperlink ref="J369" r:id="rId366" xr:uid="{2491FAD7-626A-4B69-8C5A-EA3869C92176}"/>
    <hyperlink ref="J370" r:id="rId367" xr:uid="{BE41CEAB-DC9B-4613-ADDF-A830AB98362E}"/>
    <hyperlink ref="J371" r:id="rId368" xr:uid="{214C8E95-E9CF-4520-801A-CFC2A10DCE4A}"/>
    <hyperlink ref="J372" r:id="rId369" xr:uid="{E8A34020-0B49-4320-AEA7-B81313C42859}"/>
    <hyperlink ref="J373" r:id="rId370" xr:uid="{45DDB388-CDDC-43FB-8990-97AFE8155390}"/>
    <hyperlink ref="J374" r:id="rId371" xr:uid="{0461CA5C-4A87-4424-A808-E162CD41BBA1}"/>
    <hyperlink ref="J375" r:id="rId372" xr:uid="{108100B8-8EC7-470F-9B1B-3B8E0C1087E1}"/>
    <hyperlink ref="J376" r:id="rId373" xr:uid="{F0F07271-2689-46AE-B143-93492B5A1AC3}"/>
    <hyperlink ref="J377" r:id="rId374" xr:uid="{3A5C66AB-B6D0-46C6-88B2-70BC7B4B7C02}"/>
    <hyperlink ref="J378" r:id="rId375" xr:uid="{D61A68E7-2040-4408-A869-F5226FAC4798}"/>
    <hyperlink ref="J379" r:id="rId376" xr:uid="{748557F9-3E92-4889-8B46-40C9DE1C6D74}"/>
    <hyperlink ref="J380" r:id="rId377" xr:uid="{BA43157E-2865-4920-BEE2-05EE878F2BF8}"/>
    <hyperlink ref="J381" r:id="rId378" xr:uid="{15B22813-4863-4BB0-8771-474E0C20B108}"/>
    <hyperlink ref="J382" r:id="rId379" xr:uid="{896341D3-DD0E-4870-AACA-2CA6D7CFF73A}"/>
    <hyperlink ref="J383" r:id="rId380" xr:uid="{3602F064-BDDA-4A4E-8972-2425E20752C9}"/>
    <hyperlink ref="J384" r:id="rId381" xr:uid="{5334EDB1-D5D9-4452-80AA-FF56FFB01741}"/>
    <hyperlink ref="J385" r:id="rId382" xr:uid="{5A6B1522-7DF7-4D98-A035-1F702CF28AC5}"/>
    <hyperlink ref="J386" r:id="rId383" xr:uid="{D0435ABC-6DC6-491C-BF06-28D26B17531C}"/>
    <hyperlink ref="J387" r:id="rId384" xr:uid="{556AAF82-F521-471D-B435-72FEC5E30AD8}"/>
    <hyperlink ref="J388" r:id="rId385" xr:uid="{4A390882-B138-41DC-80DF-6E43E2910BEF}"/>
    <hyperlink ref="J389" r:id="rId386" xr:uid="{C4B4EA7E-E66D-4132-954D-F9AACD1F7940}"/>
    <hyperlink ref="J390" r:id="rId387" xr:uid="{6003F123-B002-45B0-9C3C-ED649BA65E02}"/>
    <hyperlink ref="J391" r:id="rId388" xr:uid="{6B9B1C66-6F1B-4824-8E55-8B6AE3A6FAC2}"/>
    <hyperlink ref="J392" r:id="rId389" xr:uid="{93B33037-E77F-4B78-A156-2A9F0F893B93}"/>
    <hyperlink ref="J393" r:id="rId390" xr:uid="{69C249D7-B129-4867-B272-BA4D43C77220}"/>
    <hyperlink ref="J394" r:id="rId391" xr:uid="{74D6876F-D768-48D9-8A61-F31C4B09772B}"/>
    <hyperlink ref="J395" r:id="rId392" xr:uid="{B256C123-4F78-49CB-A57A-0E4EC66F6775}"/>
    <hyperlink ref="J396" r:id="rId393" xr:uid="{1C681609-42A6-460F-818F-4911B572A4E0}"/>
    <hyperlink ref="J397" r:id="rId394" xr:uid="{B3884651-27FB-4B0A-8CA6-6322CC3DCC62}"/>
    <hyperlink ref="J398" r:id="rId395" xr:uid="{444BF021-0BBD-4601-8E08-7A2834539FC0}"/>
    <hyperlink ref="J399" r:id="rId396" xr:uid="{676F5B32-DF5F-44AE-90AB-C68F2E278ACA}"/>
    <hyperlink ref="J400" r:id="rId397" xr:uid="{BB2BEF02-D288-448D-BF9B-5C0ACED2A74B}"/>
    <hyperlink ref="J401" r:id="rId398" xr:uid="{016A6818-867F-4B27-B09E-C474A5F952C3}"/>
  </hyperlinks>
  <pageMargins left="0.7" right="0.7" top="0.75" bottom="0.75" header="0.3" footer="0.3"/>
  <pageSetup paperSize="9" orientation="portrait" r:id="rId399"/>
  <drawing r:id="rId4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9">
    <tabColor theme="4" tint="-0.249977111117893"/>
  </sheetPr>
  <dimension ref="A1:M454"/>
  <sheetViews>
    <sheetView zoomScaleNormal="100" workbookViewId="0">
      <pane ySplit="5" topLeftCell="A6" activePane="bottomLeft" state="frozen"/>
      <selection pane="bottomLeft"/>
    </sheetView>
  </sheetViews>
  <sheetFormatPr baseColWidth="10" defaultColWidth="10.625" defaultRowHeight="15" x14ac:dyDescent="0.25"/>
  <cols>
    <col min="1" max="1" width="4.25" style="29" customWidth="1"/>
    <col min="2" max="2" width="7.875" style="29" customWidth="1"/>
    <col min="3" max="3" width="16.125" style="29" customWidth="1"/>
    <col min="4" max="4" width="9.875" style="29" customWidth="1"/>
    <col min="5" max="7" width="7" style="29" customWidth="1"/>
    <col min="8" max="8" width="17.125" style="29" customWidth="1"/>
    <col min="9" max="9" width="20.75" style="29" customWidth="1"/>
    <col min="10" max="10" width="6.125" style="29" customWidth="1"/>
    <col min="11" max="11" width="23.5" style="29" customWidth="1"/>
    <col min="12" max="12" width="28.125" style="29" customWidth="1"/>
    <col min="13" max="16384" width="10.625" style="29"/>
  </cols>
  <sheetData>
    <row r="1" spans="1:13" s="215" customFormat="1" ht="21.95" customHeight="1" x14ac:dyDescent="0.2">
      <c r="A1" s="214" t="s">
        <v>228</v>
      </c>
      <c r="E1" s="216"/>
      <c r="L1" s="215" t="s">
        <v>4631</v>
      </c>
    </row>
    <row r="2" spans="1:13" s="209" customFormat="1" ht="36.950000000000003" customHeight="1" x14ac:dyDescent="0.2">
      <c r="A2" s="263" t="s">
        <v>3553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</row>
    <row r="3" spans="1:13" x14ac:dyDescent="0.25">
      <c r="A3" s="29" t="s">
        <v>3552</v>
      </c>
      <c r="B3" s="176"/>
      <c r="C3" s="176"/>
      <c r="D3" s="252" t="s">
        <v>166</v>
      </c>
      <c r="E3" s="252"/>
      <c r="F3" s="252"/>
      <c r="G3" s="252"/>
      <c r="H3" s="252"/>
      <c r="I3" s="252" t="s">
        <v>229</v>
      </c>
      <c r="J3" s="252"/>
      <c r="K3" s="252"/>
      <c r="L3" s="252"/>
      <c r="M3" s="242"/>
    </row>
    <row r="5" spans="1:13" x14ac:dyDescent="0.25">
      <c r="A5" s="177" t="s">
        <v>22</v>
      </c>
      <c r="B5" s="177" t="s">
        <v>24</v>
      </c>
      <c r="C5" s="177" t="s">
        <v>26</v>
      </c>
      <c r="D5" s="177" t="s">
        <v>28</v>
      </c>
      <c r="E5" s="217" t="s">
        <v>32</v>
      </c>
      <c r="F5" s="161" t="s">
        <v>33</v>
      </c>
      <c r="G5" s="161" t="s">
        <v>39</v>
      </c>
      <c r="H5" s="217" t="s">
        <v>88</v>
      </c>
      <c r="I5" s="161" t="s">
        <v>217</v>
      </c>
      <c r="J5" s="161" t="s">
        <v>218</v>
      </c>
      <c r="K5" s="161" t="s">
        <v>90</v>
      </c>
      <c r="L5" s="161" t="s">
        <v>92</v>
      </c>
    </row>
    <row r="6" spans="1:13" s="211" customFormat="1" x14ac:dyDescent="0.25">
      <c r="A6" s="211" t="s">
        <v>143</v>
      </c>
      <c r="B6" s="211">
        <v>2903</v>
      </c>
      <c r="C6" s="211" t="s">
        <v>184</v>
      </c>
      <c r="D6" s="211">
        <v>191645451</v>
      </c>
      <c r="E6" s="218">
        <v>1010</v>
      </c>
      <c r="G6" s="211">
        <v>1004</v>
      </c>
      <c r="H6" s="218" t="s">
        <v>220</v>
      </c>
      <c r="I6" s="211" t="s">
        <v>3312</v>
      </c>
      <c r="J6" s="212" t="s">
        <v>3137</v>
      </c>
      <c r="K6" s="211" t="s">
        <v>3313</v>
      </c>
      <c r="L6" s="211" t="s">
        <v>3555</v>
      </c>
    </row>
    <row r="7" spans="1:13" s="211" customFormat="1" x14ac:dyDescent="0.25">
      <c r="A7" s="211" t="s">
        <v>143</v>
      </c>
      <c r="B7" s="211">
        <v>2903</v>
      </c>
      <c r="C7" s="211" t="s">
        <v>184</v>
      </c>
      <c r="D7" s="211">
        <v>191950683</v>
      </c>
      <c r="E7" s="218">
        <v>1060</v>
      </c>
      <c r="F7" s="211">
        <v>1242</v>
      </c>
      <c r="G7" s="211">
        <v>1004</v>
      </c>
      <c r="H7" s="218" t="s">
        <v>3554</v>
      </c>
      <c r="I7" s="211" t="s">
        <v>3314</v>
      </c>
      <c r="J7" s="212" t="s">
        <v>3137</v>
      </c>
      <c r="K7" s="211" t="s">
        <v>222</v>
      </c>
      <c r="L7" s="211" t="s">
        <v>3701</v>
      </c>
    </row>
    <row r="8" spans="1:13" s="211" customFormat="1" x14ac:dyDescent="0.25">
      <c r="A8" s="211" t="s">
        <v>143</v>
      </c>
      <c r="B8" s="211">
        <v>2903</v>
      </c>
      <c r="C8" s="211" t="s">
        <v>184</v>
      </c>
      <c r="D8" s="211">
        <v>191952778</v>
      </c>
      <c r="E8" s="218">
        <v>1060</v>
      </c>
      <c r="F8" s="211">
        <v>1271</v>
      </c>
      <c r="G8" s="211">
        <v>1004</v>
      </c>
      <c r="H8" s="218" t="s">
        <v>3554</v>
      </c>
      <c r="I8" s="211" t="s">
        <v>4485</v>
      </c>
      <c r="J8" s="212" t="s">
        <v>3137</v>
      </c>
      <c r="K8" s="211" t="s">
        <v>222</v>
      </c>
      <c r="L8" s="211" t="s">
        <v>3701</v>
      </c>
    </row>
    <row r="9" spans="1:13" s="211" customFormat="1" x14ac:dyDescent="0.25">
      <c r="A9" s="211" t="s">
        <v>143</v>
      </c>
      <c r="B9" s="211">
        <v>2903</v>
      </c>
      <c r="C9" s="211" t="s">
        <v>184</v>
      </c>
      <c r="D9" s="211">
        <v>191967609</v>
      </c>
      <c r="E9" s="218">
        <v>1060</v>
      </c>
      <c r="F9" s="211">
        <v>1242</v>
      </c>
      <c r="G9" s="211">
        <v>1004</v>
      </c>
      <c r="H9" s="218" t="s">
        <v>3554</v>
      </c>
      <c r="I9" s="211" t="s">
        <v>3315</v>
      </c>
      <c r="J9" s="212" t="s">
        <v>3137</v>
      </c>
      <c r="K9" s="211" t="s">
        <v>222</v>
      </c>
      <c r="L9" s="211" t="s">
        <v>3701</v>
      </c>
    </row>
    <row r="10" spans="1:13" s="211" customFormat="1" x14ac:dyDescent="0.25">
      <c r="A10" s="211" t="s">
        <v>143</v>
      </c>
      <c r="B10" s="211">
        <v>2904</v>
      </c>
      <c r="C10" s="211" t="s">
        <v>185</v>
      </c>
      <c r="D10" s="211">
        <v>191982022</v>
      </c>
      <c r="E10" s="218">
        <v>1080</v>
      </c>
      <c r="F10" s="211">
        <v>1242</v>
      </c>
      <c r="G10" s="211">
        <v>1004</v>
      </c>
      <c r="H10" s="218" t="s">
        <v>220</v>
      </c>
      <c r="I10" s="211" t="s">
        <v>4084</v>
      </c>
      <c r="J10" s="212" t="s">
        <v>3137</v>
      </c>
      <c r="K10" s="211" t="s">
        <v>222</v>
      </c>
      <c r="L10" s="211" t="s">
        <v>3702</v>
      </c>
    </row>
    <row r="11" spans="1:13" s="211" customFormat="1" x14ac:dyDescent="0.25">
      <c r="A11" s="211" t="s">
        <v>143</v>
      </c>
      <c r="B11" s="211">
        <v>2904</v>
      </c>
      <c r="C11" s="211" t="s">
        <v>185</v>
      </c>
      <c r="D11" s="211">
        <v>192010214</v>
      </c>
      <c r="E11" s="218">
        <v>1080</v>
      </c>
      <c r="F11" s="211">
        <v>1274</v>
      </c>
      <c r="G11" s="211">
        <v>1004</v>
      </c>
      <c r="H11" s="218" t="s">
        <v>220</v>
      </c>
      <c r="I11" s="211" t="s">
        <v>4259</v>
      </c>
      <c r="J11" s="212" t="s">
        <v>3137</v>
      </c>
      <c r="K11" s="211" t="s">
        <v>222</v>
      </c>
      <c r="L11" s="211" t="s">
        <v>3702</v>
      </c>
    </row>
    <row r="12" spans="1:13" s="211" customFormat="1" x14ac:dyDescent="0.25">
      <c r="A12" s="211" t="s">
        <v>143</v>
      </c>
      <c r="B12" s="211">
        <v>2917</v>
      </c>
      <c r="C12" s="211" t="s">
        <v>188</v>
      </c>
      <c r="D12" s="211">
        <v>192013498</v>
      </c>
      <c r="E12" s="218">
        <v>1080</v>
      </c>
      <c r="G12" s="211">
        <v>1004</v>
      </c>
      <c r="H12" s="218" t="s">
        <v>220</v>
      </c>
      <c r="I12" s="211" t="s">
        <v>4347</v>
      </c>
      <c r="J12" s="212" t="s">
        <v>3137</v>
      </c>
      <c r="K12" s="211" t="s">
        <v>222</v>
      </c>
      <c r="L12" s="211" t="s">
        <v>3702</v>
      </c>
    </row>
    <row r="13" spans="1:13" s="211" customFormat="1" x14ac:dyDescent="0.25">
      <c r="A13" s="211" t="s">
        <v>143</v>
      </c>
      <c r="B13" s="211">
        <v>2919</v>
      </c>
      <c r="C13" s="211" t="s">
        <v>189</v>
      </c>
      <c r="D13" s="211">
        <v>502003704</v>
      </c>
      <c r="E13" s="218">
        <v>1060</v>
      </c>
      <c r="F13" s="211">
        <v>1242</v>
      </c>
      <c r="G13" s="211">
        <v>1004</v>
      </c>
      <c r="H13" s="218" t="s">
        <v>3554</v>
      </c>
      <c r="I13" s="211" t="s">
        <v>4269</v>
      </c>
      <c r="J13" s="212" t="s">
        <v>3137</v>
      </c>
      <c r="K13" s="211" t="s">
        <v>222</v>
      </c>
      <c r="L13" s="211" t="s">
        <v>3701</v>
      </c>
    </row>
    <row r="14" spans="1:13" s="211" customFormat="1" x14ac:dyDescent="0.25">
      <c r="A14" s="211" t="s">
        <v>143</v>
      </c>
      <c r="B14" s="211">
        <v>2920</v>
      </c>
      <c r="C14" s="211" t="s">
        <v>190</v>
      </c>
      <c r="D14" s="211">
        <v>2024047</v>
      </c>
      <c r="E14" s="218">
        <v>1060</v>
      </c>
      <c r="G14" s="211">
        <v>1004</v>
      </c>
      <c r="H14" s="218" t="s">
        <v>3554</v>
      </c>
      <c r="I14" s="211" t="s">
        <v>3316</v>
      </c>
      <c r="J14" s="212" t="s">
        <v>3137</v>
      </c>
      <c r="K14" s="211" t="s">
        <v>222</v>
      </c>
      <c r="L14" s="211" t="s">
        <v>3701</v>
      </c>
    </row>
    <row r="15" spans="1:13" s="211" customFormat="1" x14ac:dyDescent="0.25">
      <c r="A15" s="211" t="s">
        <v>143</v>
      </c>
      <c r="B15" s="211">
        <v>2920</v>
      </c>
      <c r="C15" s="211" t="s">
        <v>190</v>
      </c>
      <c r="D15" s="211">
        <v>2024907</v>
      </c>
      <c r="E15" s="218">
        <v>1060</v>
      </c>
      <c r="G15" s="211">
        <v>1004</v>
      </c>
      <c r="H15" s="218" t="s">
        <v>3554</v>
      </c>
      <c r="I15" s="211" t="s">
        <v>3317</v>
      </c>
      <c r="J15" s="212" t="s">
        <v>3137</v>
      </c>
      <c r="K15" s="211" t="s">
        <v>222</v>
      </c>
      <c r="L15" s="211" t="s">
        <v>3701</v>
      </c>
    </row>
    <row r="16" spans="1:13" s="211" customFormat="1" x14ac:dyDescent="0.25">
      <c r="A16" s="211" t="s">
        <v>143</v>
      </c>
      <c r="B16" s="211">
        <v>2920</v>
      </c>
      <c r="C16" s="211" t="s">
        <v>190</v>
      </c>
      <c r="D16" s="211">
        <v>190550610</v>
      </c>
      <c r="E16" s="218">
        <v>1060</v>
      </c>
      <c r="F16" s="211">
        <v>1242</v>
      </c>
      <c r="G16" s="211">
        <v>1004</v>
      </c>
      <c r="H16" s="218" t="s">
        <v>3554</v>
      </c>
      <c r="I16" s="211" t="s">
        <v>3318</v>
      </c>
      <c r="J16" s="212" t="s">
        <v>3137</v>
      </c>
      <c r="K16" s="211" t="s">
        <v>222</v>
      </c>
      <c r="L16" s="211" t="s">
        <v>3701</v>
      </c>
    </row>
    <row r="17" spans="1:12" s="211" customFormat="1" x14ac:dyDescent="0.25">
      <c r="A17" s="211" t="s">
        <v>143</v>
      </c>
      <c r="B17" s="211">
        <v>2920</v>
      </c>
      <c r="C17" s="211" t="s">
        <v>190</v>
      </c>
      <c r="D17" s="211">
        <v>191948982</v>
      </c>
      <c r="E17" s="218">
        <v>1060</v>
      </c>
      <c r="F17" s="211">
        <v>1242</v>
      </c>
      <c r="G17" s="211">
        <v>1004</v>
      </c>
      <c r="H17" s="218" t="s">
        <v>3554</v>
      </c>
      <c r="I17" s="211" t="s">
        <v>3952</v>
      </c>
      <c r="J17" s="212" t="s">
        <v>3137</v>
      </c>
      <c r="K17" s="211" t="s">
        <v>222</v>
      </c>
      <c r="L17" s="211" t="s">
        <v>3701</v>
      </c>
    </row>
    <row r="18" spans="1:12" s="211" customFormat="1" x14ac:dyDescent="0.25">
      <c r="A18" s="211" t="s">
        <v>143</v>
      </c>
      <c r="B18" s="211">
        <v>2920</v>
      </c>
      <c r="C18" s="211" t="s">
        <v>190</v>
      </c>
      <c r="D18" s="211">
        <v>191954011</v>
      </c>
      <c r="E18" s="218">
        <v>1060</v>
      </c>
      <c r="F18" s="211">
        <v>1271</v>
      </c>
      <c r="G18" s="211">
        <v>1004</v>
      </c>
      <c r="H18" s="218" t="s">
        <v>3554</v>
      </c>
      <c r="I18" s="211" t="s">
        <v>4356</v>
      </c>
      <c r="J18" s="212" t="s">
        <v>3137</v>
      </c>
      <c r="K18" s="211" t="s">
        <v>222</v>
      </c>
      <c r="L18" s="211" t="s">
        <v>3701</v>
      </c>
    </row>
    <row r="19" spans="1:12" s="211" customFormat="1" x14ac:dyDescent="0.25">
      <c r="A19" s="211" t="s">
        <v>143</v>
      </c>
      <c r="B19" s="211">
        <v>2920</v>
      </c>
      <c r="C19" s="211" t="s">
        <v>190</v>
      </c>
      <c r="D19" s="211">
        <v>191955117</v>
      </c>
      <c r="E19" s="218">
        <v>1060</v>
      </c>
      <c r="F19" s="211">
        <v>1242</v>
      </c>
      <c r="G19" s="211">
        <v>1003</v>
      </c>
      <c r="H19" s="218" t="s">
        <v>3554</v>
      </c>
      <c r="I19" s="211" t="s">
        <v>3900</v>
      </c>
      <c r="J19" s="212" t="s">
        <v>3137</v>
      </c>
      <c r="K19" s="211" t="s">
        <v>222</v>
      </c>
      <c r="L19" s="211" t="s">
        <v>3701</v>
      </c>
    </row>
    <row r="20" spans="1:12" s="211" customFormat="1" x14ac:dyDescent="0.25">
      <c r="A20" s="211" t="s">
        <v>143</v>
      </c>
      <c r="B20" s="211">
        <v>2920</v>
      </c>
      <c r="C20" s="211" t="s">
        <v>190</v>
      </c>
      <c r="D20" s="211">
        <v>191957498</v>
      </c>
      <c r="E20" s="218">
        <v>1060</v>
      </c>
      <c r="G20" s="211">
        <v>1004</v>
      </c>
      <c r="H20" s="218" t="s">
        <v>3554</v>
      </c>
      <c r="I20" s="211" t="s">
        <v>3319</v>
      </c>
      <c r="J20" s="212" t="s">
        <v>3137</v>
      </c>
      <c r="K20" s="211" t="s">
        <v>222</v>
      </c>
      <c r="L20" s="211" t="s">
        <v>3701</v>
      </c>
    </row>
    <row r="21" spans="1:12" s="211" customFormat="1" x14ac:dyDescent="0.25">
      <c r="A21" s="211" t="s">
        <v>143</v>
      </c>
      <c r="B21" s="211">
        <v>2920</v>
      </c>
      <c r="C21" s="211" t="s">
        <v>190</v>
      </c>
      <c r="D21" s="211">
        <v>191957505</v>
      </c>
      <c r="E21" s="218">
        <v>1060</v>
      </c>
      <c r="F21" s="211">
        <v>1242</v>
      </c>
      <c r="G21" s="211">
        <v>1004</v>
      </c>
      <c r="H21" s="218" t="s">
        <v>3554</v>
      </c>
      <c r="I21" s="211" t="s">
        <v>3320</v>
      </c>
      <c r="J21" s="212" t="s">
        <v>3137</v>
      </c>
      <c r="K21" s="211" t="s">
        <v>222</v>
      </c>
      <c r="L21" s="211" t="s">
        <v>3701</v>
      </c>
    </row>
    <row r="22" spans="1:12" s="211" customFormat="1" x14ac:dyDescent="0.25">
      <c r="A22" s="211" t="s">
        <v>143</v>
      </c>
      <c r="B22" s="211">
        <v>2920</v>
      </c>
      <c r="C22" s="211" t="s">
        <v>190</v>
      </c>
      <c r="D22" s="211">
        <v>191957526</v>
      </c>
      <c r="E22" s="218">
        <v>1060</v>
      </c>
      <c r="F22" s="211">
        <v>1242</v>
      </c>
      <c r="G22" s="211">
        <v>1004</v>
      </c>
      <c r="H22" s="218" t="s">
        <v>3554</v>
      </c>
      <c r="I22" s="211" t="s">
        <v>3321</v>
      </c>
      <c r="J22" s="212" t="s">
        <v>3137</v>
      </c>
      <c r="K22" s="211" t="s">
        <v>222</v>
      </c>
      <c r="L22" s="211" t="s">
        <v>3701</v>
      </c>
    </row>
    <row r="23" spans="1:12" s="211" customFormat="1" x14ac:dyDescent="0.25">
      <c r="A23" s="211" t="s">
        <v>143</v>
      </c>
      <c r="B23" s="211">
        <v>2920</v>
      </c>
      <c r="C23" s="211" t="s">
        <v>190</v>
      </c>
      <c r="D23" s="211">
        <v>191957656</v>
      </c>
      <c r="E23" s="218">
        <v>1060</v>
      </c>
      <c r="F23" s="211">
        <v>1242</v>
      </c>
      <c r="G23" s="211">
        <v>1004</v>
      </c>
      <c r="H23" s="218" t="s">
        <v>3554</v>
      </c>
      <c r="I23" s="211" t="s">
        <v>3322</v>
      </c>
      <c r="J23" s="212" t="s">
        <v>3137</v>
      </c>
      <c r="K23" s="211" t="s">
        <v>222</v>
      </c>
      <c r="L23" s="211" t="s">
        <v>3701</v>
      </c>
    </row>
    <row r="24" spans="1:12" s="211" customFormat="1" x14ac:dyDescent="0.25">
      <c r="A24" s="211" t="s">
        <v>143</v>
      </c>
      <c r="B24" s="211">
        <v>2920</v>
      </c>
      <c r="C24" s="211" t="s">
        <v>190</v>
      </c>
      <c r="D24" s="211">
        <v>191962117</v>
      </c>
      <c r="E24" s="218">
        <v>1060</v>
      </c>
      <c r="G24" s="211">
        <v>1004</v>
      </c>
      <c r="H24" s="218" t="s">
        <v>3554</v>
      </c>
      <c r="I24" s="211" t="s">
        <v>3323</v>
      </c>
      <c r="J24" s="212" t="s">
        <v>3137</v>
      </c>
      <c r="K24" s="211" t="s">
        <v>222</v>
      </c>
      <c r="L24" s="211" t="s">
        <v>3701</v>
      </c>
    </row>
    <row r="25" spans="1:12" s="211" customFormat="1" x14ac:dyDescent="0.25">
      <c r="A25" s="211" t="s">
        <v>143</v>
      </c>
      <c r="B25" s="211">
        <v>2920</v>
      </c>
      <c r="C25" s="211" t="s">
        <v>190</v>
      </c>
      <c r="D25" s="211">
        <v>191970278</v>
      </c>
      <c r="E25" s="218">
        <v>1060</v>
      </c>
      <c r="F25" s="211">
        <v>1271</v>
      </c>
      <c r="G25" s="211">
        <v>1003</v>
      </c>
      <c r="H25" s="218" t="s">
        <v>3554</v>
      </c>
      <c r="I25" s="211" t="s">
        <v>4357</v>
      </c>
      <c r="J25" s="212" t="s">
        <v>3137</v>
      </c>
      <c r="K25" s="211" t="s">
        <v>222</v>
      </c>
      <c r="L25" s="211" t="s">
        <v>3701</v>
      </c>
    </row>
    <row r="26" spans="1:12" s="211" customFormat="1" x14ac:dyDescent="0.25">
      <c r="A26" s="211" t="s">
        <v>143</v>
      </c>
      <c r="B26" s="211">
        <v>2920</v>
      </c>
      <c r="C26" s="211" t="s">
        <v>190</v>
      </c>
      <c r="D26" s="211">
        <v>192031452</v>
      </c>
      <c r="E26" s="218">
        <v>1060</v>
      </c>
      <c r="F26" s="211">
        <v>1274</v>
      </c>
      <c r="G26" s="211">
        <v>1004</v>
      </c>
      <c r="H26" s="218" t="s">
        <v>3554</v>
      </c>
      <c r="I26" s="211" t="s">
        <v>4460</v>
      </c>
      <c r="J26" s="212" t="s">
        <v>3137</v>
      </c>
      <c r="K26" s="211" t="s">
        <v>222</v>
      </c>
      <c r="L26" s="211" t="s">
        <v>3701</v>
      </c>
    </row>
    <row r="27" spans="1:12" s="211" customFormat="1" x14ac:dyDescent="0.25">
      <c r="A27" s="211" t="s">
        <v>143</v>
      </c>
      <c r="B27" s="211">
        <v>2920</v>
      </c>
      <c r="C27" s="211" t="s">
        <v>190</v>
      </c>
      <c r="D27" s="211">
        <v>192049586</v>
      </c>
      <c r="E27" s="218">
        <v>1080</v>
      </c>
      <c r="F27" s="211">
        <v>1274</v>
      </c>
      <c r="G27" s="211">
        <v>1004</v>
      </c>
      <c r="H27" s="218" t="s">
        <v>220</v>
      </c>
      <c r="I27" s="211" t="s">
        <v>4604</v>
      </c>
      <c r="J27" s="212" t="s">
        <v>3137</v>
      </c>
      <c r="K27" s="211" t="s">
        <v>222</v>
      </c>
      <c r="L27" s="211" t="s">
        <v>3702</v>
      </c>
    </row>
    <row r="28" spans="1:12" s="211" customFormat="1" x14ac:dyDescent="0.25">
      <c r="A28" s="211" t="s">
        <v>143</v>
      </c>
      <c r="B28" s="211">
        <v>2920</v>
      </c>
      <c r="C28" s="211" t="s">
        <v>190</v>
      </c>
      <c r="D28" s="211">
        <v>192049966</v>
      </c>
      <c r="E28" s="218">
        <v>1080</v>
      </c>
      <c r="F28" s="211">
        <v>1271</v>
      </c>
      <c r="G28" s="211">
        <v>1004</v>
      </c>
      <c r="H28" s="218" t="s">
        <v>220</v>
      </c>
      <c r="I28" s="211" t="s">
        <v>4605</v>
      </c>
      <c r="J28" s="212" t="s">
        <v>3137</v>
      </c>
      <c r="K28" s="211" t="s">
        <v>222</v>
      </c>
      <c r="L28" s="211" t="s">
        <v>3702</v>
      </c>
    </row>
    <row r="29" spans="1:12" s="211" customFormat="1" x14ac:dyDescent="0.25">
      <c r="A29" s="211" t="s">
        <v>143</v>
      </c>
      <c r="B29" s="211">
        <v>2920</v>
      </c>
      <c r="C29" s="211" t="s">
        <v>190</v>
      </c>
      <c r="D29" s="211">
        <v>502009353</v>
      </c>
      <c r="E29" s="218">
        <v>1060</v>
      </c>
      <c r="F29" s="211">
        <v>1274</v>
      </c>
      <c r="G29" s="211">
        <v>1004</v>
      </c>
      <c r="H29" s="218" t="s">
        <v>3554</v>
      </c>
      <c r="I29" s="211" t="s">
        <v>3324</v>
      </c>
      <c r="J29" s="212" t="s">
        <v>3137</v>
      </c>
      <c r="K29" s="211" t="s">
        <v>222</v>
      </c>
      <c r="L29" s="211" t="s">
        <v>3701</v>
      </c>
    </row>
    <row r="30" spans="1:12" s="211" customFormat="1" x14ac:dyDescent="0.25">
      <c r="A30" s="211" t="s">
        <v>143</v>
      </c>
      <c r="B30" s="211">
        <v>2920</v>
      </c>
      <c r="C30" s="211" t="s">
        <v>190</v>
      </c>
      <c r="D30" s="211">
        <v>502009364</v>
      </c>
      <c r="E30" s="218">
        <v>1060</v>
      </c>
      <c r="F30" s="211">
        <v>1274</v>
      </c>
      <c r="G30" s="211">
        <v>1004</v>
      </c>
      <c r="H30" s="218" t="s">
        <v>3554</v>
      </c>
      <c r="I30" s="211" t="s">
        <v>3325</v>
      </c>
      <c r="J30" s="212" t="s">
        <v>3137</v>
      </c>
      <c r="K30" s="211" t="s">
        <v>222</v>
      </c>
      <c r="L30" s="211" t="s">
        <v>3701</v>
      </c>
    </row>
    <row r="31" spans="1:12" s="211" customFormat="1" x14ac:dyDescent="0.25">
      <c r="A31" s="211" t="s">
        <v>143</v>
      </c>
      <c r="B31" s="211">
        <v>2931</v>
      </c>
      <c r="C31" s="211" t="s">
        <v>191</v>
      </c>
      <c r="D31" s="211">
        <v>502003568</v>
      </c>
      <c r="E31" s="218">
        <v>1080</v>
      </c>
      <c r="F31" s="211">
        <v>1271</v>
      </c>
      <c r="G31" s="211">
        <v>1004</v>
      </c>
      <c r="H31" s="218" t="s">
        <v>220</v>
      </c>
      <c r="I31" s="211" t="s">
        <v>3987</v>
      </c>
      <c r="J31" s="212" t="s">
        <v>3137</v>
      </c>
      <c r="K31" s="211" t="s">
        <v>222</v>
      </c>
      <c r="L31" s="211" t="s">
        <v>3702</v>
      </c>
    </row>
    <row r="32" spans="1:12" s="211" customFormat="1" x14ac:dyDescent="0.25">
      <c r="A32" s="211" t="s">
        <v>143</v>
      </c>
      <c r="B32" s="211">
        <v>2932</v>
      </c>
      <c r="C32" s="211" t="s">
        <v>192</v>
      </c>
      <c r="D32" s="211">
        <v>190008658</v>
      </c>
      <c r="E32" s="218">
        <v>1080</v>
      </c>
      <c r="F32" s="211">
        <v>1241</v>
      </c>
      <c r="G32" s="211">
        <v>1004</v>
      </c>
      <c r="H32" s="218" t="s">
        <v>220</v>
      </c>
      <c r="I32" s="211" t="s">
        <v>3326</v>
      </c>
      <c r="J32" s="212" t="s">
        <v>3137</v>
      </c>
      <c r="K32" s="211" t="s">
        <v>222</v>
      </c>
      <c r="L32" s="211" t="s">
        <v>3702</v>
      </c>
    </row>
    <row r="33" spans="1:12" s="211" customFormat="1" x14ac:dyDescent="0.25">
      <c r="A33" s="211" t="s">
        <v>143</v>
      </c>
      <c r="B33" s="211">
        <v>2932</v>
      </c>
      <c r="C33" s="211" t="s">
        <v>192</v>
      </c>
      <c r="D33" s="211">
        <v>190180438</v>
      </c>
      <c r="E33" s="218">
        <v>1060</v>
      </c>
      <c r="F33" s="211">
        <v>1242</v>
      </c>
      <c r="G33" s="211">
        <v>1004</v>
      </c>
      <c r="H33" s="218" t="s">
        <v>3554</v>
      </c>
      <c r="I33" s="211" t="s">
        <v>3327</v>
      </c>
      <c r="J33" s="212" t="s">
        <v>3137</v>
      </c>
      <c r="K33" s="211" t="s">
        <v>222</v>
      </c>
      <c r="L33" s="211" t="s">
        <v>3701</v>
      </c>
    </row>
    <row r="34" spans="1:12" s="211" customFormat="1" x14ac:dyDescent="0.25">
      <c r="A34" s="211" t="s">
        <v>143</v>
      </c>
      <c r="B34" s="211">
        <v>2932</v>
      </c>
      <c r="C34" s="211" t="s">
        <v>192</v>
      </c>
      <c r="D34" s="211">
        <v>190210454</v>
      </c>
      <c r="E34" s="218">
        <v>1060</v>
      </c>
      <c r="F34" s="211">
        <v>1274</v>
      </c>
      <c r="G34" s="211">
        <v>1004</v>
      </c>
      <c r="H34" s="218" t="s">
        <v>3554</v>
      </c>
      <c r="I34" s="211" t="s">
        <v>3328</v>
      </c>
      <c r="J34" s="212" t="s">
        <v>3137</v>
      </c>
      <c r="K34" s="211" t="s">
        <v>222</v>
      </c>
      <c r="L34" s="211" t="s">
        <v>3701</v>
      </c>
    </row>
    <row r="35" spans="1:12" s="211" customFormat="1" x14ac:dyDescent="0.25">
      <c r="A35" s="211" t="s">
        <v>143</v>
      </c>
      <c r="B35" s="211">
        <v>2932</v>
      </c>
      <c r="C35" s="211" t="s">
        <v>192</v>
      </c>
      <c r="D35" s="211">
        <v>191956368</v>
      </c>
      <c r="E35" s="218">
        <v>1060</v>
      </c>
      <c r="F35" s="211">
        <v>1274</v>
      </c>
      <c r="G35" s="211">
        <v>1004</v>
      </c>
      <c r="H35" s="218" t="s">
        <v>3554</v>
      </c>
      <c r="I35" s="211" t="s">
        <v>3679</v>
      </c>
      <c r="J35" s="212" t="s">
        <v>3137</v>
      </c>
      <c r="K35" s="211" t="s">
        <v>222</v>
      </c>
      <c r="L35" s="211" t="s">
        <v>3701</v>
      </c>
    </row>
    <row r="36" spans="1:12" s="211" customFormat="1" x14ac:dyDescent="0.25">
      <c r="A36" s="211" t="s">
        <v>143</v>
      </c>
      <c r="B36" s="211">
        <v>2932</v>
      </c>
      <c r="C36" s="211" t="s">
        <v>192</v>
      </c>
      <c r="D36" s="211">
        <v>191969848</v>
      </c>
      <c r="E36" s="218">
        <v>1060</v>
      </c>
      <c r="F36" s="211">
        <v>1242</v>
      </c>
      <c r="G36" s="211">
        <v>1004</v>
      </c>
      <c r="H36" s="218" t="s">
        <v>3554</v>
      </c>
      <c r="I36" s="211" t="s">
        <v>3997</v>
      </c>
      <c r="J36" s="212" t="s">
        <v>3137</v>
      </c>
      <c r="K36" s="211" t="s">
        <v>222</v>
      </c>
      <c r="L36" s="211" t="s">
        <v>3701</v>
      </c>
    </row>
    <row r="37" spans="1:12" s="211" customFormat="1" x14ac:dyDescent="0.25">
      <c r="A37" s="211" t="s">
        <v>143</v>
      </c>
      <c r="B37" s="211">
        <v>2932</v>
      </c>
      <c r="C37" s="211" t="s">
        <v>192</v>
      </c>
      <c r="D37" s="211">
        <v>502008487</v>
      </c>
      <c r="E37" s="218">
        <v>1060</v>
      </c>
      <c r="F37" s="211">
        <v>1274</v>
      </c>
      <c r="G37" s="211">
        <v>1004</v>
      </c>
      <c r="H37" s="218" t="s">
        <v>3554</v>
      </c>
      <c r="I37" s="211" t="s">
        <v>3922</v>
      </c>
      <c r="J37" s="212" t="s">
        <v>3137</v>
      </c>
      <c r="K37" s="211" t="s">
        <v>222</v>
      </c>
      <c r="L37" s="211" t="s">
        <v>3701</v>
      </c>
    </row>
    <row r="38" spans="1:12" s="211" customFormat="1" x14ac:dyDescent="0.25">
      <c r="A38" s="211" t="s">
        <v>143</v>
      </c>
      <c r="B38" s="211">
        <v>2937</v>
      </c>
      <c r="C38" s="211" t="s">
        <v>195</v>
      </c>
      <c r="D38" s="211">
        <v>191574755</v>
      </c>
      <c r="E38" s="218">
        <v>1060</v>
      </c>
      <c r="F38" s="211">
        <v>1242</v>
      </c>
      <c r="G38" s="211">
        <v>1004</v>
      </c>
      <c r="H38" s="218" t="s">
        <v>3554</v>
      </c>
      <c r="I38" s="211" t="s">
        <v>3923</v>
      </c>
      <c r="J38" s="212" t="s">
        <v>3137</v>
      </c>
      <c r="K38" s="211" t="s">
        <v>222</v>
      </c>
      <c r="L38" s="211" t="s">
        <v>3701</v>
      </c>
    </row>
    <row r="39" spans="1:12" s="211" customFormat="1" x14ac:dyDescent="0.25">
      <c r="A39" s="211" t="s">
        <v>143</v>
      </c>
      <c r="B39" s="211">
        <v>2937</v>
      </c>
      <c r="C39" s="211" t="s">
        <v>195</v>
      </c>
      <c r="D39" s="211">
        <v>191764275</v>
      </c>
      <c r="E39" s="218">
        <v>1060</v>
      </c>
      <c r="F39" s="211">
        <v>1242</v>
      </c>
      <c r="G39" s="211">
        <v>1004</v>
      </c>
      <c r="H39" s="218" t="s">
        <v>3554</v>
      </c>
      <c r="I39" s="211" t="s">
        <v>4557</v>
      </c>
      <c r="J39" s="212" t="s">
        <v>3137</v>
      </c>
      <c r="K39" s="211" t="s">
        <v>222</v>
      </c>
      <c r="L39" s="211" t="s">
        <v>3701</v>
      </c>
    </row>
    <row r="40" spans="1:12" s="211" customFormat="1" x14ac:dyDescent="0.25">
      <c r="A40" s="211" t="s">
        <v>143</v>
      </c>
      <c r="B40" s="211">
        <v>2937</v>
      </c>
      <c r="C40" s="211" t="s">
        <v>195</v>
      </c>
      <c r="D40" s="211">
        <v>191770754</v>
      </c>
      <c r="E40" s="218">
        <v>1060</v>
      </c>
      <c r="F40" s="211">
        <v>1274</v>
      </c>
      <c r="G40" s="211">
        <v>1004</v>
      </c>
      <c r="H40" s="218" t="s">
        <v>3554</v>
      </c>
      <c r="I40" s="211" t="s">
        <v>3953</v>
      </c>
      <c r="J40" s="212" t="s">
        <v>3137</v>
      </c>
      <c r="K40" s="211" t="s">
        <v>222</v>
      </c>
      <c r="L40" s="211" t="s">
        <v>3701</v>
      </c>
    </row>
    <row r="41" spans="1:12" s="211" customFormat="1" x14ac:dyDescent="0.25">
      <c r="A41" s="211" t="s">
        <v>143</v>
      </c>
      <c r="B41" s="211">
        <v>2937</v>
      </c>
      <c r="C41" s="211" t="s">
        <v>195</v>
      </c>
      <c r="D41" s="211">
        <v>191770871</v>
      </c>
      <c r="E41" s="218">
        <v>1060</v>
      </c>
      <c r="G41" s="211">
        <v>1004</v>
      </c>
      <c r="H41" s="218" t="s">
        <v>3554</v>
      </c>
      <c r="I41" s="211" t="s">
        <v>4487</v>
      </c>
      <c r="J41" s="212" t="s">
        <v>3137</v>
      </c>
      <c r="K41" s="211" t="s">
        <v>222</v>
      </c>
      <c r="L41" s="211" t="s">
        <v>3701</v>
      </c>
    </row>
    <row r="42" spans="1:12" s="211" customFormat="1" x14ac:dyDescent="0.25">
      <c r="A42" s="211" t="s">
        <v>143</v>
      </c>
      <c r="B42" s="211">
        <v>2937</v>
      </c>
      <c r="C42" s="211" t="s">
        <v>195</v>
      </c>
      <c r="D42" s="211">
        <v>191788531</v>
      </c>
      <c r="E42" s="218">
        <v>1080</v>
      </c>
      <c r="F42" s="211">
        <v>1271</v>
      </c>
      <c r="G42" s="211">
        <v>1004</v>
      </c>
      <c r="H42" s="218" t="s">
        <v>220</v>
      </c>
      <c r="I42" s="211" t="s">
        <v>4558</v>
      </c>
      <c r="J42" s="212" t="s">
        <v>3137</v>
      </c>
      <c r="K42" s="211" t="s">
        <v>222</v>
      </c>
      <c r="L42" s="211" t="s">
        <v>3702</v>
      </c>
    </row>
    <row r="43" spans="1:12" s="211" customFormat="1" x14ac:dyDescent="0.25">
      <c r="A43" s="211" t="s">
        <v>143</v>
      </c>
      <c r="B43" s="211">
        <v>2937</v>
      </c>
      <c r="C43" s="211" t="s">
        <v>195</v>
      </c>
      <c r="D43" s="211">
        <v>191806900</v>
      </c>
      <c r="E43" s="218">
        <v>1060</v>
      </c>
      <c r="F43" s="211">
        <v>1271</v>
      </c>
      <c r="G43" s="211">
        <v>1004</v>
      </c>
      <c r="H43" s="218" t="s">
        <v>3554</v>
      </c>
      <c r="I43" s="211" t="s">
        <v>4358</v>
      </c>
      <c r="J43" s="212" t="s">
        <v>3137</v>
      </c>
      <c r="K43" s="211" t="s">
        <v>222</v>
      </c>
      <c r="L43" s="211" t="s">
        <v>3701</v>
      </c>
    </row>
    <row r="44" spans="1:12" s="211" customFormat="1" x14ac:dyDescent="0.25">
      <c r="A44" s="211" t="s">
        <v>143</v>
      </c>
      <c r="B44" s="211">
        <v>2937</v>
      </c>
      <c r="C44" s="211" t="s">
        <v>195</v>
      </c>
      <c r="D44" s="211">
        <v>191838676</v>
      </c>
      <c r="E44" s="218">
        <v>1080</v>
      </c>
      <c r="F44" s="211">
        <v>1274</v>
      </c>
      <c r="G44" s="211">
        <v>1004</v>
      </c>
      <c r="H44" s="218" t="s">
        <v>220</v>
      </c>
      <c r="I44" s="211" t="s">
        <v>4559</v>
      </c>
      <c r="J44" s="212" t="s">
        <v>3137</v>
      </c>
      <c r="K44" s="211" t="s">
        <v>222</v>
      </c>
      <c r="L44" s="211" t="s">
        <v>3702</v>
      </c>
    </row>
    <row r="45" spans="1:12" s="211" customFormat="1" x14ac:dyDescent="0.25">
      <c r="A45" s="211" t="s">
        <v>143</v>
      </c>
      <c r="B45" s="211">
        <v>2937</v>
      </c>
      <c r="C45" s="211" t="s">
        <v>195</v>
      </c>
      <c r="D45" s="211">
        <v>191858041</v>
      </c>
      <c r="E45" s="218">
        <v>1060</v>
      </c>
      <c r="F45" s="211">
        <v>1274</v>
      </c>
      <c r="G45" s="211">
        <v>1004</v>
      </c>
      <c r="H45" s="218" t="s">
        <v>3554</v>
      </c>
      <c r="I45" s="211" t="s">
        <v>4359</v>
      </c>
      <c r="J45" s="212" t="s">
        <v>3137</v>
      </c>
      <c r="K45" s="211" t="s">
        <v>222</v>
      </c>
      <c r="L45" s="211" t="s">
        <v>3701</v>
      </c>
    </row>
    <row r="46" spans="1:12" s="211" customFormat="1" x14ac:dyDescent="0.25">
      <c r="A46" s="211" t="s">
        <v>143</v>
      </c>
      <c r="B46" s="211">
        <v>2937</v>
      </c>
      <c r="C46" s="211" t="s">
        <v>195</v>
      </c>
      <c r="D46" s="211">
        <v>192006531</v>
      </c>
      <c r="E46" s="218">
        <v>1080</v>
      </c>
      <c r="F46" s="211">
        <v>1252</v>
      </c>
      <c r="G46" s="211">
        <v>1004</v>
      </c>
      <c r="H46" s="218" t="s">
        <v>220</v>
      </c>
      <c r="I46" s="211" t="s">
        <v>4237</v>
      </c>
      <c r="J46" s="212" t="s">
        <v>3137</v>
      </c>
      <c r="K46" s="211" t="s">
        <v>222</v>
      </c>
      <c r="L46" s="211" t="s">
        <v>3702</v>
      </c>
    </row>
    <row r="47" spans="1:12" s="211" customFormat="1" x14ac:dyDescent="0.25">
      <c r="A47" s="211" t="s">
        <v>143</v>
      </c>
      <c r="B47" s="211">
        <v>2937</v>
      </c>
      <c r="C47" s="211" t="s">
        <v>195</v>
      </c>
      <c r="D47" s="211">
        <v>192006534</v>
      </c>
      <c r="E47" s="218">
        <v>1080</v>
      </c>
      <c r="F47" s="211">
        <v>1252</v>
      </c>
      <c r="G47" s="211">
        <v>1004</v>
      </c>
      <c r="H47" s="218" t="s">
        <v>220</v>
      </c>
      <c r="I47" s="211" t="s">
        <v>4238</v>
      </c>
      <c r="J47" s="212" t="s">
        <v>3137</v>
      </c>
      <c r="K47" s="211" t="s">
        <v>222</v>
      </c>
      <c r="L47" s="211" t="s">
        <v>3702</v>
      </c>
    </row>
    <row r="48" spans="1:12" s="211" customFormat="1" x14ac:dyDescent="0.25">
      <c r="A48" s="211" t="s">
        <v>143</v>
      </c>
      <c r="B48" s="211">
        <v>2937</v>
      </c>
      <c r="C48" s="211" t="s">
        <v>195</v>
      </c>
      <c r="D48" s="211">
        <v>192006538</v>
      </c>
      <c r="E48" s="218">
        <v>1080</v>
      </c>
      <c r="F48" s="211">
        <v>1252</v>
      </c>
      <c r="G48" s="211">
        <v>1004</v>
      </c>
      <c r="H48" s="218" t="s">
        <v>220</v>
      </c>
      <c r="I48" s="211" t="s">
        <v>4239</v>
      </c>
      <c r="J48" s="212" t="s">
        <v>3137</v>
      </c>
      <c r="K48" s="211" t="s">
        <v>222</v>
      </c>
      <c r="L48" s="211" t="s">
        <v>3702</v>
      </c>
    </row>
    <row r="49" spans="1:12" s="211" customFormat="1" x14ac:dyDescent="0.25">
      <c r="A49" s="211" t="s">
        <v>143</v>
      </c>
      <c r="B49" s="211">
        <v>2939</v>
      </c>
      <c r="C49" s="211" t="s">
        <v>142</v>
      </c>
      <c r="D49" s="211">
        <v>190628763</v>
      </c>
      <c r="E49" s="218">
        <v>1080</v>
      </c>
      <c r="F49" s="211">
        <v>1274</v>
      </c>
      <c r="G49" s="211">
        <v>1004</v>
      </c>
      <c r="H49" s="218" t="s">
        <v>220</v>
      </c>
      <c r="I49" s="211" t="s">
        <v>3329</v>
      </c>
      <c r="J49" s="212" t="s">
        <v>3137</v>
      </c>
      <c r="K49" s="211" t="s">
        <v>222</v>
      </c>
      <c r="L49" s="211" t="s">
        <v>3702</v>
      </c>
    </row>
    <row r="50" spans="1:12" s="211" customFormat="1" x14ac:dyDescent="0.25">
      <c r="A50" s="211" t="s">
        <v>143</v>
      </c>
      <c r="B50" s="211">
        <v>2939</v>
      </c>
      <c r="C50" s="211" t="s">
        <v>142</v>
      </c>
      <c r="D50" s="211">
        <v>190973189</v>
      </c>
      <c r="E50" s="218">
        <v>1060</v>
      </c>
      <c r="F50" s="211">
        <v>1252</v>
      </c>
      <c r="G50" s="211">
        <v>1004</v>
      </c>
      <c r="H50" s="218" t="s">
        <v>3554</v>
      </c>
      <c r="I50" s="211" t="s">
        <v>3330</v>
      </c>
      <c r="J50" s="212" t="s">
        <v>3137</v>
      </c>
      <c r="K50" s="211" t="s">
        <v>222</v>
      </c>
      <c r="L50" s="211" t="s">
        <v>3701</v>
      </c>
    </row>
    <row r="51" spans="1:12" s="211" customFormat="1" x14ac:dyDescent="0.25">
      <c r="A51" s="211" t="s">
        <v>143</v>
      </c>
      <c r="B51" s="211">
        <v>2939</v>
      </c>
      <c r="C51" s="211" t="s">
        <v>142</v>
      </c>
      <c r="D51" s="211">
        <v>191022921</v>
      </c>
      <c r="E51" s="218">
        <v>1060</v>
      </c>
      <c r="F51" s="211">
        <v>1242</v>
      </c>
      <c r="G51" s="211">
        <v>1004</v>
      </c>
      <c r="H51" s="218" t="s">
        <v>3554</v>
      </c>
      <c r="I51" s="211" t="s">
        <v>4493</v>
      </c>
      <c r="J51" s="212" t="s">
        <v>3137</v>
      </c>
      <c r="K51" s="211" t="s">
        <v>222</v>
      </c>
      <c r="L51" s="211" t="s">
        <v>3701</v>
      </c>
    </row>
    <row r="52" spans="1:12" s="211" customFormat="1" x14ac:dyDescent="0.25">
      <c r="A52" s="211" t="s">
        <v>143</v>
      </c>
      <c r="B52" s="211">
        <v>2939</v>
      </c>
      <c r="C52" s="211" t="s">
        <v>142</v>
      </c>
      <c r="D52" s="211">
        <v>191023091</v>
      </c>
      <c r="E52" s="218">
        <v>1060</v>
      </c>
      <c r="F52" s="211">
        <v>1242</v>
      </c>
      <c r="G52" s="211">
        <v>1004</v>
      </c>
      <c r="H52" s="218" t="s">
        <v>3554</v>
      </c>
      <c r="I52" s="211" t="s">
        <v>3954</v>
      </c>
      <c r="J52" s="212" t="s">
        <v>3137</v>
      </c>
      <c r="K52" s="211" t="s">
        <v>222</v>
      </c>
      <c r="L52" s="211" t="s">
        <v>3701</v>
      </c>
    </row>
    <row r="53" spans="1:12" s="211" customFormat="1" x14ac:dyDescent="0.25">
      <c r="A53" s="211" t="s">
        <v>143</v>
      </c>
      <c r="B53" s="211">
        <v>2939</v>
      </c>
      <c r="C53" s="211" t="s">
        <v>142</v>
      </c>
      <c r="D53" s="211">
        <v>191027770</v>
      </c>
      <c r="E53" s="218">
        <v>1060</v>
      </c>
      <c r="F53" s="211">
        <v>1264</v>
      </c>
      <c r="G53" s="211">
        <v>1004</v>
      </c>
      <c r="H53" s="218" t="s">
        <v>3554</v>
      </c>
      <c r="I53" s="211" t="s">
        <v>3331</v>
      </c>
      <c r="J53" s="212" t="s">
        <v>3137</v>
      </c>
      <c r="K53" s="211" t="s">
        <v>222</v>
      </c>
      <c r="L53" s="211" t="s">
        <v>3701</v>
      </c>
    </row>
    <row r="54" spans="1:12" s="211" customFormat="1" x14ac:dyDescent="0.25">
      <c r="A54" s="211" t="s">
        <v>143</v>
      </c>
      <c r="B54" s="211">
        <v>2939</v>
      </c>
      <c r="C54" s="211" t="s">
        <v>142</v>
      </c>
      <c r="D54" s="211">
        <v>191053570</v>
      </c>
      <c r="E54" s="218">
        <v>1080</v>
      </c>
      <c r="F54" s="211">
        <v>1242</v>
      </c>
      <c r="G54" s="211">
        <v>1004</v>
      </c>
      <c r="H54" s="218" t="s">
        <v>220</v>
      </c>
      <c r="I54" s="211" t="s">
        <v>3332</v>
      </c>
      <c r="J54" s="212" t="s">
        <v>3137</v>
      </c>
      <c r="K54" s="211" t="s">
        <v>222</v>
      </c>
      <c r="L54" s="211" t="s">
        <v>3703</v>
      </c>
    </row>
    <row r="55" spans="1:12" s="211" customFormat="1" x14ac:dyDescent="0.25">
      <c r="A55" s="211" t="s">
        <v>143</v>
      </c>
      <c r="B55" s="211">
        <v>2939</v>
      </c>
      <c r="C55" s="211" t="s">
        <v>142</v>
      </c>
      <c r="D55" s="211">
        <v>191158410</v>
      </c>
      <c r="E55" s="218">
        <v>1060</v>
      </c>
      <c r="F55" s="211">
        <v>1242</v>
      </c>
      <c r="G55" s="211">
        <v>1004</v>
      </c>
      <c r="H55" s="218" t="s">
        <v>3554</v>
      </c>
      <c r="I55" s="211" t="s">
        <v>3333</v>
      </c>
      <c r="J55" s="212" t="s">
        <v>3137</v>
      </c>
      <c r="K55" s="211" t="s">
        <v>222</v>
      </c>
      <c r="L55" s="211" t="s">
        <v>3701</v>
      </c>
    </row>
    <row r="56" spans="1:12" s="211" customFormat="1" x14ac:dyDescent="0.25">
      <c r="A56" s="211" t="s">
        <v>143</v>
      </c>
      <c r="B56" s="211">
        <v>2939</v>
      </c>
      <c r="C56" s="211" t="s">
        <v>142</v>
      </c>
      <c r="D56" s="211">
        <v>191187753</v>
      </c>
      <c r="E56" s="218">
        <v>1060</v>
      </c>
      <c r="F56" s="211">
        <v>1242</v>
      </c>
      <c r="G56" s="211">
        <v>1004</v>
      </c>
      <c r="H56" s="218" t="s">
        <v>3554</v>
      </c>
      <c r="I56" s="211" t="s">
        <v>3955</v>
      </c>
      <c r="J56" s="212" t="s">
        <v>3137</v>
      </c>
      <c r="K56" s="211" t="s">
        <v>222</v>
      </c>
      <c r="L56" s="211" t="s">
        <v>3701</v>
      </c>
    </row>
    <row r="57" spans="1:12" s="211" customFormat="1" x14ac:dyDescent="0.25">
      <c r="A57" s="211" t="s">
        <v>143</v>
      </c>
      <c r="B57" s="211">
        <v>2939</v>
      </c>
      <c r="C57" s="211" t="s">
        <v>142</v>
      </c>
      <c r="D57" s="211">
        <v>191233630</v>
      </c>
      <c r="E57" s="218">
        <v>1060</v>
      </c>
      <c r="F57" s="211">
        <v>1261</v>
      </c>
      <c r="G57" s="211">
        <v>1004</v>
      </c>
      <c r="H57" s="218" t="s">
        <v>3554</v>
      </c>
      <c r="I57" s="211" t="s">
        <v>3334</v>
      </c>
      <c r="J57" s="212" t="s">
        <v>3137</v>
      </c>
      <c r="K57" s="211" t="s">
        <v>222</v>
      </c>
      <c r="L57" s="211" t="s">
        <v>3701</v>
      </c>
    </row>
    <row r="58" spans="1:12" s="211" customFormat="1" x14ac:dyDescent="0.25">
      <c r="A58" s="211" t="s">
        <v>143</v>
      </c>
      <c r="B58" s="211">
        <v>2939</v>
      </c>
      <c r="C58" s="211" t="s">
        <v>142</v>
      </c>
      <c r="D58" s="211">
        <v>191233631</v>
      </c>
      <c r="E58" s="218">
        <v>1060</v>
      </c>
      <c r="F58" s="211">
        <v>1242</v>
      </c>
      <c r="G58" s="211">
        <v>1004</v>
      </c>
      <c r="H58" s="218" t="s">
        <v>3554</v>
      </c>
      <c r="I58" s="211" t="s">
        <v>4360</v>
      </c>
      <c r="J58" s="212" t="s">
        <v>3137</v>
      </c>
      <c r="K58" s="211" t="s">
        <v>222</v>
      </c>
      <c r="L58" s="211" t="s">
        <v>3701</v>
      </c>
    </row>
    <row r="59" spans="1:12" s="211" customFormat="1" x14ac:dyDescent="0.25">
      <c r="A59" s="211" t="s">
        <v>143</v>
      </c>
      <c r="B59" s="211">
        <v>2939</v>
      </c>
      <c r="C59" s="211" t="s">
        <v>142</v>
      </c>
      <c r="D59" s="211">
        <v>191252910</v>
      </c>
      <c r="E59" s="218">
        <v>1060</v>
      </c>
      <c r="F59" s="211">
        <v>1251</v>
      </c>
      <c r="G59" s="211">
        <v>1004</v>
      </c>
      <c r="H59" s="218" t="s">
        <v>3554</v>
      </c>
      <c r="I59" s="211" t="s">
        <v>3335</v>
      </c>
      <c r="J59" s="212" t="s">
        <v>3137</v>
      </c>
      <c r="K59" s="211" t="s">
        <v>222</v>
      </c>
      <c r="L59" s="211" t="s">
        <v>3701</v>
      </c>
    </row>
    <row r="60" spans="1:12" s="211" customFormat="1" x14ac:dyDescent="0.25">
      <c r="A60" s="211" t="s">
        <v>143</v>
      </c>
      <c r="B60" s="211">
        <v>2939</v>
      </c>
      <c r="C60" s="211" t="s">
        <v>142</v>
      </c>
      <c r="D60" s="211">
        <v>191306370</v>
      </c>
      <c r="E60" s="218">
        <v>1060</v>
      </c>
      <c r="F60" s="211">
        <v>1242</v>
      </c>
      <c r="G60" s="211">
        <v>1004</v>
      </c>
      <c r="H60" s="218" t="s">
        <v>3554</v>
      </c>
      <c r="I60" s="211" t="s">
        <v>3956</v>
      </c>
      <c r="J60" s="212" t="s">
        <v>3137</v>
      </c>
      <c r="K60" s="211" t="s">
        <v>222</v>
      </c>
      <c r="L60" s="211" t="s">
        <v>3701</v>
      </c>
    </row>
    <row r="61" spans="1:12" s="211" customFormat="1" x14ac:dyDescent="0.25">
      <c r="A61" s="211" t="s">
        <v>143</v>
      </c>
      <c r="B61" s="211">
        <v>2939</v>
      </c>
      <c r="C61" s="211" t="s">
        <v>142</v>
      </c>
      <c r="D61" s="211">
        <v>191468370</v>
      </c>
      <c r="E61" s="218">
        <v>1060</v>
      </c>
      <c r="F61" s="211">
        <v>1242</v>
      </c>
      <c r="G61" s="211">
        <v>1004</v>
      </c>
      <c r="H61" s="218" t="s">
        <v>3554</v>
      </c>
      <c r="I61" s="211" t="s">
        <v>4361</v>
      </c>
      <c r="J61" s="212" t="s">
        <v>3137</v>
      </c>
      <c r="K61" s="211" t="s">
        <v>222</v>
      </c>
      <c r="L61" s="211" t="s">
        <v>3701</v>
      </c>
    </row>
    <row r="62" spans="1:12" s="211" customFormat="1" x14ac:dyDescent="0.25">
      <c r="A62" s="211" t="s">
        <v>143</v>
      </c>
      <c r="B62" s="211">
        <v>2939</v>
      </c>
      <c r="C62" s="211" t="s">
        <v>142</v>
      </c>
      <c r="D62" s="211">
        <v>191520451</v>
      </c>
      <c r="E62" s="218">
        <v>1080</v>
      </c>
      <c r="G62" s="211">
        <v>1004</v>
      </c>
      <c r="H62" s="218" t="s">
        <v>220</v>
      </c>
      <c r="I62" s="211" t="s">
        <v>4085</v>
      </c>
      <c r="J62" s="212" t="s">
        <v>3137</v>
      </c>
      <c r="K62" s="211" t="s">
        <v>222</v>
      </c>
      <c r="L62" s="211" t="s">
        <v>3702</v>
      </c>
    </row>
    <row r="63" spans="1:12" s="211" customFormat="1" x14ac:dyDescent="0.25">
      <c r="A63" s="211" t="s">
        <v>143</v>
      </c>
      <c r="B63" s="211">
        <v>2939</v>
      </c>
      <c r="C63" s="211" t="s">
        <v>142</v>
      </c>
      <c r="D63" s="211">
        <v>191548291</v>
      </c>
      <c r="E63" s="218">
        <v>1060</v>
      </c>
      <c r="F63" s="211">
        <v>1242</v>
      </c>
      <c r="G63" s="211">
        <v>1004</v>
      </c>
      <c r="H63" s="218" t="s">
        <v>3554</v>
      </c>
      <c r="I63" s="211" t="s">
        <v>3957</v>
      </c>
      <c r="J63" s="212" t="s">
        <v>3137</v>
      </c>
      <c r="K63" s="211" t="s">
        <v>222</v>
      </c>
      <c r="L63" s="211" t="s">
        <v>3701</v>
      </c>
    </row>
    <row r="64" spans="1:12" s="211" customFormat="1" x14ac:dyDescent="0.25">
      <c r="A64" s="211" t="s">
        <v>143</v>
      </c>
      <c r="B64" s="211">
        <v>2939</v>
      </c>
      <c r="C64" s="211" t="s">
        <v>142</v>
      </c>
      <c r="D64" s="211">
        <v>191605713</v>
      </c>
      <c r="E64" s="218">
        <v>1080</v>
      </c>
      <c r="F64" s="211">
        <v>1242</v>
      </c>
      <c r="G64" s="211">
        <v>1004</v>
      </c>
      <c r="H64" s="218" t="s">
        <v>220</v>
      </c>
      <c r="I64" s="211" t="s">
        <v>3336</v>
      </c>
      <c r="J64" s="212" t="s">
        <v>3137</v>
      </c>
      <c r="K64" s="211" t="s">
        <v>222</v>
      </c>
      <c r="L64" s="211" t="s">
        <v>3702</v>
      </c>
    </row>
    <row r="65" spans="1:12" s="211" customFormat="1" x14ac:dyDescent="0.25">
      <c r="A65" s="211" t="s">
        <v>143</v>
      </c>
      <c r="B65" s="211">
        <v>2939</v>
      </c>
      <c r="C65" s="211" t="s">
        <v>142</v>
      </c>
      <c r="D65" s="211">
        <v>191606251</v>
      </c>
      <c r="E65" s="218">
        <v>1080</v>
      </c>
      <c r="G65" s="211">
        <v>1004</v>
      </c>
      <c r="H65" s="218" t="s">
        <v>220</v>
      </c>
      <c r="I65" s="211" t="s">
        <v>3337</v>
      </c>
      <c r="J65" s="212" t="s">
        <v>3137</v>
      </c>
      <c r="K65" s="211" t="s">
        <v>222</v>
      </c>
      <c r="L65" s="211" t="s">
        <v>3702</v>
      </c>
    </row>
    <row r="66" spans="1:12" s="211" customFormat="1" x14ac:dyDescent="0.25">
      <c r="A66" s="211" t="s">
        <v>143</v>
      </c>
      <c r="B66" s="211">
        <v>2939</v>
      </c>
      <c r="C66" s="211" t="s">
        <v>142</v>
      </c>
      <c r="D66" s="211">
        <v>191606252</v>
      </c>
      <c r="E66" s="218">
        <v>1080</v>
      </c>
      <c r="G66" s="211">
        <v>1004</v>
      </c>
      <c r="H66" s="218" t="s">
        <v>220</v>
      </c>
      <c r="I66" s="211" t="s">
        <v>3338</v>
      </c>
      <c r="J66" s="212" t="s">
        <v>3137</v>
      </c>
      <c r="K66" s="211" t="s">
        <v>222</v>
      </c>
      <c r="L66" s="211" t="s">
        <v>3702</v>
      </c>
    </row>
    <row r="67" spans="1:12" s="211" customFormat="1" x14ac:dyDescent="0.25">
      <c r="A67" s="211" t="s">
        <v>143</v>
      </c>
      <c r="B67" s="211">
        <v>2939</v>
      </c>
      <c r="C67" s="211" t="s">
        <v>142</v>
      </c>
      <c r="D67" s="211">
        <v>191619714</v>
      </c>
      <c r="E67" s="218">
        <v>1080</v>
      </c>
      <c r="G67" s="211">
        <v>1004</v>
      </c>
      <c r="H67" s="218" t="s">
        <v>220</v>
      </c>
      <c r="I67" s="211" t="s">
        <v>3339</v>
      </c>
      <c r="J67" s="212" t="s">
        <v>3137</v>
      </c>
      <c r="K67" s="211" t="s">
        <v>222</v>
      </c>
      <c r="L67" s="211" t="s">
        <v>3702</v>
      </c>
    </row>
    <row r="68" spans="1:12" s="211" customFormat="1" x14ac:dyDescent="0.25">
      <c r="A68" s="211" t="s">
        <v>143</v>
      </c>
      <c r="B68" s="211">
        <v>2939</v>
      </c>
      <c r="C68" s="211" t="s">
        <v>142</v>
      </c>
      <c r="D68" s="211">
        <v>191659872</v>
      </c>
      <c r="E68" s="218">
        <v>1060</v>
      </c>
      <c r="F68" s="211">
        <v>1271</v>
      </c>
      <c r="G68" s="211">
        <v>1004</v>
      </c>
      <c r="H68" s="218" t="s">
        <v>3554</v>
      </c>
      <c r="I68" s="211" t="s">
        <v>3340</v>
      </c>
      <c r="J68" s="212" t="s">
        <v>3137</v>
      </c>
      <c r="K68" s="211" t="s">
        <v>222</v>
      </c>
      <c r="L68" s="211" t="s">
        <v>3701</v>
      </c>
    </row>
    <row r="69" spans="1:12" s="211" customFormat="1" x14ac:dyDescent="0.25">
      <c r="A69" s="211" t="s">
        <v>143</v>
      </c>
      <c r="B69" s="211">
        <v>2939</v>
      </c>
      <c r="C69" s="211" t="s">
        <v>142</v>
      </c>
      <c r="D69" s="211">
        <v>191660159</v>
      </c>
      <c r="E69" s="218">
        <v>1060</v>
      </c>
      <c r="G69" s="211">
        <v>1004</v>
      </c>
      <c r="H69" s="218" t="s">
        <v>3554</v>
      </c>
      <c r="I69" s="211" t="s">
        <v>3341</v>
      </c>
      <c r="J69" s="212" t="s">
        <v>3137</v>
      </c>
      <c r="K69" s="211" t="s">
        <v>222</v>
      </c>
      <c r="L69" s="211" t="s">
        <v>3701</v>
      </c>
    </row>
    <row r="70" spans="1:12" s="211" customFormat="1" x14ac:dyDescent="0.25">
      <c r="A70" s="211" t="s">
        <v>143</v>
      </c>
      <c r="B70" s="211">
        <v>2939</v>
      </c>
      <c r="C70" s="211" t="s">
        <v>142</v>
      </c>
      <c r="D70" s="211">
        <v>191660234</v>
      </c>
      <c r="E70" s="218">
        <v>1060</v>
      </c>
      <c r="G70" s="211">
        <v>1004</v>
      </c>
      <c r="H70" s="218" t="s">
        <v>3554</v>
      </c>
      <c r="I70" s="211" t="s">
        <v>4086</v>
      </c>
      <c r="J70" s="212" t="s">
        <v>3137</v>
      </c>
      <c r="K70" s="211" t="s">
        <v>222</v>
      </c>
      <c r="L70" s="211" t="s">
        <v>3701</v>
      </c>
    </row>
    <row r="71" spans="1:12" s="211" customFormat="1" x14ac:dyDescent="0.25">
      <c r="A71" s="211" t="s">
        <v>143</v>
      </c>
      <c r="B71" s="211">
        <v>2939</v>
      </c>
      <c r="C71" s="211" t="s">
        <v>142</v>
      </c>
      <c r="D71" s="211">
        <v>191660235</v>
      </c>
      <c r="E71" s="218">
        <v>1060</v>
      </c>
      <c r="G71" s="211">
        <v>1004</v>
      </c>
      <c r="H71" s="218" t="s">
        <v>3554</v>
      </c>
      <c r="I71" s="211" t="s">
        <v>4087</v>
      </c>
      <c r="J71" s="212" t="s">
        <v>3137</v>
      </c>
      <c r="K71" s="211" t="s">
        <v>222</v>
      </c>
      <c r="L71" s="211" t="s">
        <v>3701</v>
      </c>
    </row>
    <row r="72" spans="1:12" s="211" customFormat="1" x14ac:dyDescent="0.25">
      <c r="A72" s="211" t="s">
        <v>143</v>
      </c>
      <c r="B72" s="211">
        <v>2939</v>
      </c>
      <c r="C72" s="211" t="s">
        <v>142</v>
      </c>
      <c r="D72" s="211">
        <v>191660237</v>
      </c>
      <c r="E72" s="218">
        <v>1080</v>
      </c>
      <c r="G72" s="211">
        <v>1004</v>
      </c>
      <c r="H72" s="218" t="s">
        <v>220</v>
      </c>
      <c r="I72" s="211" t="s">
        <v>4088</v>
      </c>
      <c r="J72" s="212" t="s">
        <v>3137</v>
      </c>
      <c r="K72" s="211" t="s">
        <v>222</v>
      </c>
      <c r="L72" s="211" t="s">
        <v>3702</v>
      </c>
    </row>
    <row r="73" spans="1:12" s="211" customFormat="1" x14ac:dyDescent="0.25">
      <c r="A73" s="211" t="s">
        <v>143</v>
      </c>
      <c r="B73" s="211">
        <v>2939</v>
      </c>
      <c r="C73" s="211" t="s">
        <v>142</v>
      </c>
      <c r="D73" s="211">
        <v>191660238</v>
      </c>
      <c r="E73" s="218">
        <v>1060</v>
      </c>
      <c r="G73" s="211">
        <v>1004</v>
      </c>
      <c r="H73" s="218" t="s">
        <v>3554</v>
      </c>
      <c r="I73" s="211" t="s">
        <v>4089</v>
      </c>
      <c r="J73" s="212" t="s">
        <v>3137</v>
      </c>
      <c r="K73" s="211" t="s">
        <v>222</v>
      </c>
      <c r="L73" s="211" t="s">
        <v>3701</v>
      </c>
    </row>
    <row r="74" spans="1:12" s="211" customFormat="1" x14ac:dyDescent="0.25">
      <c r="A74" s="211" t="s">
        <v>143</v>
      </c>
      <c r="B74" s="211">
        <v>2939</v>
      </c>
      <c r="C74" s="211" t="s">
        <v>142</v>
      </c>
      <c r="D74" s="211">
        <v>191660298</v>
      </c>
      <c r="E74" s="218">
        <v>1060</v>
      </c>
      <c r="G74" s="211">
        <v>1004</v>
      </c>
      <c r="H74" s="218" t="s">
        <v>3554</v>
      </c>
      <c r="I74" s="211" t="s">
        <v>3342</v>
      </c>
      <c r="J74" s="212" t="s">
        <v>3137</v>
      </c>
      <c r="K74" s="211" t="s">
        <v>222</v>
      </c>
      <c r="L74" s="211" t="s">
        <v>3701</v>
      </c>
    </row>
    <row r="75" spans="1:12" s="211" customFormat="1" x14ac:dyDescent="0.25">
      <c r="A75" s="211" t="s">
        <v>143</v>
      </c>
      <c r="B75" s="211">
        <v>2939</v>
      </c>
      <c r="C75" s="211" t="s">
        <v>142</v>
      </c>
      <c r="D75" s="211">
        <v>191661234</v>
      </c>
      <c r="E75" s="218">
        <v>1060</v>
      </c>
      <c r="G75" s="211">
        <v>1004</v>
      </c>
      <c r="H75" s="218" t="s">
        <v>3554</v>
      </c>
      <c r="I75" s="211" t="s">
        <v>4090</v>
      </c>
      <c r="J75" s="212" t="s">
        <v>3137</v>
      </c>
      <c r="K75" s="211" t="s">
        <v>222</v>
      </c>
      <c r="L75" s="211" t="s">
        <v>3701</v>
      </c>
    </row>
    <row r="76" spans="1:12" s="211" customFormat="1" x14ac:dyDescent="0.25">
      <c r="A76" s="211" t="s">
        <v>143</v>
      </c>
      <c r="B76" s="211">
        <v>2939</v>
      </c>
      <c r="C76" s="211" t="s">
        <v>142</v>
      </c>
      <c r="D76" s="211">
        <v>191661237</v>
      </c>
      <c r="E76" s="218">
        <v>1080</v>
      </c>
      <c r="G76" s="211">
        <v>1004</v>
      </c>
      <c r="H76" s="218" t="s">
        <v>220</v>
      </c>
      <c r="I76" s="211" t="s">
        <v>3343</v>
      </c>
      <c r="J76" s="212" t="s">
        <v>3137</v>
      </c>
      <c r="K76" s="211" t="s">
        <v>222</v>
      </c>
      <c r="L76" s="211" t="s">
        <v>3702</v>
      </c>
    </row>
    <row r="77" spans="1:12" s="211" customFormat="1" x14ac:dyDescent="0.25">
      <c r="A77" s="211" t="s">
        <v>143</v>
      </c>
      <c r="B77" s="211">
        <v>2939</v>
      </c>
      <c r="C77" s="211" t="s">
        <v>142</v>
      </c>
      <c r="D77" s="211">
        <v>191661239</v>
      </c>
      <c r="E77" s="218">
        <v>1060</v>
      </c>
      <c r="G77" s="211">
        <v>1004</v>
      </c>
      <c r="H77" s="218" t="s">
        <v>3554</v>
      </c>
      <c r="I77" s="211" t="s">
        <v>3635</v>
      </c>
      <c r="J77" s="212" t="s">
        <v>3137</v>
      </c>
      <c r="K77" s="211" t="s">
        <v>222</v>
      </c>
      <c r="L77" s="211" t="s">
        <v>3701</v>
      </c>
    </row>
    <row r="78" spans="1:12" s="211" customFormat="1" x14ac:dyDescent="0.25">
      <c r="A78" s="211" t="s">
        <v>143</v>
      </c>
      <c r="B78" s="211">
        <v>2939</v>
      </c>
      <c r="C78" s="211" t="s">
        <v>142</v>
      </c>
      <c r="D78" s="211">
        <v>191687666</v>
      </c>
      <c r="E78" s="218">
        <v>1080</v>
      </c>
      <c r="F78" s="211">
        <v>1242</v>
      </c>
      <c r="G78" s="211">
        <v>1004</v>
      </c>
      <c r="H78" s="218" t="s">
        <v>220</v>
      </c>
      <c r="I78" s="211" t="s">
        <v>3344</v>
      </c>
      <c r="J78" s="212" t="s">
        <v>3137</v>
      </c>
      <c r="K78" s="211" t="s">
        <v>222</v>
      </c>
      <c r="L78" s="211" t="s">
        <v>3702</v>
      </c>
    </row>
    <row r="79" spans="1:12" s="211" customFormat="1" x14ac:dyDescent="0.25">
      <c r="A79" s="211" t="s">
        <v>143</v>
      </c>
      <c r="B79" s="211">
        <v>2939</v>
      </c>
      <c r="C79" s="211" t="s">
        <v>142</v>
      </c>
      <c r="D79" s="211">
        <v>191688453</v>
      </c>
      <c r="E79" s="218">
        <v>1060</v>
      </c>
      <c r="G79" s="211">
        <v>1004</v>
      </c>
      <c r="H79" s="218" t="s">
        <v>3554</v>
      </c>
      <c r="I79" s="211" t="s">
        <v>3636</v>
      </c>
      <c r="J79" s="212" t="s">
        <v>3137</v>
      </c>
      <c r="K79" s="211" t="s">
        <v>222</v>
      </c>
      <c r="L79" s="211" t="s">
        <v>3701</v>
      </c>
    </row>
    <row r="80" spans="1:12" s="211" customFormat="1" x14ac:dyDescent="0.25">
      <c r="A80" s="211" t="s">
        <v>143</v>
      </c>
      <c r="B80" s="211">
        <v>2939</v>
      </c>
      <c r="C80" s="211" t="s">
        <v>142</v>
      </c>
      <c r="D80" s="211">
        <v>191688578</v>
      </c>
      <c r="E80" s="218">
        <v>1060</v>
      </c>
      <c r="G80" s="211">
        <v>1004</v>
      </c>
      <c r="H80" s="218" t="s">
        <v>3554</v>
      </c>
      <c r="I80" s="211" t="s">
        <v>3637</v>
      </c>
      <c r="J80" s="212" t="s">
        <v>3137</v>
      </c>
      <c r="K80" s="211" t="s">
        <v>222</v>
      </c>
      <c r="L80" s="211" t="s">
        <v>3701</v>
      </c>
    </row>
    <row r="81" spans="1:12" s="211" customFormat="1" x14ac:dyDescent="0.25">
      <c r="A81" s="211" t="s">
        <v>143</v>
      </c>
      <c r="B81" s="211">
        <v>2939</v>
      </c>
      <c r="C81" s="211" t="s">
        <v>142</v>
      </c>
      <c r="D81" s="211">
        <v>191688583</v>
      </c>
      <c r="E81" s="218">
        <v>1060</v>
      </c>
      <c r="G81" s="211">
        <v>1004</v>
      </c>
      <c r="H81" s="218" t="s">
        <v>3554</v>
      </c>
      <c r="I81" s="211" t="s">
        <v>3638</v>
      </c>
      <c r="J81" s="212" t="s">
        <v>3137</v>
      </c>
      <c r="K81" s="211" t="s">
        <v>222</v>
      </c>
      <c r="L81" s="211" t="s">
        <v>3701</v>
      </c>
    </row>
    <row r="82" spans="1:12" s="211" customFormat="1" x14ac:dyDescent="0.25">
      <c r="A82" s="211" t="s">
        <v>143</v>
      </c>
      <c r="B82" s="211">
        <v>2939</v>
      </c>
      <c r="C82" s="211" t="s">
        <v>142</v>
      </c>
      <c r="D82" s="211">
        <v>191688598</v>
      </c>
      <c r="E82" s="218">
        <v>1060</v>
      </c>
      <c r="G82" s="211">
        <v>1004</v>
      </c>
      <c r="H82" s="218" t="s">
        <v>3554</v>
      </c>
      <c r="I82" s="211" t="s">
        <v>4091</v>
      </c>
      <c r="J82" s="212" t="s">
        <v>3137</v>
      </c>
      <c r="K82" s="211" t="s">
        <v>222</v>
      </c>
      <c r="L82" s="211" t="s">
        <v>3701</v>
      </c>
    </row>
    <row r="83" spans="1:12" s="211" customFormat="1" x14ac:dyDescent="0.25">
      <c r="A83" s="211" t="s">
        <v>143</v>
      </c>
      <c r="B83" s="211">
        <v>2939</v>
      </c>
      <c r="C83" s="211" t="s">
        <v>142</v>
      </c>
      <c r="D83" s="211">
        <v>191689156</v>
      </c>
      <c r="E83" s="218">
        <v>1060</v>
      </c>
      <c r="G83" s="211">
        <v>1004</v>
      </c>
      <c r="H83" s="218" t="s">
        <v>3554</v>
      </c>
      <c r="I83" s="211" t="s">
        <v>4362</v>
      </c>
      <c r="J83" s="212" t="s">
        <v>3137</v>
      </c>
      <c r="K83" s="211" t="s">
        <v>222</v>
      </c>
      <c r="L83" s="211" t="s">
        <v>3701</v>
      </c>
    </row>
    <row r="84" spans="1:12" s="211" customFormat="1" x14ac:dyDescent="0.25">
      <c r="A84" s="211" t="s">
        <v>143</v>
      </c>
      <c r="B84" s="211">
        <v>2939</v>
      </c>
      <c r="C84" s="211" t="s">
        <v>142</v>
      </c>
      <c r="D84" s="211">
        <v>191689157</v>
      </c>
      <c r="E84" s="218">
        <v>1060</v>
      </c>
      <c r="G84" s="211">
        <v>1004</v>
      </c>
      <c r="H84" s="218" t="s">
        <v>3554</v>
      </c>
      <c r="I84" s="211" t="s">
        <v>4118</v>
      </c>
      <c r="J84" s="212" t="s">
        <v>3137</v>
      </c>
      <c r="K84" s="211" t="s">
        <v>222</v>
      </c>
      <c r="L84" s="211" t="s">
        <v>3701</v>
      </c>
    </row>
    <row r="85" spans="1:12" s="211" customFormat="1" x14ac:dyDescent="0.25">
      <c r="A85" s="211" t="s">
        <v>143</v>
      </c>
      <c r="B85" s="211">
        <v>2939</v>
      </c>
      <c r="C85" s="211" t="s">
        <v>142</v>
      </c>
      <c r="D85" s="211">
        <v>191734874</v>
      </c>
      <c r="E85" s="218">
        <v>1080</v>
      </c>
      <c r="G85" s="211">
        <v>1004</v>
      </c>
      <c r="H85" s="218" t="s">
        <v>220</v>
      </c>
      <c r="I85" s="211" t="s">
        <v>3639</v>
      </c>
      <c r="J85" s="212" t="s">
        <v>3137</v>
      </c>
      <c r="K85" s="211" t="s">
        <v>222</v>
      </c>
      <c r="L85" s="211" t="s">
        <v>3702</v>
      </c>
    </row>
    <row r="86" spans="1:12" s="211" customFormat="1" x14ac:dyDescent="0.25">
      <c r="A86" s="211" t="s">
        <v>143</v>
      </c>
      <c r="B86" s="211">
        <v>2939</v>
      </c>
      <c r="C86" s="211" t="s">
        <v>142</v>
      </c>
      <c r="D86" s="211">
        <v>191736095</v>
      </c>
      <c r="E86" s="218">
        <v>1080</v>
      </c>
      <c r="G86" s="211">
        <v>1004</v>
      </c>
      <c r="H86" s="218" t="s">
        <v>220</v>
      </c>
      <c r="I86" s="211" t="s">
        <v>3640</v>
      </c>
      <c r="J86" s="212" t="s">
        <v>3137</v>
      </c>
      <c r="K86" s="211" t="s">
        <v>222</v>
      </c>
      <c r="L86" s="211" t="s">
        <v>3702</v>
      </c>
    </row>
    <row r="87" spans="1:12" s="211" customFormat="1" x14ac:dyDescent="0.25">
      <c r="A87" s="211" t="s">
        <v>143</v>
      </c>
      <c r="B87" s="211">
        <v>2939</v>
      </c>
      <c r="C87" s="211" t="s">
        <v>142</v>
      </c>
      <c r="D87" s="211">
        <v>191736100</v>
      </c>
      <c r="E87" s="218">
        <v>1060</v>
      </c>
      <c r="F87" s="211">
        <v>1242</v>
      </c>
      <c r="G87" s="211">
        <v>1004</v>
      </c>
      <c r="H87" s="218" t="s">
        <v>3554</v>
      </c>
      <c r="I87" s="211" t="s">
        <v>4339</v>
      </c>
      <c r="J87" s="212" t="s">
        <v>3137</v>
      </c>
      <c r="K87" s="211" t="s">
        <v>222</v>
      </c>
      <c r="L87" s="211" t="s">
        <v>3701</v>
      </c>
    </row>
    <row r="88" spans="1:12" s="211" customFormat="1" x14ac:dyDescent="0.25">
      <c r="A88" s="211" t="s">
        <v>143</v>
      </c>
      <c r="B88" s="211">
        <v>2939</v>
      </c>
      <c r="C88" s="211" t="s">
        <v>142</v>
      </c>
      <c r="D88" s="211">
        <v>191736155</v>
      </c>
      <c r="E88" s="218">
        <v>1080</v>
      </c>
      <c r="G88" s="211">
        <v>1004</v>
      </c>
      <c r="H88" s="218" t="s">
        <v>220</v>
      </c>
      <c r="I88" s="211" t="s">
        <v>3641</v>
      </c>
      <c r="J88" s="212" t="s">
        <v>3137</v>
      </c>
      <c r="K88" s="211" t="s">
        <v>222</v>
      </c>
      <c r="L88" s="211" t="s">
        <v>3702</v>
      </c>
    </row>
    <row r="89" spans="1:12" s="211" customFormat="1" x14ac:dyDescent="0.25">
      <c r="A89" s="211" t="s">
        <v>143</v>
      </c>
      <c r="B89" s="211">
        <v>2939</v>
      </c>
      <c r="C89" s="211" t="s">
        <v>142</v>
      </c>
      <c r="D89" s="211">
        <v>191736157</v>
      </c>
      <c r="E89" s="218">
        <v>1080</v>
      </c>
      <c r="G89" s="211">
        <v>1004</v>
      </c>
      <c r="H89" s="218" t="s">
        <v>220</v>
      </c>
      <c r="I89" s="211" t="s">
        <v>3345</v>
      </c>
      <c r="J89" s="212" t="s">
        <v>3137</v>
      </c>
      <c r="K89" s="211" t="s">
        <v>222</v>
      </c>
      <c r="L89" s="211" t="s">
        <v>3702</v>
      </c>
    </row>
    <row r="90" spans="1:12" s="211" customFormat="1" x14ac:dyDescent="0.25">
      <c r="A90" s="211" t="s">
        <v>143</v>
      </c>
      <c r="B90" s="211">
        <v>2939</v>
      </c>
      <c r="C90" s="211" t="s">
        <v>142</v>
      </c>
      <c r="D90" s="211">
        <v>191736171</v>
      </c>
      <c r="E90" s="218">
        <v>1080</v>
      </c>
      <c r="G90" s="211">
        <v>1004</v>
      </c>
      <c r="H90" s="218" t="s">
        <v>220</v>
      </c>
      <c r="I90" s="211" t="s">
        <v>3711</v>
      </c>
      <c r="J90" s="212" t="s">
        <v>3137</v>
      </c>
      <c r="K90" s="211" t="s">
        <v>222</v>
      </c>
      <c r="L90" s="211" t="s">
        <v>3702</v>
      </c>
    </row>
    <row r="91" spans="1:12" s="211" customFormat="1" x14ac:dyDescent="0.25">
      <c r="A91" s="211" t="s">
        <v>143</v>
      </c>
      <c r="B91" s="211">
        <v>2939</v>
      </c>
      <c r="C91" s="211" t="s">
        <v>142</v>
      </c>
      <c r="D91" s="211">
        <v>191736174</v>
      </c>
      <c r="E91" s="218">
        <v>1080</v>
      </c>
      <c r="G91" s="211">
        <v>1004</v>
      </c>
      <c r="H91" s="218" t="s">
        <v>220</v>
      </c>
      <c r="I91" s="211" t="s">
        <v>3346</v>
      </c>
      <c r="J91" s="212" t="s">
        <v>3137</v>
      </c>
      <c r="K91" s="211" t="s">
        <v>222</v>
      </c>
      <c r="L91" s="211" t="s">
        <v>3702</v>
      </c>
    </row>
    <row r="92" spans="1:12" s="211" customFormat="1" x14ac:dyDescent="0.25">
      <c r="A92" s="211" t="s">
        <v>143</v>
      </c>
      <c r="B92" s="211">
        <v>2939</v>
      </c>
      <c r="C92" s="211" t="s">
        <v>142</v>
      </c>
      <c r="D92" s="211">
        <v>191736671</v>
      </c>
      <c r="E92" s="218">
        <v>1080</v>
      </c>
      <c r="F92" s="211">
        <v>1271</v>
      </c>
      <c r="G92" s="211">
        <v>1004</v>
      </c>
      <c r="H92" s="218" t="s">
        <v>220</v>
      </c>
      <c r="I92" s="211" t="s">
        <v>3347</v>
      </c>
      <c r="J92" s="212" t="s">
        <v>3137</v>
      </c>
      <c r="K92" s="211" t="s">
        <v>222</v>
      </c>
      <c r="L92" s="211" t="s">
        <v>3702</v>
      </c>
    </row>
    <row r="93" spans="1:12" s="211" customFormat="1" x14ac:dyDescent="0.25">
      <c r="A93" s="211" t="s">
        <v>143</v>
      </c>
      <c r="B93" s="211">
        <v>2939</v>
      </c>
      <c r="C93" s="211" t="s">
        <v>142</v>
      </c>
      <c r="D93" s="211">
        <v>191736672</v>
      </c>
      <c r="E93" s="218">
        <v>1080</v>
      </c>
      <c r="F93" s="211">
        <v>1242</v>
      </c>
      <c r="G93" s="211">
        <v>1004</v>
      </c>
      <c r="H93" s="218" t="s">
        <v>220</v>
      </c>
      <c r="I93" s="211" t="s">
        <v>3348</v>
      </c>
      <c r="J93" s="212" t="s">
        <v>3137</v>
      </c>
      <c r="K93" s="211" t="s">
        <v>222</v>
      </c>
      <c r="L93" s="211" t="s">
        <v>3702</v>
      </c>
    </row>
    <row r="94" spans="1:12" s="211" customFormat="1" x14ac:dyDescent="0.25">
      <c r="A94" s="211" t="s">
        <v>143</v>
      </c>
      <c r="B94" s="211">
        <v>2939</v>
      </c>
      <c r="C94" s="211" t="s">
        <v>142</v>
      </c>
      <c r="D94" s="211">
        <v>191736674</v>
      </c>
      <c r="E94" s="218">
        <v>1080</v>
      </c>
      <c r="F94" s="211">
        <v>1274</v>
      </c>
      <c r="G94" s="211">
        <v>1004</v>
      </c>
      <c r="H94" s="218" t="s">
        <v>220</v>
      </c>
      <c r="I94" s="211" t="s">
        <v>3349</v>
      </c>
      <c r="J94" s="212" t="s">
        <v>3137</v>
      </c>
      <c r="K94" s="211" t="s">
        <v>222</v>
      </c>
      <c r="L94" s="211" t="s">
        <v>3702</v>
      </c>
    </row>
    <row r="95" spans="1:12" s="211" customFormat="1" x14ac:dyDescent="0.25">
      <c r="A95" s="211" t="s">
        <v>143</v>
      </c>
      <c r="B95" s="211">
        <v>2939</v>
      </c>
      <c r="C95" s="211" t="s">
        <v>142</v>
      </c>
      <c r="D95" s="211">
        <v>191736675</v>
      </c>
      <c r="E95" s="218">
        <v>1080</v>
      </c>
      <c r="G95" s="211">
        <v>1004</v>
      </c>
      <c r="H95" s="218" t="s">
        <v>220</v>
      </c>
      <c r="I95" s="211" t="s">
        <v>3350</v>
      </c>
      <c r="J95" s="212" t="s">
        <v>3137</v>
      </c>
      <c r="K95" s="211" t="s">
        <v>222</v>
      </c>
      <c r="L95" s="211" t="s">
        <v>3702</v>
      </c>
    </row>
    <row r="96" spans="1:12" s="211" customFormat="1" x14ac:dyDescent="0.25">
      <c r="A96" s="211" t="s">
        <v>143</v>
      </c>
      <c r="B96" s="211">
        <v>2939</v>
      </c>
      <c r="C96" s="211" t="s">
        <v>142</v>
      </c>
      <c r="D96" s="211">
        <v>191736676</v>
      </c>
      <c r="E96" s="218">
        <v>1080</v>
      </c>
      <c r="F96" s="211">
        <v>1271</v>
      </c>
      <c r="G96" s="211">
        <v>1004</v>
      </c>
      <c r="H96" s="218" t="s">
        <v>220</v>
      </c>
      <c r="I96" s="211" t="s">
        <v>3351</v>
      </c>
      <c r="J96" s="212" t="s">
        <v>3137</v>
      </c>
      <c r="K96" s="211" t="s">
        <v>222</v>
      </c>
      <c r="L96" s="211" t="s">
        <v>3702</v>
      </c>
    </row>
    <row r="97" spans="1:12" s="211" customFormat="1" x14ac:dyDescent="0.25">
      <c r="A97" s="211" t="s">
        <v>143</v>
      </c>
      <c r="B97" s="211">
        <v>2939</v>
      </c>
      <c r="C97" s="211" t="s">
        <v>142</v>
      </c>
      <c r="D97" s="211">
        <v>191736677</v>
      </c>
      <c r="E97" s="218">
        <v>1080</v>
      </c>
      <c r="F97" s="211">
        <v>1271</v>
      </c>
      <c r="G97" s="211">
        <v>1004</v>
      </c>
      <c r="H97" s="218" t="s">
        <v>220</v>
      </c>
      <c r="I97" s="211" t="s">
        <v>3352</v>
      </c>
      <c r="J97" s="212" t="s">
        <v>3137</v>
      </c>
      <c r="K97" s="211" t="s">
        <v>222</v>
      </c>
      <c r="L97" s="211" t="s">
        <v>3702</v>
      </c>
    </row>
    <row r="98" spans="1:12" s="211" customFormat="1" x14ac:dyDescent="0.25">
      <c r="A98" s="211" t="s">
        <v>143</v>
      </c>
      <c r="B98" s="211">
        <v>2939</v>
      </c>
      <c r="C98" s="211" t="s">
        <v>142</v>
      </c>
      <c r="D98" s="211">
        <v>191736679</v>
      </c>
      <c r="E98" s="218">
        <v>1080</v>
      </c>
      <c r="F98" s="211">
        <v>1242</v>
      </c>
      <c r="G98" s="211">
        <v>1004</v>
      </c>
      <c r="H98" s="218" t="s">
        <v>220</v>
      </c>
      <c r="I98" s="211" t="s">
        <v>3353</v>
      </c>
      <c r="J98" s="212" t="s">
        <v>3137</v>
      </c>
      <c r="K98" s="211" t="s">
        <v>222</v>
      </c>
      <c r="L98" s="211" t="s">
        <v>3702</v>
      </c>
    </row>
    <row r="99" spans="1:12" s="211" customFormat="1" x14ac:dyDescent="0.25">
      <c r="A99" s="211" t="s">
        <v>143</v>
      </c>
      <c r="B99" s="211">
        <v>2939</v>
      </c>
      <c r="C99" s="211" t="s">
        <v>142</v>
      </c>
      <c r="D99" s="211">
        <v>191736681</v>
      </c>
      <c r="E99" s="218">
        <v>1080</v>
      </c>
      <c r="F99" s="211">
        <v>1242</v>
      </c>
      <c r="G99" s="211">
        <v>1004</v>
      </c>
      <c r="H99" s="218" t="s">
        <v>220</v>
      </c>
      <c r="I99" s="211" t="s">
        <v>3354</v>
      </c>
      <c r="J99" s="212" t="s">
        <v>3137</v>
      </c>
      <c r="K99" s="211" t="s">
        <v>222</v>
      </c>
      <c r="L99" s="211" t="s">
        <v>3702</v>
      </c>
    </row>
    <row r="100" spans="1:12" s="211" customFormat="1" x14ac:dyDescent="0.25">
      <c r="A100" s="211" t="s">
        <v>143</v>
      </c>
      <c r="B100" s="211">
        <v>2939</v>
      </c>
      <c r="C100" s="211" t="s">
        <v>142</v>
      </c>
      <c r="D100" s="211">
        <v>191737016</v>
      </c>
      <c r="E100" s="218">
        <v>1080</v>
      </c>
      <c r="F100" s="211">
        <v>1242</v>
      </c>
      <c r="G100" s="211">
        <v>1004</v>
      </c>
      <c r="H100" s="218" t="s">
        <v>220</v>
      </c>
      <c r="I100" s="211" t="s">
        <v>3355</v>
      </c>
      <c r="J100" s="212" t="s">
        <v>3137</v>
      </c>
      <c r="K100" s="211" t="s">
        <v>222</v>
      </c>
      <c r="L100" s="211" t="s">
        <v>3702</v>
      </c>
    </row>
    <row r="101" spans="1:12" s="211" customFormat="1" x14ac:dyDescent="0.25">
      <c r="A101" s="211" t="s">
        <v>143</v>
      </c>
      <c r="B101" s="211">
        <v>2939</v>
      </c>
      <c r="C101" s="211" t="s">
        <v>142</v>
      </c>
      <c r="D101" s="211">
        <v>191737020</v>
      </c>
      <c r="E101" s="218">
        <v>1080</v>
      </c>
      <c r="G101" s="211">
        <v>1004</v>
      </c>
      <c r="H101" s="218" t="s">
        <v>220</v>
      </c>
      <c r="I101" s="211" t="s">
        <v>3356</v>
      </c>
      <c r="J101" s="212" t="s">
        <v>3137</v>
      </c>
      <c r="K101" s="211" t="s">
        <v>222</v>
      </c>
      <c r="L101" s="211" t="s">
        <v>3702</v>
      </c>
    </row>
    <row r="102" spans="1:12" s="211" customFormat="1" x14ac:dyDescent="0.25">
      <c r="A102" s="211" t="s">
        <v>143</v>
      </c>
      <c r="B102" s="211">
        <v>2939</v>
      </c>
      <c r="C102" s="211" t="s">
        <v>142</v>
      </c>
      <c r="D102" s="211">
        <v>191737022</v>
      </c>
      <c r="E102" s="218">
        <v>1080</v>
      </c>
      <c r="F102" s="211">
        <v>1271</v>
      </c>
      <c r="G102" s="211">
        <v>1004</v>
      </c>
      <c r="H102" s="218" t="s">
        <v>220</v>
      </c>
      <c r="I102" s="211" t="s">
        <v>3357</v>
      </c>
      <c r="J102" s="212" t="s">
        <v>3137</v>
      </c>
      <c r="K102" s="211" t="s">
        <v>222</v>
      </c>
      <c r="L102" s="211" t="s">
        <v>3702</v>
      </c>
    </row>
    <row r="103" spans="1:12" s="211" customFormat="1" x14ac:dyDescent="0.25">
      <c r="A103" s="211" t="s">
        <v>143</v>
      </c>
      <c r="B103" s="211">
        <v>2939</v>
      </c>
      <c r="C103" s="211" t="s">
        <v>142</v>
      </c>
      <c r="D103" s="211">
        <v>191737477</v>
      </c>
      <c r="E103" s="218">
        <v>1080</v>
      </c>
      <c r="G103" s="211">
        <v>1004</v>
      </c>
      <c r="H103" s="218" t="s">
        <v>220</v>
      </c>
      <c r="I103" s="211" t="s">
        <v>3358</v>
      </c>
      <c r="J103" s="212" t="s">
        <v>3137</v>
      </c>
      <c r="K103" s="211" t="s">
        <v>222</v>
      </c>
      <c r="L103" s="211" t="s">
        <v>3702</v>
      </c>
    </row>
    <row r="104" spans="1:12" s="211" customFormat="1" x14ac:dyDescent="0.25">
      <c r="A104" s="211" t="s">
        <v>143</v>
      </c>
      <c r="B104" s="211">
        <v>2939</v>
      </c>
      <c r="C104" s="211" t="s">
        <v>142</v>
      </c>
      <c r="D104" s="211">
        <v>191737492</v>
      </c>
      <c r="E104" s="218">
        <v>1080</v>
      </c>
      <c r="F104" s="211">
        <v>1242</v>
      </c>
      <c r="G104" s="211">
        <v>1004</v>
      </c>
      <c r="H104" s="218" t="s">
        <v>220</v>
      </c>
      <c r="I104" s="211" t="s">
        <v>3359</v>
      </c>
      <c r="J104" s="212" t="s">
        <v>3137</v>
      </c>
      <c r="K104" s="211" t="s">
        <v>222</v>
      </c>
      <c r="L104" s="211" t="s">
        <v>3702</v>
      </c>
    </row>
    <row r="105" spans="1:12" s="211" customFormat="1" x14ac:dyDescent="0.25">
      <c r="A105" s="211" t="s">
        <v>143</v>
      </c>
      <c r="B105" s="211">
        <v>2939</v>
      </c>
      <c r="C105" s="211" t="s">
        <v>142</v>
      </c>
      <c r="D105" s="211">
        <v>191737513</v>
      </c>
      <c r="E105" s="218">
        <v>1080</v>
      </c>
      <c r="F105" s="211">
        <v>1271</v>
      </c>
      <c r="G105" s="211">
        <v>1004</v>
      </c>
      <c r="H105" s="218" t="s">
        <v>220</v>
      </c>
      <c r="I105" s="211" t="s">
        <v>3360</v>
      </c>
      <c r="J105" s="212" t="s">
        <v>3137</v>
      </c>
      <c r="K105" s="211" t="s">
        <v>222</v>
      </c>
      <c r="L105" s="211" t="s">
        <v>3702</v>
      </c>
    </row>
    <row r="106" spans="1:12" s="211" customFormat="1" x14ac:dyDescent="0.25">
      <c r="A106" s="211" t="s">
        <v>143</v>
      </c>
      <c r="B106" s="211">
        <v>2939</v>
      </c>
      <c r="C106" s="211" t="s">
        <v>142</v>
      </c>
      <c r="D106" s="211">
        <v>191737517</v>
      </c>
      <c r="E106" s="218">
        <v>1080</v>
      </c>
      <c r="G106" s="211">
        <v>1004</v>
      </c>
      <c r="H106" s="218" t="s">
        <v>220</v>
      </c>
      <c r="I106" s="211" t="s">
        <v>3361</v>
      </c>
      <c r="J106" s="212" t="s">
        <v>3137</v>
      </c>
      <c r="K106" s="211" t="s">
        <v>222</v>
      </c>
      <c r="L106" s="211" t="s">
        <v>3702</v>
      </c>
    </row>
    <row r="107" spans="1:12" s="211" customFormat="1" x14ac:dyDescent="0.25">
      <c r="A107" s="211" t="s">
        <v>143</v>
      </c>
      <c r="B107" s="211">
        <v>2939</v>
      </c>
      <c r="C107" s="211" t="s">
        <v>142</v>
      </c>
      <c r="D107" s="211">
        <v>191737520</v>
      </c>
      <c r="E107" s="218">
        <v>1080</v>
      </c>
      <c r="G107" s="211">
        <v>1004</v>
      </c>
      <c r="H107" s="218" t="s">
        <v>220</v>
      </c>
      <c r="I107" s="211" t="s">
        <v>3362</v>
      </c>
      <c r="J107" s="212" t="s">
        <v>3137</v>
      </c>
      <c r="K107" s="211" t="s">
        <v>222</v>
      </c>
      <c r="L107" s="211" t="s">
        <v>3702</v>
      </c>
    </row>
    <row r="108" spans="1:12" s="211" customFormat="1" x14ac:dyDescent="0.25">
      <c r="A108" s="211" t="s">
        <v>143</v>
      </c>
      <c r="B108" s="211">
        <v>2939</v>
      </c>
      <c r="C108" s="211" t="s">
        <v>142</v>
      </c>
      <c r="D108" s="211">
        <v>191737521</v>
      </c>
      <c r="E108" s="218">
        <v>1080</v>
      </c>
      <c r="F108" s="211">
        <v>1242</v>
      </c>
      <c r="G108" s="211">
        <v>1004</v>
      </c>
      <c r="H108" s="218" t="s">
        <v>220</v>
      </c>
      <c r="I108" s="211" t="s">
        <v>3363</v>
      </c>
      <c r="J108" s="212" t="s">
        <v>3137</v>
      </c>
      <c r="K108" s="211" t="s">
        <v>222</v>
      </c>
      <c r="L108" s="211" t="s">
        <v>3702</v>
      </c>
    </row>
    <row r="109" spans="1:12" s="211" customFormat="1" x14ac:dyDescent="0.25">
      <c r="A109" s="211" t="s">
        <v>143</v>
      </c>
      <c r="B109" s="211">
        <v>2939</v>
      </c>
      <c r="C109" s="211" t="s">
        <v>142</v>
      </c>
      <c r="D109" s="211">
        <v>191738092</v>
      </c>
      <c r="E109" s="218">
        <v>1080</v>
      </c>
      <c r="G109" s="211">
        <v>1004</v>
      </c>
      <c r="H109" s="218" t="s">
        <v>220</v>
      </c>
      <c r="I109" s="211" t="s">
        <v>3928</v>
      </c>
      <c r="J109" s="212" t="s">
        <v>3137</v>
      </c>
      <c r="K109" s="211" t="s">
        <v>222</v>
      </c>
      <c r="L109" s="211" t="s">
        <v>3702</v>
      </c>
    </row>
    <row r="110" spans="1:12" s="211" customFormat="1" x14ac:dyDescent="0.25">
      <c r="A110" s="211" t="s">
        <v>143</v>
      </c>
      <c r="B110" s="211">
        <v>2939</v>
      </c>
      <c r="C110" s="211" t="s">
        <v>142</v>
      </c>
      <c r="D110" s="211">
        <v>191738113</v>
      </c>
      <c r="E110" s="218">
        <v>1080</v>
      </c>
      <c r="G110" s="211">
        <v>1004</v>
      </c>
      <c r="H110" s="218" t="s">
        <v>220</v>
      </c>
      <c r="I110" s="211" t="s">
        <v>3364</v>
      </c>
      <c r="J110" s="212" t="s">
        <v>3137</v>
      </c>
      <c r="K110" s="211" t="s">
        <v>222</v>
      </c>
      <c r="L110" s="211" t="s">
        <v>3702</v>
      </c>
    </row>
    <row r="111" spans="1:12" s="211" customFormat="1" x14ac:dyDescent="0.25">
      <c r="A111" s="211" t="s">
        <v>143</v>
      </c>
      <c r="B111" s="211">
        <v>2939</v>
      </c>
      <c r="C111" s="211" t="s">
        <v>142</v>
      </c>
      <c r="D111" s="211">
        <v>191738116</v>
      </c>
      <c r="E111" s="218">
        <v>1080</v>
      </c>
      <c r="G111" s="211">
        <v>1004</v>
      </c>
      <c r="H111" s="218" t="s">
        <v>220</v>
      </c>
      <c r="I111" s="211" t="s">
        <v>3365</v>
      </c>
      <c r="J111" s="212" t="s">
        <v>3137</v>
      </c>
      <c r="K111" s="211" t="s">
        <v>222</v>
      </c>
      <c r="L111" s="211" t="s">
        <v>3702</v>
      </c>
    </row>
    <row r="112" spans="1:12" s="211" customFormat="1" x14ac:dyDescent="0.25">
      <c r="A112" s="211" t="s">
        <v>143</v>
      </c>
      <c r="B112" s="211">
        <v>2939</v>
      </c>
      <c r="C112" s="211" t="s">
        <v>142</v>
      </c>
      <c r="D112" s="211">
        <v>191738118</v>
      </c>
      <c r="E112" s="218">
        <v>1080</v>
      </c>
      <c r="F112" s="211">
        <v>1271</v>
      </c>
      <c r="G112" s="211">
        <v>1004</v>
      </c>
      <c r="H112" s="218" t="s">
        <v>220</v>
      </c>
      <c r="I112" s="211" t="s">
        <v>3366</v>
      </c>
      <c r="J112" s="212" t="s">
        <v>3137</v>
      </c>
      <c r="K112" s="211" t="s">
        <v>222</v>
      </c>
      <c r="L112" s="211" t="s">
        <v>3702</v>
      </c>
    </row>
    <row r="113" spans="1:12" s="211" customFormat="1" x14ac:dyDescent="0.25">
      <c r="A113" s="211" t="s">
        <v>143</v>
      </c>
      <c r="B113" s="211">
        <v>2939</v>
      </c>
      <c r="C113" s="211" t="s">
        <v>142</v>
      </c>
      <c r="D113" s="211">
        <v>191738422</v>
      </c>
      <c r="E113" s="218">
        <v>1080</v>
      </c>
      <c r="G113" s="211">
        <v>1004</v>
      </c>
      <c r="H113" s="218" t="s">
        <v>220</v>
      </c>
      <c r="I113" s="211" t="s">
        <v>3367</v>
      </c>
      <c r="J113" s="212" t="s">
        <v>3137</v>
      </c>
      <c r="K113" s="211" t="s">
        <v>222</v>
      </c>
      <c r="L113" s="211" t="s">
        <v>3702</v>
      </c>
    </row>
    <row r="114" spans="1:12" s="211" customFormat="1" x14ac:dyDescent="0.25">
      <c r="A114" s="211" t="s">
        <v>143</v>
      </c>
      <c r="B114" s="211">
        <v>2939</v>
      </c>
      <c r="C114" s="211" t="s">
        <v>142</v>
      </c>
      <c r="D114" s="211">
        <v>191739060</v>
      </c>
      <c r="E114" s="218">
        <v>1080</v>
      </c>
      <c r="G114" s="211">
        <v>1004</v>
      </c>
      <c r="H114" s="218" t="s">
        <v>220</v>
      </c>
      <c r="I114" s="211" t="s">
        <v>3368</v>
      </c>
      <c r="J114" s="212" t="s">
        <v>3137</v>
      </c>
      <c r="K114" s="211" t="s">
        <v>222</v>
      </c>
      <c r="L114" s="211" t="s">
        <v>3702</v>
      </c>
    </row>
    <row r="115" spans="1:12" s="211" customFormat="1" x14ac:dyDescent="0.25">
      <c r="A115" s="211" t="s">
        <v>143</v>
      </c>
      <c r="B115" s="211">
        <v>2939</v>
      </c>
      <c r="C115" s="211" t="s">
        <v>142</v>
      </c>
      <c r="D115" s="211">
        <v>191739071</v>
      </c>
      <c r="E115" s="218">
        <v>1080</v>
      </c>
      <c r="F115" s="211">
        <v>1271</v>
      </c>
      <c r="G115" s="211">
        <v>1004</v>
      </c>
      <c r="H115" s="218" t="s">
        <v>220</v>
      </c>
      <c r="I115" s="211" t="s">
        <v>3369</v>
      </c>
      <c r="J115" s="212" t="s">
        <v>3137</v>
      </c>
      <c r="K115" s="211" t="s">
        <v>222</v>
      </c>
      <c r="L115" s="211" t="s">
        <v>3702</v>
      </c>
    </row>
    <row r="116" spans="1:12" s="211" customFormat="1" x14ac:dyDescent="0.25">
      <c r="A116" s="211" t="s">
        <v>143</v>
      </c>
      <c r="B116" s="211">
        <v>2939</v>
      </c>
      <c r="C116" s="211" t="s">
        <v>142</v>
      </c>
      <c r="D116" s="211">
        <v>191739074</v>
      </c>
      <c r="E116" s="218">
        <v>1080</v>
      </c>
      <c r="F116" s="211">
        <v>1271</v>
      </c>
      <c r="G116" s="211">
        <v>1004</v>
      </c>
      <c r="H116" s="218" t="s">
        <v>220</v>
      </c>
      <c r="I116" s="211" t="s">
        <v>3370</v>
      </c>
      <c r="J116" s="212" t="s">
        <v>3137</v>
      </c>
      <c r="K116" s="211" t="s">
        <v>222</v>
      </c>
      <c r="L116" s="211" t="s">
        <v>3702</v>
      </c>
    </row>
    <row r="117" spans="1:12" s="211" customFormat="1" x14ac:dyDescent="0.25">
      <c r="A117" s="211" t="s">
        <v>143</v>
      </c>
      <c r="B117" s="211">
        <v>2939</v>
      </c>
      <c r="C117" s="211" t="s">
        <v>142</v>
      </c>
      <c r="D117" s="211">
        <v>191739094</v>
      </c>
      <c r="E117" s="218">
        <v>1080</v>
      </c>
      <c r="G117" s="211">
        <v>1004</v>
      </c>
      <c r="H117" s="218" t="s">
        <v>220</v>
      </c>
      <c r="I117" s="211" t="s">
        <v>3371</v>
      </c>
      <c r="J117" s="212" t="s">
        <v>3137</v>
      </c>
      <c r="K117" s="211" t="s">
        <v>222</v>
      </c>
      <c r="L117" s="211" t="s">
        <v>3702</v>
      </c>
    </row>
    <row r="118" spans="1:12" s="211" customFormat="1" x14ac:dyDescent="0.25">
      <c r="A118" s="211" t="s">
        <v>143</v>
      </c>
      <c r="B118" s="211">
        <v>2939</v>
      </c>
      <c r="C118" s="211" t="s">
        <v>142</v>
      </c>
      <c r="D118" s="211">
        <v>191739112</v>
      </c>
      <c r="E118" s="218">
        <v>1080</v>
      </c>
      <c r="G118" s="211">
        <v>1004</v>
      </c>
      <c r="H118" s="218" t="s">
        <v>220</v>
      </c>
      <c r="I118" s="211" t="s">
        <v>3372</v>
      </c>
      <c r="J118" s="212" t="s">
        <v>3137</v>
      </c>
      <c r="K118" s="211" t="s">
        <v>222</v>
      </c>
      <c r="L118" s="211" t="s">
        <v>3702</v>
      </c>
    </row>
    <row r="119" spans="1:12" s="211" customFormat="1" x14ac:dyDescent="0.25">
      <c r="A119" s="211" t="s">
        <v>143</v>
      </c>
      <c r="B119" s="211">
        <v>2939</v>
      </c>
      <c r="C119" s="211" t="s">
        <v>142</v>
      </c>
      <c r="D119" s="211">
        <v>191739113</v>
      </c>
      <c r="E119" s="218">
        <v>1080</v>
      </c>
      <c r="G119" s="211">
        <v>1004</v>
      </c>
      <c r="H119" s="218" t="s">
        <v>220</v>
      </c>
      <c r="I119" s="211" t="s">
        <v>3373</v>
      </c>
      <c r="J119" s="212" t="s">
        <v>3137</v>
      </c>
      <c r="K119" s="211" t="s">
        <v>222</v>
      </c>
      <c r="L119" s="211" t="s">
        <v>3702</v>
      </c>
    </row>
    <row r="120" spans="1:12" s="211" customFormat="1" x14ac:dyDescent="0.25">
      <c r="A120" s="211" t="s">
        <v>143</v>
      </c>
      <c r="B120" s="211">
        <v>2939</v>
      </c>
      <c r="C120" s="211" t="s">
        <v>142</v>
      </c>
      <c r="D120" s="211">
        <v>191739114</v>
      </c>
      <c r="E120" s="218">
        <v>1080</v>
      </c>
      <c r="G120" s="211">
        <v>1004</v>
      </c>
      <c r="H120" s="218" t="s">
        <v>220</v>
      </c>
      <c r="I120" s="211" t="s">
        <v>3374</v>
      </c>
      <c r="J120" s="212" t="s">
        <v>3137</v>
      </c>
      <c r="K120" s="211" t="s">
        <v>222</v>
      </c>
      <c r="L120" s="211" t="s">
        <v>3702</v>
      </c>
    </row>
    <row r="121" spans="1:12" s="211" customFormat="1" x14ac:dyDescent="0.25">
      <c r="A121" s="211" t="s">
        <v>143</v>
      </c>
      <c r="B121" s="211">
        <v>2939</v>
      </c>
      <c r="C121" s="211" t="s">
        <v>142</v>
      </c>
      <c r="D121" s="211">
        <v>191739115</v>
      </c>
      <c r="E121" s="218">
        <v>1080</v>
      </c>
      <c r="F121" s="211">
        <v>1242</v>
      </c>
      <c r="G121" s="211">
        <v>1004</v>
      </c>
      <c r="H121" s="218" t="s">
        <v>220</v>
      </c>
      <c r="I121" s="211" t="s">
        <v>3712</v>
      </c>
      <c r="J121" s="212" t="s">
        <v>3137</v>
      </c>
      <c r="K121" s="211" t="s">
        <v>222</v>
      </c>
      <c r="L121" s="211" t="s">
        <v>3702</v>
      </c>
    </row>
    <row r="122" spans="1:12" s="211" customFormat="1" x14ac:dyDescent="0.25">
      <c r="A122" s="211" t="s">
        <v>143</v>
      </c>
      <c r="B122" s="211">
        <v>2939</v>
      </c>
      <c r="C122" s="211" t="s">
        <v>142</v>
      </c>
      <c r="D122" s="211">
        <v>191739276</v>
      </c>
      <c r="E122" s="218">
        <v>1080</v>
      </c>
      <c r="F122" s="211">
        <v>1271</v>
      </c>
      <c r="G122" s="211">
        <v>1004</v>
      </c>
      <c r="H122" s="218" t="s">
        <v>220</v>
      </c>
      <c r="I122" s="211" t="s">
        <v>3375</v>
      </c>
      <c r="J122" s="212" t="s">
        <v>3137</v>
      </c>
      <c r="K122" s="211" t="s">
        <v>222</v>
      </c>
      <c r="L122" s="211" t="s">
        <v>3702</v>
      </c>
    </row>
    <row r="123" spans="1:12" s="211" customFormat="1" x14ac:dyDescent="0.25">
      <c r="A123" s="211" t="s">
        <v>143</v>
      </c>
      <c r="B123" s="211">
        <v>2939</v>
      </c>
      <c r="C123" s="211" t="s">
        <v>142</v>
      </c>
      <c r="D123" s="211">
        <v>191739277</v>
      </c>
      <c r="E123" s="218">
        <v>1080</v>
      </c>
      <c r="F123" s="211">
        <v>1242</v>
      </c>
      <c r="G123" s="211">
        <v>1004</v>
      </c>
      <c r="H123" s="218" t="s">
        <v>220</v>
      </c>
      <c r="I123" s="211" t="s">
        <v>3376</v>
      </c>
      <c r="J123" s="212" t="s">
        <v>3137</v>
      </c>
      <c r="K123" s="211" t="s">
        <v>222</v>
      </c>
      <c r="L123" s="211" t="s">
        <v>3702</v>
      </c>
    </row>
    <row r="124" spans="1:12" s="211" customFormat="1" x14ac:dyDescent="0.25">
      <c r="A124" s="211" t="s">
        <v>143</v>
      </c>
      <c r="B124" s="211">
        <v>2939</v>
      </c>
      <c r="C124" s="211" t="s">
        <v>142</v>
      </c>
      <c r="D124" s="211">
        <v>191739278</v>
      </c>
      <c r="E124" s="218">
        <v>1080</v>
      </c>
      <c r="F124" s="211">
        <v>1242</v>
      </c>
      <c r="G124" s="211">
        <v>1004</v>
      </c>
      <c r="H124" s="218" t="s">
        <v>220</v>
      </c>
      <c r="I124" s="211" t="s">
        <v>4363</v>
      </c>
      <c r="J124" s="212" t="s">
        <v>3137</v>
      </c>
      <c r="K124" s="211" t="s">
        <v>222</v>
      </c>
      <c r="L124" s="211" t="s">
        <v>3702</v>
      </c>
    </row>
    <row r="125" spans="1:12" s="211" customFormat="1" x14ac:dyDescent="0.25">
      <c r="A125" s="211" t="s">
        <v>143</v>
      </c>
      <c r="B125" s="211">
        <v>2939</v>
      </c>
      <c r="C125" s="211" t="s">
        <v>142</v>
      </c>
      <c r="D125" s="211">
        <v>191739280</v>
      </c>
      <c r="E125" s="218">
        <v>1080</v>
      </c>
      <c r="F125" s="211">
        <v>1271</v>
      </c>
      <c r="G125" s="211">
        <v>1004</v>
      </c>
      <c r="H125" s="218" t="s">
        <v>220</v>
      </c>
      <c r="I125" s="211" t="s">
        <v>3377</v>
      </c>
      <c r="J125" s="212" t="s">
        <v>3137</v>
      </c>
      <c r="K125" s="211" t="s">
        <v>222</v>
      </c>
      <c r="L125" s="211" t="s">
        <v>3702</v>
      </c>
    </row>
    <row r="126" spans="1:12" s="211" customFormat="1" x14ac:dyDescent="0.25">
      <c r="A126" s="211" t="s">
        <v>143</v>
      </c>
      <c r="B126" s="211">
        <v>2939</v>
      </c>
      <c r="C126" s="211" t="s">
        <v>142</v>
      </c>
      <c r="D126" s="211">
        <v>191739282</v>
      </c>
      <c r="E126" s="218">
        <v>1080</v>
      </c>
      <c r="F126" s="211">
        <v>1242</v>
      </c>
      <c r="G126" s="211">
        <v>1004</v>
      </c>
      <c r="H126" s="218" t="s">
        <v>220</v>
      </c>
      <c r="I126" s="211" t="s">
        <v>3378</v>
      </c>
      <c r="J126" s="212" t="s">
        <v>3137</v>
      </c>
      <c r="K126" s="211" t="s">
        <v>222</v>
      </c>
      <c r="L126" s="211" t="s">
        <v>3702</v>
      </c>
    </row>
    <row r="127" spans="1:12" s="211" customFormat="1" x14ac:dyDescent="0.25">
      <c r="A127" s="211" t="s">
        <v>143</v>
      </c>
      <c r="B127" s="211">
        <v>2939</v>
      </c>
      <c r="C127" s="211" t="s">
        <v>142</v>
      </c>
      <c r="D127" s="211">
        <v>191739317</v>
      </c>
      <c r="E127" s="218">
        <v>1080</v>
      </c>
      <c r="G127" s="211">
        <v>1004</v>
      </c>
      <c r="H127" s="218" t="s">
        <v>220</v>
      </c>
      <c r="I127" s="211" t="s">
        <v>3379</v>
      </c>
      <c r="J127" s="212" t="s">
        <v>3137</v>
      </c>
      <c r="K127" s="211" t="s">
        <v>222</v>
      </c>
      <c r="L127" s="211" t="s">
        <v>3702</v>
      </c>
    </row>
    <row r="128" spans="1:12" s="211" customFormat="1" x14ac:dyDescent="0.25">
      <c r="A128" s="211" t="s">
        <v>143</v>
      </c>
      <c r="B128" s="211">
        <v>2939</v>
      </c>
      <c r="C128" s="211" t="s">
        <v>142</v>
      </c>
      <c r="D128" s="211">
        <v>191739594</v>
      </c>
      <c r="E128" s="218">
        <v>1060</v>
      </c>
      <c r="G128" s="211">
        <v>1004</v>
      </c>
      <c r="H128" s="218" t="s">
        <v>3554</v>
      </c>
      <c r="I128" s="211" t="s">
        <v>4364</v>
      </c>
      <c r="J128" s="212" t="s">
        <v>3137</v>
      </c>
      <c r="K128" s="211" t="s">
        <v>222</v>
      </c>
      <c r="L128" s="211" t="s">
        <v>3701</v>
      </c>
    </row>
    <row r="129" spans="1:12" s="211" customFormat="1" x14ac:dyDescent="0.25">
      <c r="A129" s="211" t="s">
        <v>143</v>
      </c>
      <c r="B129" s="211">
        <v>2939</v>
      </c>
      <c r="C129" s="211" t="s">
        <v>142</v>
      </c>
      <c r="D129" s="211">
        <v>191739599</v>
      </c>
      <c r="E129" s="218">
        <v>1060</v>
      </c>
      <c r="G129" s="211">
        <v>1004</v>
      </c>
      <c r="H129" s="218" t="s">
        <v>3554</v>
      </c>
      <c r="I129" s="211" t="s">
        <v>3558</v>
      </c>
      <c r="J129" s="212" t="s">
        <v>3137</v>
      </c>
      <c r="K129" s="211" t="s">
        <v>222</v>
      </c>
      <c r="L129" s="211" t="s">
        <v>3701</v>
      </c>
    </row>
    <row r="130" spans="1:12" s="211" customFormat="1" x14ac:dyDescent="0.25">
      <c r="A130" s="211" t="s">
        <v>143</v>
      </c>
      <c r="B130" s="211">
        <v>2939</v>
      </c>
      <c r="C130" s="211" t="s">
        <v>142</v>
      </c>
      <c r="D130" s="211">
        <v>191739609</v>
      </c>
      <c r="E130" s="218">
        <v>1080</v>
      </c>
      <c r="G130" s="211">
        <v>1004</v>
      </c>
      <c r="H130" s="218" t="s">
        <v>220</v>
      </c>
      <c r="I130" s="211" t="s">
        <v>3713</v>
      </c>
      <c r="J130" s="212" t="s">
        <v>3137</v>
      </c>
      <c r="K130" s="211" t="s">
        <v>222</v>
      </c>
      <c r="L130" s="211" t="s">
        <v>3702</v>
      </c>
    </row>
    <row r="131" spans="1:12" s="211" customFormat="1" x14ac:dyDescent="0.25">
      <c r="A131" s="211" t="s">
        <v>143</v>
      </c>
      <c r="B131" s="211">
        <v>2939</v>
      </c>
      <c r="C131" s="211" t="s">
        <v>142</v>
      </c>
      <c r="D131" s="211">
        <v>191739638</v>
      </c>
      <c r="E131" s="218">
        <v>1080</v>
      </c>
      <c r="G131" s="211">
        <v>1004</v>
      </c>
      <c r="H131" s="218" t="s">
        <v>220</v>
      </c>
      <c r="I131" s="211" t="s">
        <v>3380</v>
      </c>
      <c r="J131" s="212" t="s">
        <v>3137</v>
      </c>
      <c r="K131" s="211" t="s">
        <v>222</v>
      </c>
      <c r="L131" s="211" t="s">
        <v>3702</v>
      </c>
    </row>
    <row r="132" spans="1:12" s="211" customFormat="1" x14ac:dyDescent="0.25">
      <c r="A132" s="211" t="s">
        <v>143</v>
      </c>
      <c r="B132" s="211">
        <v>2939</v>
      </c>
      <c r="C132" s="211" t="s">
        <v>142</v>
      </c>
      <c r="D132" s="211">
        <v>191739650</v>
      </c>
      <c r="E132" s="218">
        <v>1080</v>
      </c>
      <c r="G132" s="211">
        <v>1004</v>
      </c>
      <c r="H132" s="218" t="s">
        <v>220</v>
      </c>
      <c r="I132" s="211" t="s">
        <v>3642</v>
      </c>
      <c r="J132" s="212" t="s">
        <v>3137</v>
      </c>
      <c r="K132" s="211" t="s">
        <v>222</v>
      </c>
      <c r="L132" s="211" t="s">
        <v>3702</v>
      </c>
    </row>
    <row r="133" spans="1:12" s="211" customFormat="1" x14ac:dyDescent="0.25">
      <c r="A133" s="211" t="s">
        <v>143</v>
      </c>
      <c r="B133" s="211">
        <v>2939</v>
      </c>
      <c r="C133" s="211" t="s">
        <v>142</v>
      </c>
      <c r="D133" s="211">
        <v>191739652</v>
      </c>
      <c r="E133" s="218">
        <v>1080</v>
      </c>
      <c r="G133" s="211">
        <v>1004</v>
      </c>
      <c r="H133" s="218" t="s">
        <v>220</v>
      </c>
      <c r="I133" s="211" t="s">
        <v>3381</v>
      </c>
      <c r="J133" s="212" t="s">
        <v>3137</v>
      </c>
      <c r="K133" s="211" t="s">
        <v>222</v>
      </c>
      <c r="L133" s="211" t="s">
        <v>3702</v>
      </c>
    </row>
    <row r="134" spans="1:12" s="211" customFormat="1" x14ac:dyDescent="0.25">
      <c r="A134" s="211" t="s">
        <v>143</v>
      </c>
      <c r="B134" s="211">
        <v>2939</v>
      </c>
      <c r="C134" s="211" t="s">
        <v>142</v>
      </c>
      <c r="D134" s="211">
        <v>191739655</v>
      </c>
      <c r="E134" s="218">
        <v>1080</v>
      </c>
      <c r="G134" s="211">
        <v>1004</v>
      </c>
      <c r="H134" s="218" t="s">
        <v>220</v>
      </c>
      <c r="I134" s="211" t="s">
        <v>3643</v>
      </c>
      <c r="J134" s="212" t="s">
        <v>3137</v>
      </c>
      <c r="K134" s="211" t="s">
        <v>222</v>
      </c>
      <c r="L134" s="211" t="s">
        <v>3702</v>
      </c>
    </row>
    <row r="135" spans="1:12" s="211" customFormat="1" x14ac:dyDescent="0.25">
      <c r="A135" s="211" t="s">
        <v>143</v>
      </c>
      <c r="B135" s="211">
        <v>2939</v>
      </c>
      <c r="C135" s="211" t="s">
        <v>142</v>
      </c>
      <c r="D135" s="211">
        <v>191740001</v>
      </c>
      <c r="E135" s="218">
        <v>1080</v>
      </c>
      <c r="F135" s="211">
        <v>1271</v>
      </c>
      <c r="G135" s="211">
        <v>1004</v>
      </c>
      <c r="H135" s="218" t="s">
        <v>220</v>
      </c>
      <c r="I135" s="211" t="s">
        <v>3382</v>
      </c>
      <c r="J135" s="212" t="s">
        <v>3137</v>
      </c>
      <c r="K135" s="211" t="s">
        <v>222</v>
      </c>
      <c r="L135" s="211" t="s">
        <v>3702</v>
      </c>
    </row>
    <row r="136" spans="1:12" s="211" customFormat="1" x14ac:dyDescent="0.25">
      <c r="A136" s="211" t="s">
        <v>143</v>
      </c>
      <c r="B136" s="211">
        <v>2939</v>
      </c>
      <c r="C136" s="211" t="s">
        <v>142</v>
      </c>
      <c r="D136" s="211">
        <v>191740052</v>
      </c>
      <c r="E136" s="218">
        <v>1080</v>
      </c>
      <c r="G136" s="211">
        <v>1004</v>
      </c>
      <c r="H136" s="218" t="s">
        <v>220</v>
      </c>
      <c r="I136" s="211" t="s">
        <v>3680</v>
      </c>
      <c r="J136" s="212" t="s">
        <v>3137</v>
      </c>
      <c r="K136" s="211" t="s">
        <v>222</v>
      </c>
      <c r="L136" s="211" t="s">
        <v>3702</v>
      </c>
    </row>
    <row r="137" spans="1:12" s="211" customFormat="1" x14ac:dyDescent="0.25">
      <c r="A137" s="211" t="s">
        <v>143</v>
      </c>
      <c r="B137" s="211">
        <v>2939</v>
      </c>
      <c r="C137" s="211" t="s">
        <v>142</v>
      </c>
      <c r="D137" s="211">
        <v>191740680</v>
      </c>
      <c r="E137" s="218">
        <v>1060</v>
      </c>
      <c r="F137" s="211">
        <v>1271</v>
      </c>
      <c r="G137" s="211">
        <v>1004</v>
      </c>
      <c r="H137" s="218" t="s">
        <v>3554</v>
      </c>
      <c r="I137" s="211" t="s">
        <v>3383</v>
      </c>
      <c r="J137" s="212" t="s">
        <v>3137</v>
      </c>
      <c r="K137" s="211" t="s">
        <v>222</v>
      </c>
      <c r="L137" s="211" t="s">
        <v>3701</v>
      </c>
    </row>
    <row r="138" spans="1:12" s="211" customFormat="1" x14ac:dyDescent="0.25">
      <c r="A138" s="211" t="s">
        <v>143</v>
      </c>
      <c r="B138" s="211">
        <v>2939</v>
      </c>
      <c r="C138" s="211" t="s">
        <v>142</v>
      </c>
      <c r="D138" s="211">
        <v>191740737</v>
      </c>
      <c r="E138" s="218">
        <v>1060</v>
      </c>
      <c r="G138" s="211">
        <v>1004</v>
      </c>
      <c r="H138" s="218" t="s">
        <v>3554</v>
      </c>
      <c r="I138" s="211" t="s">
        <v>3384</v>
      </c>
      <c r="J138" s="212" t="s">
        <v>3137</v>
      </c>
      <c r="K138" s="211" t="s">
        <v>222</v>
      </c>
      <c r="L138" s="211" t="s">
        <v>3701</v>
      </c>
    </row>
    <row r="139" spans="1:12" s="211" customFormat="1" x14ac:dyDescent="0.25">
      <c r="A139" s="211" t="s">
        <v>143</v>
      </c>
      <c r="B139" s="211">
        <v>2939</v>
      </c>
      <c r="C139" s="211" t="s">
        <v>142</v>
      </c>
      <c r="D139" s="211">
        <v>191741151</v>
      </c>
      <c r="E139" s="218">
        <v>1060</v>
      </c>
      <c r="G139" s="211">
        <v>1004</v>
      </c>
      <c r="H139" s="218" t="s">
        <v>3554</v>
      </c>
      <c r="I139" s="211" t="s">
        <v>3644</v>
      </c>
      <c r="J139" s="212" t="s">
        <v>3137</v>
      </c>
      <c r="K139" s="211" t="s">
        <v>222</v>
      </c>
      <c r="L139" s="211" t="s">
        <v>3701</v>
      </c>
    </row>
    <row r="140" spans="1:12" s="211" customFormat="1" x14ac:dyDescent="0.25">
      <c r="A140" s="211" t="s">
        <v>143</v>
      </c>
      <c r="B140" s="211">
        <v>2939</v>
      </c>
      <c r="C140" s="211" t="s">
        <v>142</v>
      </c>
      <c r="D140" s="211">
        <v>191743953</v>
      </c>
      <c r="E140" s="218">
        <v>1060</v>
      </c>
      <c r="F140" s="211">
        <v>1274</v>
      </c>
      <c r="G140" s="211">
        <v>1004</v>
      </c>
      <c r="H140" s="218" t="s">
        <v>3554</v>
      </c>
      <c r="I140" s="211" t="s">
        <v>3385</v>
      </c>
      <c r="J140" s="212" t="s">
        <v>3137</v>
      </c>
      <c r="K140" s="211" t="s">
        <v>222</v>
      </c>
      <c r="L140" s="211" t="s">
        <v>3701</v>
      </c>
    </row>
    <row r="141" spans="1:12" s="211" customFormat="1" x14ac:dyDescent="0.25">
      <c r="A141" s="211" t="s">
        <v>143</v>
      </c>
      <c r="B141" s="211">
        <v>2939</v>
      </c>
      <c r="C141" s="211" t="s">
        <v>142</v>
      </c>
      <c r="D141" s="211">
        <v>191746419</v>
      </c>
      <c r="E141" s="218">
        <v>1060</v>
      </c>
      <c r="F141" s="211">
        <v>1252</v>
      </c>
      <c r="G141" s="211">
        <v>1004</v>
      </c>
      <c r="H141" s="218" t="s">
        <v>3554</v>
      </c>
      <c r="I141" s="211" t="s">
        <v>3386</v>
      </c>
      <c r="J141" s="212" t="s">
        <v>3137</v>
      </c>
      <c r="K141" s="211" t="s">
        <v>222</v>
      </c>
      <c r="L141" s="211" t="s">
        <v>3701</v>
      </c>
    </row>
    <row r="142" spans="1:12" s="211" customFormat="1" x14ac:dyDescent="0.25">
      <c r="A142" s="211" t="s">
        <v>143</v>
      </c>
      <c r="B142" s="211">
        <v>2939</v>
      </c>
      <c r="C142" s="211" t="s">
        <v>142</v>
      </c>
      <c r="D142" s="211">
        <v>191746420</v>
      </c>
      <c r="E142" s="218">
        <v>1060</v>
      </c>
      <c r="F142" s="211">
        <v>1274</v>
      </c>
      <c r="G142" s="211">
        <v>1004</v>
      </c>
      <c r="H142" s="218" t="s">
        <v>3554</v>
      </c>
      <c r="I142" s="211" t="s">
        <v>3387</v>
      </c>
      <c r="J142" s="212" t="s">
        <v>3137</v>
      </c>
      <c r="K142" s="211" t="s">
        <v>222</v>
      </c>
      <c r="L142" s="211" t="s">
        <v>3701</v>
      </c>
    </row>
    <row r="143" spans="1:12" s="211" customFormat="1" x14ac:dyDescent="0.25">
      <c r="A143" s="211" t="s">
        <v>143</v>
      </c>
      <c r="B143" s="211">
        <v>2939</v>
      </c>
      <c r="C143" s="211" t="s">
        <v>142</v>
      </c>
      <c r="D143" s="211">
        <v>191746432</v>
      </c>
      <c r="E143" s="218">
        <v>1060</v>
      </c>
      <c r="G143" s="211">
        <v>1004</v>
      </c>
      <c r="H143" s="218" t="s">
        <v>3554</v>
      </c>
      <c r="I143" s="211" t="s">
        <v>3714</v>
      </c>
      <c r="J143" s="212" t="s">
        <v>3137</v>
      </c>
      <c r="K143" s="211" t="s">
        <v>222</v>
      </c>
      <c r="L143" s="211" t="s">
        <v>3701</v>
      </c>
    </row>
    <row r="144" spans="1:12" s="211" customFormat="1" x14ac:dyDescent="0.25">
      <c r="A144" s="211" t="s">
        <v>143</v>
      </c>
      <c r="B144" s="211">
        <v>2939</v>
      </c>
      <c r="C144" s="211" t="s">
        <v>142</v>
      </c>
      <c r="D144" s="211">
        <v>191746438</v>
      </c>
      <c r="E144" s="218">
        <v>1080</v>
      </c>
      <c r="G144" s="211">
        <v>1004</v>
      </c>
      <c r="H144" s="218" t="s">
        <v>220</v>
      </c>
      <c r="I144" s="211" t="s">
        <v>3715</v>
      </c>
      <c r="J144" s="212" t="s">
        <v>3137</v>
      </c>
      <c r="K144" s="211" t="s">
        <v>222</v>
      </c>
      <c r="L144" s="211" t="s">
        <v>3702</v>
      </c>
    </row>
    <row r="145" spans="1:12" s="211" customFormat="1" x14ac:dyDescent="0.25">
      <c r="A145" s="211" t="s">
        <v>143</v>
      </c>
      <c r="B145" s="211">
        <v>2939</v>
      </c>
      <c r="C145" s="211" t="s">
        <v>142</v>
      </c>
      <c r="D145" s="211">
        <v>191746472</v>
      </c>
      <c r="E145" s="218">
        <v>1060</v>
      </c>
      <c r="F145" s="211">
        <v>1242</v>
      </c>
      <c r="G145" s="211">
        <v>1004</v>
      </c>
      <c r="H145" s="218" t="s">
        <v>3554</v>
      </c>
      <c r="I145" s="211" t="s">
        <v>4340</v>
      </c>
      <c r="J145" s="212" t="s">
        <v>3137</v>
      </c>
      <c r="K145" s="211" t="s">
        <v>222</v>
      </c>
      <c r="L145" s="211" t="s">
        <v>3701</v>
      </c>
    </row>
    <row r="146" spans="1:12" s="211" customFormat="1" x14ac:dyDescent="0.25">
      <c r="A146" s="211" t="s">
        <v>143</v>
      </c>
      <c r="B146" s="211">
        <v>2939</v>
      </c>
      <c r="C146" s="211" t="s">
        <v>142</v>
      </c>
      <c r="D146" s="211">
        <v>191746487</v>
      </c>
      <c r="E146" s="218">
        <v>1060</v>
      </c>
      <c r="F146" s="211">
        <v>1242</v>
      </c>
      <c r="G146" s="211">
        <v>1004</v>
      </c>
      <c r="H146" s="218" t="s">
        <v>3554</v>
      </c>
      <c r="I146" s="211" t="s">
        <v>4365</v>
      </c>
      <c r="J146" s="212" t="s">
        <v>3137</v>
      </c>
      <c r="K146" s="211" t="s">
        <v>222</v>
      </c>
      <c r="L146" s="211" t="s">
        <v>3701</v>
      </c>
    </row>
    <row r="147" spans="1:12" s="211" customFormat="1" x14ac:dyDescent="0.25">
      <c r="A147" s="211" t="s">
        <v>143</v>
      </c>
      <c r="B147" s="211">
        <v>2939</v>
      </c>
      <c r="C147" s="211" t="s">
        <v>142</v>
      </c>
      <c r="D147" s="211">
        <v>191746756</v>
      </c>
      <c r="E147" s="218">
        <v>1080</v>
      </c>
      <c r="F147" s="211">
        <v>1274</v>
      </c>
      <c r="G147" s="211">
        <v>1004</v>
      </c>
      <c r="H147" s="218" t="s">
        <v>220</v>
      </c>
      <c r="I147" s="211" t="s">
        <v>3388</v>
      </c>
      <c r="J147" s="212" t="s">
        <v>3137</v>
      </c>
      <c r="K147" s="211" t="s">
        <v>222</v>
      </c>
      <c r="L147" s="211" t="s">
        <v>3702</v>
      </c>
    </row>
    <row r="148" spans="1:12" s="211" customFormat="1" x14ac:dyDescent="0.25">
      <c r="A148" s="211" t="s">
        <v>143</v>
      </c>
      <c r="B148" s="211">
        <v>2939</v>
      </c>
      <c r="C148" s="211" t="s">
        <v>142</v>
      </c>
      <c r="D148" s="211">
        <v>191746800</v>
      </c>
      <c r="E148" s="218">
        <v>1080</v>
      </c>
      <c r="G148" s="211">
        <v>1004</v>
      </c>
      <c r="H148" s="218" t="s">
        <v>220</v>
      </c>
      <c r="I148" s="211" t="s">
        <v>3389</v>
      </c>
      <c r="J148" s="212" t="s">
        <v>3137</v>
      </c>
      <c r="K148" s="211" t="s">
        <v>222</v>
      </c>
      <c r="L148" s="211" t="s">
        <v>3702</v>
      </c>
    </row>
    <row r="149" spans="1:12" s="211" customFormat="1" x14ac:dyDescent="0.25">
      <c r="A149" s="211" t="s">
        <v>143</v>
      </c>
      <c r="B149" s="211">
        <v>2939</v>
      </c>
      <c r="C149" s="211" t="s">
        <v>142</v>
      </c>
      <c r="D149" s="211">
        <v>191746807</v>
      </c>
      <c r="E149" s="218">
        <v>1080</v>
      </c>
      <c r="G149" s="211">
        <v>1004</v>
      </c>
      <c r="H149" s="218" t="s">
        <v>220</v>
      </c>
      <c r="I149" s="211" t="s">
        <v>3390</v>
      </c>
      <c r="J149" s="212" t="s">
        <v>3137</v>
      </c>
      <c r="K149" s="211" t="s">
        <v>222</v>
      </c>
      <c r="L149" s="211" t="s">
        <v>3702</v>
      </c>
    </row>
    <row r="150" spans="1:12" s="211" customFormat="1" x14ac:dyDescent="0.25">
      <c r="A150" s="211" t="s">
        <v>143</v>
      </c>
      <c r="B150" s="211">
        <v>2939</v>
      </c>
      <c r="C150" s="211" t="s">
        <v>142</v>
      </c>
      <c r="D150" s="211">
        <v>191746808</v>
      </c>
      <c r="E150" s="218">
        <v>1080</v>
      </c>
      <c r="G150" s="211">
        <v>1004</v>
      </c>
      <c r="H150" s="218" t="s">
        <v>220</v>
      </c>
      <c r="I150" s="211" t="s">
        <v>3391</v>
      </c>
      <c r="J150" s="212" t="s">
        <v>3137</v>
      </c>
      <c r="K150" s="211" t="s">
        <v>222</v>
      </c>
      <c r="L150" s="211" t="s">
        <v>3702</v>
      </c>
    </row>
    <row r="151" spans="1:12" s="211" customFormat="1" x14ac:dyDescent="0.25">
      <c r="A151" s="211" t="s">
        <v>143</v>
      </c>
      <c r="B151" s="211">
        <v>2939</v>
      </c>
      <c r="C151" s="211" t="s">
        <v>142</v>
      </c>
      <c r="D151" s="211">
        <v>191746809</v>
      </c>
      <c r="E151" s="218">
        <v>1080</v>
      </c>
      <c r="G151" s="211">
        <v>1004</v>
      </c>
      <c r="H151" s="218" t="s">
        <v>220</v>
      </c>
      <c r="I151" s="211" t="s">
        <v>3392</v>
      </c>
      <c r="J151" s="212" t="s">
        <v>3137</v>
      </c>
      <c r="K151" s="211" t="s">
        <v>222</v>
      </c>
      <c r="L151" s="211" t="s">
        <v>3702</v>
      </c>
    </row>
    <row r="152" spans="1:12" s="211" customFormat="1" x14ac:dyDescent="0.25">
      <c r="A152" s="211" t="s">
        <v>143</v>
      </c>
      <c r="B152" s="211">
        <v>2939</v>
      </c>
      <c r="C152" s="211" t="s">
        <v>142</v>
      </c>
      <c r="D152" s="211">
        <v>191747590</v>
      </c>
      <c r="E152" s="218">
        <v>1060</v>
      </c>
      <c r="G152" s="211">
        <v>1004</v>
      </c>
      <c r="H152" s="218" t="s">
        <v>3554</v>
      </c>
      <c r="I152" s="211" t="s">
        <v>3393</v>
      </c>
      <c r="J152" s="212" t="s">
        <v>3137</v>
      </c>
      <c r="K152" s="211" t="s">
        <v>222</v>
      </c>
      <c r="L152" s="211" t="s">
        <v>3701</v>
      </c>
    </row>
    <row r="153" spans="1:12" s="211" customFormat="1" x14ac:dyDescent="0.25">
      <c r="A153" s="211" t="s">
        <v>143</v>
      </c>
      <c r="B153" s="211">
        <v>2939</v>
      </c>
      <c r="C153" s="211" t="s">
        <v>142</v>
      </c>
      <c r="D153" s="211">
        <v>191747591</v>
      </c>
      <c r="E153" s="218">
        <v>1080</v>
      </c>
      <c r="G153" s="211">
        <v>1004</v>
      </c>
      <c r="H153" s="218" t="s">
        <v>220</v>
      </c>
      <c r="I153" s="211" t="s">
        <v>3394</v>
      </c>
      <c r="J153" s="212" t="s">
        <v>3137</v>
      </c>
      <c r="K153" s="211" t="s">
        <v>222</v>
      </c>
      <c r="L153" s="211" t="s">
        <v>3702</v>
      </c>
    </row>
    <row r="154" spans="1:12" s="211" customFormat="1" x14ac:dyDescent="0.25">
      <c r="A154" s="211" t="s">
        <v>143</v>
      </c>
      <c r="B154" s="211">
        <v>2939</v>
      </c>
      <c r="C154" s="211" t="s">
        <v>142</v>
      </c>
      <c r="D154" s="211">
        <v>191747612</v>
      </c>
      <c r="E154" s="218">
        <v>1080</v>
      </c>
      <c r="G154" s="211">
        <v>1004</v>
      </c>
      <c r="H154" s="218" t="s">
        <v>220</v>
      </c>
      <c r="I154" s="211" t="s">
        <v>3645</v>
      </c>
      <c r="J154" s="212" t="s">
        <v>3137</v>
      </c>
      <c r="K154" s="211" t="s">
        <v>222</v>
      </c>
      <c r="L154" s="211" t="s">
        <v>3702</v>
      </c>
    </row>
    <row r="155" spans="1:12" s="211" customFormat="1" x14ac:dyDescent="0.25">
      <c r="A155" s="211" t="s">
        <v>143</v>
      </c>
      <c r="B155" s="211">
        <v>2939</v>
      </c>
      <c r="C155" s="211" t="s">
        <v>142</v>
      </c>
      <c r="D155" s="211">
        <v>191747654</v>
      </c>
      <c r="E155" s="218">
        <v>1080</v>
      </c>
      <c r="F155" s="211">
        <v>1242</v>
      </c>
      <c r="G155" s="211">
        <v>1004</v>
      </c>
      <c r="H155" s="218" t="s">
        <v>220</v>
      </c>
      <c r="I155" s="211" t="s">
        <v>3716</v>
      </c>
      <c r="J155" s="212" t="s">
        <v>3137</v>
      </c>
      <c r="K155" s="211" t="s">
        <v>222</v>
      </c>
      <c r="L155" s="211" t="s">
        <v>3702</v>
      </c>
    </row>
    <row r="156" spans="1:12" s="211" customFormat="1" x14ac:dyDescent="0.25">
      <c r="A156" s="211" t="s">
        <v>143</v>
      </c>
      <c r="B156" s="211">
        <v>2939</v>
      </c>
      <c r="C156" s="211" t="s">
        <v>142</v>
      </c>
      <c r="D156" s="211">
        <v>191747716</v>
      </c>
      <c r="E156" s="218">
        <v>1080</v>
      </c>
      <c r="G156" s="211">
        <v>1004</v>
      </c>
      <c r="H156" s="218" t="s">
        <v>220</v>
      </c>
      <c r="I156" s="211" t="s">
        <v>3395</v>
      </c>
      <c r="J156" s="212" t="s">
        <v>3137</v>
      </c>
      <c r="K156" s="211" t="s">
        <v>222</v>
      </c>
      <c r="L156" s="211" t="s">
        <v>3702</v>
      </c>
    </row>
    <row r="157" spans="1:12" s="211" customFormat="1" x14ac:dyDescent="0.25">
      <c r="A157" s="211" t="s">
        <v>143</v>
      </c>
      <c r="B157" s="211">
        <v>2939</v>
      </c>
      <c r="C157" s="211" t="s">
        <v>142</v>
      </c>
      <c r="D157" s="211">
        <v>191747733</v>
      </c>
      <c r="E157" s="218">
        <v>1060</v>
      </c>
      <c r="G157" s="211">
        <v>1004</v>
      </c>
      <c r="H157" s="218" t="s">
        <v>3554</v>
      </c>
      <c r="I157" s="211" t="s">
        <v>3396</v>
      </c>
      <c r="J157" s="212" t="s">
        <v>3137</v>
      </c>
      <c r="K157" s="211" t="s">
        <v>222</v>
      </c>
      <c r="L157" s="211" t="s">
        <v>3701</v>
      </c>
    </row>
    <row r="158" spans="1:12" s="211" customFormat="1" x14ac:dyDescent="0.25">
      <c r="A158" s="211" t="s">
        <v>143</v>
      </c>
      <c r="B158" s="211">
        <v>2939</v>
      </c>
      <c r="C158" s="211" t="s">
        <v>142</v>
      </c>
      <c r="D158" s="211">
        <v>191747738</v>
      </c>
      <c r="E158" s="218">
        <v>1080</v>
      </c>
      <c r="F158" s="211">
        <v>1271</v>
      </c>
      <c r="G158" s="211">
        <v>1004</v>
      </c>
      <c r="H158" s="218" t="s">
        <v>220</v>
      </c>
      <c r="I158" s="211" t="s">
        <v>3397</v>
      </c>
      <c r="J158" s="212" t="s">
        <v>3137</v>
      </c>
      <c r="K158" s="211" t="s">
        <v>222</v>
      </c>
      <c r="L158" s="211" t="s">
        <v>3702</v>
      </c>
    </row>
    <row r="159" spans="1:12" s="211" customFormat="1" x14ac:dyDescent="0.25">
      <c r="A159" s="211" t="s">
        <v>143</v>
      </c>
      <c r="B159" s="211">
        <v>2939</v>
      </c>
      <c r="C159" s="211" t="s">
        <v>142</v>
      </c>
      <c r="D159" s="211">
        <v>191748053</v>
      </c>
      <c r="E159" s="218">
        <v>1080</v>
      </c>
      <c r="G159" s="211">
        <v>1004</v>
      </c>
      <c r="H159" s="218" t="s">
        <v>220</v>
      </c>
      <c r="I159" s="211" t="s">
        <v>3398</v>
      </c>
      <c r="J159" s="212" t="s">
        <v>3137</v>
      </c>
      <c r="K159" s="211" t="s">
        <v>222</v>
      </c>
      <c r="L159" s="211" t="s">
        <v>3702</v>
      </c>
    </row>
    <row r="160" spans="1:12" s="211" customFormat="1" x14ac:dyDescent="0.25">
      <c r="A160" s="211" t="s">
        <v>143</v>
      </c>
      <c r="B160" s="211">
        <v>2939</v>
      </c>
      <c r="C160" s="211" t="s">
        <v>142</v>
      </c>
      <c r="D160" s="211">
        <v>191748322</v>
      </c>
      <c r="E160" s="218">
        <v>1060</v>
      </c>
      <c r="F160" s="211">
        <v>1242</v>
      </c>
      <c r="G160" s="211">
        <v>1004</v>
      </c>
      <c r="H160" s="218" t="s">
        <v>3554</v>
      </c>
      <c r="I160" s="211" t="s">
        <v>3958</v>
      </c>
      <c r="J160" s="212" t="s">
        <v>3137</v>
      </c>
      <c r="K160" s="211" t="s">
        <v>222</v>
      </c>
      <c r="L160" s="211" t="s">
        <v>3701</v>
      </c>
    </row>
    <row r="161" spans="1:12" s="211" customFormat="1" x14ac:dyDescent="0.25">
      <c r="A161" s="211" t="s">
        <v>143</v>
      </c>
      <c r="B161" s="211">
        <v>2939</v>
      </c>
      <c r="C161" s="211" t="s">
        <v>142</v>
      </c>
      <c r="D161" s="211">
        <v>191748652</v>
      </c>
      <c r="E161" s="218">
        <v>1060</v>
      </c>
      <c r="G161" s="211">
        <v>1004</v>
      </c>
      <c r="H161" s="218" t="s">
        <v>3554</v>
      </c>
      <c r="I161" s="211" t="s">
        <v>3399</v>
      </c>
      <c r="J161" s="212" t="s">
        <v>3137</v>
      </c>
      <c r="K161" s="211" t="s">
        <v>222</v>
      </c>
      <c r="L161" s="211" t="s">
        <v>3701</v>
      </c>
    </row>
    <row r="162" spans="1:12" s="211" customFormat="1" x14ac:dyDescent="0.25">
      <c r="A162" s="211" t="s">
        <v>143</v>
      </c>
      <c r="B162" s="211">
        <v>2939</v>
      </c>
      <c r="C162" s="211" t="s">
        <v>142</v>
      </c>
      <c r="D162" s="211">
        <v>191749082</v>
      </c>
      <c r="E162" s="218">
        <v>1010</v>
      </c>
      <c r="G162" s="211">
        <v>1004</v>
      </c>
      <c r="H162" s="218" t="s">
        <v>220</v>
      </c>
      <c r="I162" s="211" t="s">
        <v>3400</v>
      </c>
      <c r="J162" s="212" t="s">
        <v>3137</v>
      </c>
      <c r="K162" s="211" t="s">
        <v>3313</v>
      </c>
      <c r="L162" s="211" t="s">
        <v>3556</v>
      </c>
    </row>
    <row r="163" spans="1:12" s="211" customFormat="1" x14ac:dyDescent="0.25">
      <c r="A163" s="211" t="s">
        <v>143</v>
      </c>
      <c r="B163" s="211">
        <v>2939</v>
      </c>
      <c r="C163" s="211" t="s">
        <v>142</v>
      </c>
      <c r="D163" s="211">
        <v>191749146</v>
      </c>
      <c r="E163" s="218">
        <v>1060</v>
      </c>
      <c r="G163" s="211">
        <v>1004</v>
      </c>
      <c r="H163" s="218" t="s">
        <v>3554</v>
      </c>
      <c r="I163" s="211" t="s">
        <v>3401</v>
      </c>
      <c r="J163" s="212" t="s">
        <v>3137</v>
      </c>
      <c r="K163" s="211" t="s">
        <v>222</v>
      </c>
      <c r="L163" s="211" t="s">
        <v>3701</v>
      </c>
    </row>
    <row r="164" spans="1:12" s="211" customFormat="1" x14ac:dyDescent="0.25">
      <c r="A164" s="211" t="s">
        <v>143</v>
      </c>
      <c r="B164" s="211">
        <v>2939</v>
      </c>
      <c r="C164" s="211" t="s">
        <v>142</v>
      </c>
      <c r="D164" s="211">
        <v>191749150</v>
      </c>
      <c r="E164" s="218">
        <v>1060</v>
      </c>
      <c r="G164" s="211">
        <v>1004</v>
      </c>
      <c r="H164" s="218" t="s">
        <v>3554</v>
      </c>
      <c r="I164" s="211" t="s">
        <v>4002</v>
      </c>
      <c r="J164" s="212" t="s">
        <v>3137</v>
      </c>
      <c r="K164" s="211" t="s">
        <v>222</v>
      </c>
      <c r="L164" s="211" t="s">
        <v>3701</v>
      </c>
    </row>
    <row r="165" spans="1:12" s="211" customFormat="1" x14ac:dyDescent="0.25">
      <c r="A165" s="211" t="s">
        <v>143</v>
      </c>
      <c r="B165" s="211">
        <v>2939</v>
      </c>
      <c r="C165" s="211" t="s">
        <v>142</v>
      </c>
      <c r="D165" s="211">
        <v>191749154</v>
      </c>
      <c r="E165" s="218">
        <v>1060</v>
      </c>
      <c r="G165" s="211">
        <v>1004</v>
      </c>
      <c r="H165" s="218" t="s">
        <v>3554</v>
      </c>
      <c r="I165" s="211" t="s">
        <v>3402</v>
      </c>
      <c r="J165" s="212" t="s">
        <v>3137</v>
      </c>
      <c r="K165" s="211" t="s">
        <v>222</v>
      </c>
      <c r="L165" s="211" t="s">
        <v>3701</v>
      </c>
    </row>
    <row r="166" spans="1:12" s="211" customFormat="1" x14ac:dyDescent="0.25">
      <c r="A166" s="211" t="s">
        <v>143</v>
      </c>
      <c r="B166" s="211">
        <v>2939</v>
      </c>
      <c r="C166" s="211" t="s">
        <v>142</v>
      </c>
      <c r="D166" s="211">
        <v>191749165</v>
      </c>
      <c r="E166" s="218">
        <v>1060</v>
      </c>
      <c r="G166" s="211">
        <v>1004</v>
      </c>
      <c r="H166" s="218" t="s">
        <v>3554</v>
      </c>
      <c r="I166" s="211" t="s">
        <v>3403</v>
      </c>
      <c r="J166" s="212" t="s">
        <v>3137</v>
      </c>
      <c r="K166" s="211" t="s">
        <v>222</v>
      </c>
      <c r="L166" s="211" t="s">
        <v>3701</v>
      </c>
    </row>
    <row r="167" spans="1:12" s="211" customFormat="1" x14ac:dyDescent="0.25">
      <c r="A167" s="211" t="s">
        <v>143</v>
      </c>
      <c r="B167" s="211">
        <v>2939</v>
      </c>
      <c r="C167" s="211" t="s">
        <v>142</v>
      </c>
      <c r="D167" s="211">
        <v>191749552</v>
      </c>
      <c r="E167" s="218">
        <v>1060</v>
      </c>
      <c r="F167" s="211">
        <v>1242</v>
      </c>
      <c r="G167" s="211">
        <v>1004</v>
      </c>
      <c r="H167" s="218" t="s">
        <v>3554</v>
      </c>
      <c r="I167" s="211" t="s">
        <v>3404</v>
      </c>
      <c r="J167" s="212" t="s">
        <v>3137</v>
      </c>
      <c r="K167" s="211" t="s">
        <v>222</v>
      </c>
      <c r="L167" s="211" t="s">
        <v>3701</v>
      </c>
    </row>
    <row r="168" spans="1:12" s="211" customFormat="1" x14ac:dyDescent="0.25">
      <c r="A168" s="211" t="s">
        <v>143</v>
      </c>
      <c r="B168" s="211">
        <v>2939</v>
      </c>
      <c r="C168" s="211" t="s">
        <v>142</v>
      </c>
      <c r="D168" s="211">
        <v>191749553</v>
      </c>
      <c r="E168" s="218">
        <v>1060</v>
      </c>
      <c r="F168" s="211">
        <v>1242</v>
      </c>
      <c r="G168" s="211">
        <v>1004</v>
      </c>
      <c r="H168" s="218" t="s">
        <v>3554</v>
      </c>
      <c r="I168" s="211" t="s">
        <v>3559</v>
      </c>
      <c r="J168" s="212" t="s">
        <v>3137</v>
      </c>
      <c r="K168" s="211" t="s">
        <v>222</v>
      </c>
      <c r="L168" s="211" t="s">
        <v>3701</v>
      </c>
    </row>
    <row r="169" spans="1:12" s="211" customFormat="1" x14ac:dyDescent="0.25">
      <c r="A169" s="211" t="s">
        <v>143</v>
      </c>
      <c r="B169" s="211">
        <v>2939</v>
      </c>
      <c r="C169" s="211" t="s">
        <v>142</v>
      </c>
      <c r="D169" s="211">
        <v>191749554</v>
      </c>
      <c r="E169" s="218">
        <v>1060</v>
      </c>
      <c r="F169" s="211">
        <v>1242</v>
      </c>
      <c r="G169" s="211">
        <v>1004</v>
      </c>
      <c r="H169" s="218" t="s">
        <v>3554</v>
      </c>
      <c r="I169" s="211" t="s">
        <v>3405</v>
      </c>
      <c r="J169" s="212" t="s">
        <v>3137</v>
      </c>
      <c r="K169" s="211" t="s">
        <v>222</v>
      </c>
      <c r="L169" s="211" t="s">
        <v>3701</v>
      </c>
    </row>
    <row r="170" spans="1:12" s="211" customFormat="1" x14ac:dyDescent="0.25">
      <c r="A170" s="211" t="s">
        <v>143</v>
      </c>
      <c r="B170" s="211">
        <v>2939</v>
      </c>
      <c r="C170" s="211" t="s">
        <v>142</v>
      </c>
      <c r="D170" s="211">
        <v>191749915</v>
      </c>
      <c r="E170" s="218">
        <v>1060</v>
      </c>
      <c r="G170" s="211">
        <v>1004</v>
      </c>
      <c r="H170" s="218" t="s">
        <v>3554</v>
      </c>
      <c r="I170" s="211" t="s">
        <v>3959</v>
      </c>
      <c r="J170" s="212" t="s">
        <v>3137</v>
      </c>
      <c r="K170" s="211" t="s">
        <v>222</v>
      </c>
      <c r="L170" s="211" t="s">
        <v>3701</v>
      </c>
    </row>
    <row r="171" spans="1:12" s="211" customFormat="1" x14ac:dyDescent="0.25">
      <c r="A171" s="211" t="s">
        <v>143</v>
      </c>
      <c r="B171" s="211">
        <v>2939</v>
      </c>
      <c r="C171" s="211" t="s">
        <v>142</v>
      </c>
      <c r="D171" s="211">
        <v>191749919</v>
      </c>
      <c r="E171" s="218">
        <v>1060</v>
      </c>
      <c r="G171" s="211">
        <v>1004</v>
      </c>
      <c r="H171" s="218" t="s">
        <v>3554</v>
      </c>
      <c r="I171" s="211" t="s">
        <v>3960</v>
      </c>
      <c r="J171" s="212" t="s">
        <v>3137</v>
      </c>
      <c r="K171" s="211" t="s">
        <v>222</v>
      </c>
      <c r="L171" s="211" t="s">
        <v>3701</v>
      </c>
    </row>
    <row r="172" spans="1:12" s="211" customFormat="1" x14ac:dyDescent="0.25">
      <c r="A172" s="211" t="s">
        <v>143</v>
      </c>
      <c r="B172" s="211">
        <v>2939</v>
      </c>
      <c r="C172" s="211" t="s">
        <v>142</v>
      </c>
      <c r="D172" s="211">
        <v>191749922</v>
      </c>
      <c r="E172" s="218">
        <v>1060</v>
      </c>
      <c r="G172" s="211">
        <v>1004</v>
      </c>
      <c r="H172" s="218" t="s">
        <v>3554</v>
      </c>
      <c r="I172" s="211" t="s">
        <v>3961</v>
      </c>
      <c r="J172" s="212" t="s">
        <v>3137</v>
      </c>
      <c r="K172" s="211" t="s">
        <v>222</v>
      </c>
      <c r="L172" s="211" t="s">
        <v>3701</v>
      </c>
    </row>
    <row r="173" spans="1:12" s="211" customFormat="1" x14ac:dyDescent="0.25">
      <c r="A173" s="211" t="s">
        <v>143</v>
      </c>
      <c r="B173" s="211">
        <v>2939</v>
      </c>
      <c r="C173" s="211" t="s">
        <v>142</v>
      </c>
      <c r="D173" s="211">
        <v>191750165</v>
      </c>
      <c r="E173" s="218">
        <v>1060</v>
      </c>
      <c r="G173" s="211">
        <v>1004</v>
      </c>
      <c r="H173" s="218" t="s">
        <v>3554</v>
      </c>
      <c r="I173" s="211" t="s">
        <v>4003</v>
      </c>
      <c r="J173" s="212" t="s">
        <v>3137</v>
      </c>
      <c r="K173" s="211" t="s">
        <v>222</v>
      </c>
      <c r="L173" s="211" t="s">
        <v>3701</v>
      </c>
    </row>
    <row r="174" spans="1:12" s="211" customFormat="1" x14ac:dyDescent="0.25">
      <c r="A174" s="211" t="s">
        <v>143</v>
      </c>
      <c r="B174" s="211">
        <v>2939</v>
      </c>
      <c r="C174" s="211" t="s">
        <v>142</v>
      </c>
      <c r="D174" s="211">
        <v>191750188</v>
      </c>
      <c r="E174" s="218">
        <v>1060</v>
      </c>
      <c r="G174" s="211">
        <v>1004</v>
      </c>
      <c r="H174" s="218" t="s">
        <v>3554</v>
      </c>
      <c r="I174" s="211" t="s">
        <v>3406</v>
      </c>
      <c r="J174" s="212" t="s">
        <v>3137</v>
      </c>
      <c r="K174" s="211" t="s">
        <v>222</v>
      </c>
      <c r="L174" s="211" t="s">
        <v>3701</v>
      </c>
    </row>
    <row r="175" spans="1:12" s="211" customFormat="1" x14ac:dyDescent="0.25">
      <c r="A175" s="211" t="s">
        <v>143</v>
      </c>
      <c r="B175" s="211">
        <v>2939</v>
      </c>
      <c r="C175" s="211" t="s">
        <v>142</v>
      </c>
      <c r="D175" s="211">
        <v>191750190</v>
      </c>
      <c r="E175" s="218">
        <v>1060</v>
      </c>
      <c r="G175" s="211">
        <v>1004</v>
      </c>
      <c r="H175" s="218" t="s">
        <v>3554</v>
      </c>
      <c r="I175" s="211" t="s">
        <v>4092</v>
      </c>
      <c r="J175" s="212" t="s">
        <v>3137</v>
      </c>
      <c r="K175" s="211" t="s">
        <v>222</v>
      </c>
      <c r="L175" s="211" t="s">
        <v>3701</v>
      </c>
    </row>
    <row r="176" spans="1:12" s="211" customFormat="1" x14ac:dyDescent="0.25">
      <c r="A176" s="211" t="s">
        <v>143</v>
      </c>
      <c r="B176" s="211">
        <v>2939</v>
      </c>
      <c r="C176" s="211" t="s">
        <v>142</v>
      </c>
      <c r="D176" s="211">
        <v>191750192</v>
      </c>
      <c r="E176" s="218">
        <v>1060</v>
      </c>
      <c r="G176" s="211">
        <v>1004</v>
      </c>
      <c r="H176" s="218" t="s">
        <v>3554</v>
      </c>
      <c r="I176" s="211" t="s">
        <v>4093</v>
      </c>
      <c r="J176" s="212" t="s">
        <v>3137</v>
      </c>
      <c r="K176" s="211" t="s">
        <v>222</v>
      </c>
      <c r="L176" s="211" t="s">
        <v>3701</v>
      </c>
    </row>
    <row r="177" spans="1:12" s="211" customFormat="1" x14ac:dyDescent="0.25">
      <c r="A177" s="211" t="s">
        <v>143</v>
      </c>
      <c r="B177" s="211">
        <v>2939</v>
      </c>
      <c r="C177" s="211" t="s">
        <v>142</v>
      </c>
      <c r="D177" s="211">
        <v>191750206</v>
      </c>
      <c r="E177" s="218">
        <v>1060</v>
      </c>
      <c r="G177" s="211">
        <v>1004</v>
      </c>
      <c r="H177" s="218" t="s">
        <v>3554</v>
      </c>
      <c r="I177" s="211" t="s">
        <v>3407</v>
      </c>
      <c r="J177" s="212" t="s">
        <v>3137</v>
      </c>
      <c r="K177" s="211" t="s">
        <v>222</v>
      </c>
      <c r="L177" s="211" t="s">
        <v>3701</v>
      </c>
    </row>
    <row r="178" spans="1:12" s="211" customFormat="1" x14ac:dyDescent="0.25">
      <c r="A178" s="211" t="s">
        <v>143</v>
      </c>
      <c r="B178" s="211">
        <v>2939</v>
      </c>
      <c r="C178" s="211" t="s">
        <v>142</v>
      </c>
      <c r="D178" s="211">
        <v>191750313</v>
      </c>
      <c r="E178" s="218">
        <v>1060</v>
      </c>
      <c r="G178" s="211">
        <v>1004</v>
      </c>
      <c r="H178" s="218" t="s">
        <v>3554</v>
      </c>
      <c r="I178" s="211" t="s">
        <v>3408</v>
      </c>
      <c r="J178" s="212" t="s">
        <v>3137</v>
      </c>
      <c r="K178" s="211" t="s">
        <v>222</v>
      </c>
      <c r="L178" s="211" t="s">
        <v>3701</v>
      </c>
    </row>
    <row r="179" spans="1:12" s="211" customFormat="1" x14ac:dyDescent="0.25">
      <c r="A179" s="211" t="s">
        <v>143</v>
      </c>
      <c r="B179" s="211">
        <v>2939</v>
      </c>
      <c r="C179" s="211" t="s">
        <v>142</v>
      </c>
      <c r="D179" s="211">
        <v>191750314</v>
      </c>
      <c r="E179" s="218">
        <v>1080</v>
      </c>
      <c r="G179" s="211">
        <v>1004</v>
      </c>
      <c r="H179" s="218" t="s">
        <v>220</v>
      </c>
      <c r="I179" s="211" t="s">
        <v>3409</v>
      </c>
      <c r="J179" s="212" t="s">
        <v>3137</v>
      </c>
      <c r="K179" s="211" t="s">
        <v>222</v>
      </c>
      <c r="L179" s="211" t="s">
        <v>3702</v>
      </c>
    </row>
    <row r="180" spans="1:12" s="211" customFormat="1" x14ac:dyDescent="0.25">
      <c r="A180" s="211" t="s">
        <v>143</v>
      </c>
      <c r="B180" s="211">
        <v>2939</v>
      </c>
      <c r="C180" s="211" t="s">
        <v>142</v>
      </c>
      <c r="D180" s="211">
        <v>191750317</v>
      </c>
      <c r="E180" s="218">
        <v>1060</v>
      </c>
      <c r="G180" s="211">
        <v>1004</v>
      </c>
      <c r="H180" s="218" t="s">
        <v>3554</v>
      </c>
      <c r="I180" s="211" t="s">
        <v>3410</v>
      </c>
      <c r="J180" s="212" t="s">
        <v>3137</v>
      </c>
      <c r="K180" s="211" t="s">
        <v>222</v>
      </c>
      <c r="L180" s="211" t="s">
        <v>3701</v>
      </c>
    </row>
    <row r="181" spans="1:12" s="211" customFormat="1" x14ac:dyDescent="0.25">
      <c r="A181" s="211" t="s">
        <v>143</v>
      </c>
      <c r="B181" s="211">
        <v>2939</v>
      </c>
      <c r="C181" s="211" t="s">
        <v>142</v>
      </c>
      <c r="D181" s="211">
        <v>191750331</v>
      </c>
      <c r="E181" s="218">
        <v>1080</v>
      </c>
      <c r="G181" s="211">
        <v>1004</v>
      </c>
      <c r="H181" s="218" t="s">
        <v>220</v>
      </c>
      <c r="I181" s="211" t="s">
        <v>3411</v>
      </c>
      <c r="J181" s="212" t="s">
        <v>3137</v>
      </c>
      <c r="K181" s="211" t="s">
        <v>222</v>
      </c>
      <c r="L181" s="211" t="s">
        <v>3702</v>
      </c>
    </row>
    <row r="182" spans="1:12" s="211" customFormat="1" x14ac:dyDescent="0.25">
      <c r="A182" s="211" t="s">
        <v>143</v>
      </c>
      <c r="B182" s="211">
        <v>2939</v>
      </c>
      <c r="C182" s="211" t="s">
        <v>142</v>
      </c>
      <c r="D182" s="211">
        <v>191750363</v>
      </c>
      <c r="E182" s="218">
        <v>1060</v>
      </c>
      <c r="G182" s="211">
        <v>1004</v>
      </c>
      <c r="H182" s="218" t="s">
        <v>3554</v>
      </c>
      <c r="I182" s="211" t="s">
        <v>3412</v>
      </c>
      <c r="J182" s="212" t="s">
        <v>3137</v>
      </c>
      <c r="K182" s="211" t="s">
        <v>222</v>
      </c>
      <c r="L182" s="211" t="s">
        <v>3701</v>
      </c>
    </row>
    <row r="183" spans="1:12" s="211" customFormat="1" x14ac:dyDescent="0.25">
      <c r="A183" s="211" t="s">
        <v>143</v>
      </c>
      <c r="B183" s="211">
        <v>2939</v>
      </c>
      <c r="C183" s="211" t="s">
        <v>142</v>
      </c>
      <c r="D183" s="211">
        <v>191750364</v>
      </c>
      <c r="E183" s="218">
        <v>1060</v>
      </c>
      <c r="G183" s="211">
        <v>1004</v>
      </c>
      <c r="H183" s="218" t="s">
        <v>3554</v>
      </c>
      <c r="I183" s="211" t="s">
        <v>3413</v>
      </c>
      <c r="J183" s="212" t="s">
        <v>3137</v>
      </c>
      <c r="K183" s="211" t="s">
        <v>222</v>
      </c>
      <c r="L183" s="211" t="s">
        <v>3701</v>
      </c>
    </row>
    <row r="184" spans="1:12" s="211" customFormat="1" x14ac:dyDescent="0.25">
      <c r="A184" s="211" t="s">
        <v>143</v>
      </c>
      <c r="B184" s="211">
        <v>2939</v>
      </c>
      <c r="C184" s="211" t="s">
        <v>142</v>
      </c>
      <c r="D184" s="211">
        <v>191750373</v>
      </c>
      <c r="E184" s="218">
        <v>1080</v>
      </c>
      <c r="G184" s="211">
        <v>1004</v>
      </c>
      <c r="H184" s="218" t="s">
        <v>220</v>
      </c>
      <c r="I184" s="211" t="s">
        <v>3647</v>
      </c>
      <c r="J184" s="212" t="s">
        <v>3137</v>
      </c>
      <c r="K184" s="211" t="s">
        <v>222</v>
      </c>
      <c r="L184" s="211" t="s">
        <v>3702</v>
      </c>
    </row>
    <row r="185" spans="1:12" s="211" customFormat="1" x14ac:dyDescent="0.25">
      <c r="A185" s="211" t="s">
        <v>143</v>
      </c>
      <c r="B185" s="211">
        <v>2939</v>
      </c>
      <c r="C185" s="211" t="s">
        <v>142</v>
      </c>
      <c r="D185" s="211">
        <v>191750398</v>
      </c>
      <c r="E185" s="218">
        <v>1080</v>
      </c>
      <c r="G185" s="211">
        <v>1004</v>
      </c>
      <c r="H185" s="218" t="s">
        <v>220</v>
      </c>
      <c r="I185" s="211" t="s">
        <v>3648</v>
      </c>
      <c r="J185" s="212" t="s">
        <v>3137</v>
      </c>
      <c r="K185" s="211" t="s">
        <v>222</v>
      </c>
      <c r="L185" s="211" t="s">
        <v>3702</v>
      </c>
    </row>
    <row r="186" spans="1:12" s="211" customFormat="1" x14ac:dyDescent="0.25">
      <c r="A186" s="211" t="s">
        <v>143</v>
      </c>
      <c r="B186" s="211">
        <v>2939</v>
      </c>
      <c r="C186" s="211" t="s">
        <v>142</v>
      </c>
      <c r="D186" s="211">
        <v>191750401</v>
      </c>
      <c r="E186" s="218">
        <v>1080</v>
      </c>
      <c r="G186" s="211">
        <v>1004</v>
      </c>
      <c r="H186" s="218" t="s">
        <v>220</v>
      </c>
      <c r="I186" s="211" t="s">
        <v>3717</v>
      </c>
      <c r="J186" s="212" t="s">
        <v>3137</v>
      </c>
      <c r="K186" s="211" t="s">
        <v>222</v>
      </c>
      <c r="L186" s="211" t="s">
        <v>3702</v>
      </c>
    </row>
    <row r="187" spans="1:12" s="211" customFormat="1" x14ac:dyDescent="0.25">
      <c r="A187" s="211" t="s">
        <v>143</v>
      </c>
      <c r="B187" s="211">
        <v>2939</v>
      </c>
      <c r="C187" s="211" t="s">
        <v>142</v>
      </c>
      <c r="D187" s="211">
        <v>191750406</v>
      </c>
      <c r="E187" s="218">
        <v>1060</v>
      </c>
      <c r="F187" s="211">
        <v>1264</v>
      </c>
      <c r="G187" s="211">
        <v>1004</v>
      </c>
      <c r="H187" s="218" t="s">
        <v>3554</v>
      </c>
      <c r="I187" s="211" t="s">
        <v>3718</v>
      </c>
      <c r="J187" s="212" t="s">
        <v>3137</v>
      </c>
      <c r="K187" s="211" t="s">
        <v>222</v>
      </c>
      <c r="L187" s="211" t="s">
        <v>3701</v>
      </c>
    </row>
    <row r="188" spans="1:12" s="211" customFormat="1" x14ac:dyDescent="0.25">
      <c r="A188" s="211" t="s">
        <v>143</v>
      </c>
      <c r="B188" s="211">
        <v>2939</v>
      </c>
      <c r="C188" s="211" t="s">
        <v>142</v>
      </c>
      <c r="D188" s="211">
        <v>191750407</v>
      </c>
      <c r="E188" s="218">
        <v>1080</v>
      </c>
      <c r="G188" s="211">
        <v>1004</v>
      </c>
      <c r="H188" s="218" t="s">
        <v>220</v>
      </c>
      <c r="I188" s="211" t="s">
        <v>3719</v>
      </c>
      <c r="J188" s="212" t="s">
        <v>3137</v>
      </c>
      <c r="K188" s="211" t="s">
        <v>222</v>
      </c>
      <c r="L188" s="211" t="s">
        <v>3702</v>
      </c>
    </row>
    <row r="189" spans="1:12" s="211" customFormat="1" x14ac:dyDescent="0.25">
      <c r="A189" s="211" t="s">
        <v>143</v>
      </c>
      <c r="B189" s="211">
        <v>2939</v>
      </c>
      <c r="C189" s="211" t="s">
        <v>142</v>
      </c>
      <c r="D189" s="211">
        <v>191750416</v>
      </c>
      <c r="E189" s="218">
        <v>1080</v>
      </c>
      <c r="F189" s="211">
        <v>1242</v>
      </c>
      <c r="G189" s="211">
        <v>1004</v>
      </c>
      <c r="H189" s="218" t="s">
        <v>220</v>
      </c>
      <c r="I189" s="211" t="s">
        <v>4524</v>
      </c>
      <c r="J189" s="212" t="s">
        <v>3137</v>
      </c>
      <c r="K189" s="211" t="s">
        <v>222</v>
      </c>
      <c r="L189" s="211" t="s">
        <v>3702</v>
      </c>
    </row>
    <row r="190" spans="1:12" s="211" customFormat="1" x14ac:dyDescent="0.25">
      <c r="A190" s="211" t="s">
        <v>143</v>
      </c>
      <c r="B190" s="211">
        <v>2939</v>
      </c>
      <c r="C190" s="211" t="s">
        <v>142</v>
      </c>
      <c r="D190" s="211">
        <v>191750426</v>
      </c>
      <c r="E190" s="218">
        <v>1080</v>
      </c>
      <c r="G190" s="211">
        <v>1004</v>
      </c>
      <c r="H190" s="218" t="s">
        <v>220</v>
      </c>
      <c r="I190" s="211" t="s">
        <v>3924</v>
      </c>
      <c r="J190" s="212" t="s">
        <v>3137</v>
      </c>
      <c r="K190" s="211" t="s">
        <v>222</v>
      </c>
      <c r="L190" s="211" t="s">
        <v>3702</v>
      </c>
    </row>
    <row r="191" spans="1:12" s="211" customFormat="1" x14ac:dyDescent="0.25">
      <c r="A191" s="211" t="s">
        <v>143</v>
      </c>
      <c r="B191" s="211">
        <v>2939</v>
      </c>
      <c r="C191" s="211" t="s">
        <v>142</v>
      </c>
      <c r="D191" s="211">
        <v>191750427</v>
      </c>
      <c r="E191" s="218">
        <v>1060</v>
      </c>
      <c r="G191" s="211">
        <v>1004</v>
      </c>
      <c r="H191" s="218" t="s">
        <v>3554</v>
      </c>
      <c r="I191" s="211" t="s">
        <v>3414</v>
      </c>
      <c r="J191" s="212" t="s">
        <v>3137</v>
      </c>
      <c r="K191" s="211" t="s">
        <v>222</v>
      </c>
      <c r="L191" s="211" t="s">
        <v>3701</v>
      </c>
    </row>
    <row r="192" spans="1:12" s="211" customFormat="1" x14ac:dyDescent="0.25">
      <c r="A192" s="211" t="s">
        <v>143</v>
      </c>
      <c r="B192" s="211">
        <v>2939</v>
      </c>
      <c r="C192" s="211" t="s">
        <v>142</v>
      </c>
      <c r="D192" s="211">
        <v>191750428</v>
      </c>
      <c r="E192" s="218">
        <v>1080</v>
      </c>
      <c r="G192" s="211">
        <v>1004</v>
      </c>
      <c r="H192" s="218" t="s">
        <v>220</v>
      </c>
      <c r="I192" s="211" t="s">
        <v>3415</v>
      </c>
      <c r="J192" s="212" t="s">
        <v>3137</v>
      </c>
      <c r="K192" s="211" t="s">
        <v>222</v>
      </c>
      <c r="L192" s="211" t="s">
        <v>3702</v>
      </c>
    </row>
    <row r="193" spans="1:12" s="211" customFormat="1" x14ac:dyDescent="0.25">
      <c r="A193" s="211" t="s">
        <v>143</v>
      </c>
      <c r="B193" s="211">
        <v>2939</v>
      </c>
      <c r="C193" s="211" t="s">
        <v>142</v>
      </c>
      <c r="D193" s="211">
        <v>191750443</v>
      </c>
      <c r="E193" s="218">
        <v>1080</v>
      </c>
      <c r="G193" s="211">
        <v>1004</v>
      </c>
      <c r="H193" s="218" t="s">
        <v>220</v>
      </c>
      <c r="I193" s="211" t="s">
        <v>3416</v>
      </c>
      <c r="J193" s="212" t="s">
        <v>3137</v>
      </c>
      <c r="K193" s="211" t="s">
        <v>222</v>
      </c>
      <c r="L193" s="211" t="s">
        <v>3702</v>
      </c>
    </row>
    <row r="194" spans="1:12" s="211" customFormat="1" x14ac:dyDescent="0.25">
      <c r="A194" s="211" t="s">
        <v>143</v>
      </c>
      <c r="B194" s="211">
        <v>2939</v>
      </c>
      <c r="C194" s="211" t="s">
        <v>142</v>
      </c>
      <c r="D194" s="211">
        <v>191750467</v>
      </c>
      <c r="E194" s="218">
        <v>1060</v>
      </c>
      <c r="G194" s="211">
        <v>1004</v>
      </c>
      <c r="H194" s="218" t="s">
        <v>3554</v>
      </c>
      <c r="I194" s="211" t="s">
        <v>4352</v>
      </c>
      <c r="J194" s="212" t="s">
        <v>3137</v>
      </c>
      <c r="K194" s="211" t="s">
        <v>222</v>
      </c>
      <c r="L194" s="211" t="s">
        <v>3701</v>
      </c>
    </row>
    <row r="195" spans="1:12" s="211" customFormat="1" x14ac:dyDescent="0.25">
      <c r="A195" s="211" t="s">
        <v>143</v>
      </c>
      <c r="B195" s="211">
        <v>2939</v>
      </c>
      <c r="C195" s="211" t="s">
        <v>142</v>
      </c>
      <c r="D195" s="211">
        <v>191751512</v>
      </c>
      <c r="E195" s="218">
        <v>1080</v>
      </c>
      <c r="G195" s="211">
        <v>1004</v>
      </c>
      <c r="H195" s="218" t="s">
        <v>220</v>
      </c>
      <c r="I195" s="211" t="s">
        <v>3720</v>
      </c>
      <c r="J195" s="212" t="s">
        <v>3137</v>
      </c>
      <c r="K195" s="211" t="s">
        <v>222</v>
      </c>
      <c r="L195" s="211" t="s">
        <v>3702</v>
      </c>
    </row>
    <row r="196" spans="1:12" s="211" customFormat="1" x14ac:dyDescent="0.25">
      <c r="A196" s="211" t="s">
        <v>143</v>
      </c>
      <c r="B196" s="211">
        <v>2939</v>
      </c>
      <c r="C196" s="211" t="s">
        <v>142</v>
      </c>
      <c r="D196" s="211">
        <v>191751968</v>
      </c>
      <c r="E196" s="218">
        <v>1060</v>
      </c>
      <c r="F196" s="211">
        <v>1274</v>
      </c>
      <c r="G196" s="211">
        <v>1004</v>
      </c>
      <c r="H196" s="218" t="s">
        <v>3554</v>
      </c>
      <c r="I196" s="211" t="s">
        <v>3417</v>
      </c>
      <c r="J196" s="212" t="s">
        <v>3137</v>
      </c>
      <c r="K196" s="211" t="s">
        <v>222</v>
      </c>
      <c r="L196" s="211" t="s">
        <v>3701</v>
      </c>
    </row>
    <row r="197" spans="1:12" s="211" customFormat="1" x14ac:dyDescent="0.25">
      <c r="A197" s="211" t="s">
        <v>143</v>
      </c>
      <c r="B197" s="211">
        <v>2939</v>
      </c>
      <c r="C197" s="211" t="s">
        <v>142</v>
      </c>
      <c r="D197" s="211">
        <v>191751975</v>
      </c>
      <c r="E197" s="218">
        <v>1060</v>
      </c>
      <c r="G197" s="211">
        <v>1004</v>
      </c>
      <c r="H197" s="218" t="s">
        <v>3554</v>
      </c>
      <c r="I197" s="211" t="s">
        <v>3418</v>
      </c>
      <c r="J197" s="212" t="s">
        <v>3137</v>
      </c>
      <c r="K197" s="211" t="s">
        <v>222</v>
      </c>
      <c r="L197" s="211" t="s">
        <v>3701</v>
      </c>
    </row>
    <row r="198" spans="1:12" s="211" customFormat="1" x14ac:dyDescent="0.25">
      <c r="A198" s="211" t="s">
        <v>143</v>
      </c>
      <c r="B198" s="211">
        <v>2939</v>
      </c>
      <c r="C198" s="211" t="s">
        <v>142</v>
      </c>
      <c r="D198" s="211">
        <v>191752437</v>
      </c>
      <c r="E198" s="218">
        <v>1060</v>
      </c>
      <c r="G198" s="211">
        <v>1004</v>
      </c>
      <c r="H198" s="218" t="s">
        <v>3554</v>
      </c>
      <c r="I198" s="211" t="s">
        <v>4119</v>
      </c>
      <c r="J198" s="212" t="s">
        <v>3137</v>
      </c>
      <c r="K198" s="211" t="s">
        <v>222</v>
      </c>
      <c r="L198" s="211" t="s">
        <v>3701</v>
      </c>
    </row>
    <row r="199" spans="1:12" s="211" customFormat="1" x14ac:dyDescent="0.25">
      <c r="A199" s="211" t="s">
        <v>143</v>
      </c>
      <c r="B199" s="211">
        <v>2939</v>
      </c>
      <c r="C199" s="211" t="s">
        <v>142</v>
      </c>
      <c r="D199" s="211">
        <v>191752481</v>
      </c>
      <c r="E199" s="218">
        <v>1060</v>
      </c>
      <c r="G199" s="211">
        <v>1004</v>
      </c>
      <c r="H199" s="218" t="s">
        <v>3554</v>
      </c>
      <c r="I199" s="211" t="s">
        <v>3419</v>
      </c>
      <c r="J199" s="212" t="s">
        <v>3137</v>
      </c>
      <c r="K199" s="211" t="s">
        <v>222</v>
      </c>
      <c r="L199" s="211" t="s">
        <v>3701</v>
      </c>
    </row>
    <row r="200" spans="1:12" s="211" customFormat="1" x14ac:dyDescent="0.25">
      <c r="A200" s="211" t="s">
        <v>143</v>
      </c>
      <c r="B200" s="211">
        <v>2939</v>
      </c>
      <c r="C200" s="211" t="s">
        <v>142</v>
      </c>
      <c r="D200" s="211">
        <v>191752494</v>
      </c>
      <c r="E200" s="218">
        <v>1060</v>
      </c>
      <c r="F200" s="211">
        <v>1242</v>
      </c>
      <c r="G200" s="211">
        <v>1004</v>
      </c>
      <c r="H200" s="218" t="s">
        <v>3554</v>
      </c>
      <c r="I200" s="211" t="s">
        <v>3420</v>
      </c>
      <c r="J200" s="212" t="s">
        <v>3137</v>
      </c>
      <c r="K200" s="211" t="s">
        <v>222</v>
      </c>
      <c r="L200" s="211" t="s">
        <v>3701</v>
      </c>
    </row>
    <row r="201" spans="1:12" s="211" customFormat="1" x14ac:dyDescent="0.25">
      <c r="A201" s="211" t="s">
        <v>143</v>
      </c>
      <c r="B201" s="211">
        <v>2939</v>
      </c>
      <c r="C201" s="211" t="s">
        <v>142</v>
      </c>
      <c r="D201" s="211">
        <v>191755586</v>
      </c>
      <c r="E201" s="218">
        <v>1060</v>
      </c>
      <c r="F201" s="211">
        <v>1242</v>
      </c>
      <c r="G201" s="211">
        <v>1004</v>
      </c>
      <c r="H201" s="218" t="s">
        <v>3554</v>
      </c>
      <c r="I201" s="211" t="s">
        <v>3931</v>
      </c>
      <c r="J201" s="212" t="s">
        <v>3137</v>
      </c>
      <c r="K201" s="211" t="s">
        <v>222</v>
      </c>
      <c r="L201" s="211" t="s">
        <v>3701</v>
      </c>
    </row>
    <row r="202" spans="1:12" s="211" customFormat="1" x14ac:dyDescent="0.25">
      <c r="A202" s="211" t="s">
        <v>143</v>
      </c>
      <c r="B202" s="211">
        <v>2939</v>
      </c>
      <c r="C202" s="211" t="s">
        <v>142</v>
      </c>
      <c r="D202" s="211">
        <v>191755593</v>
      </c>
      <c r="E202" s="218">
        <v>1060</v>
      </c>
      <c r="F202" s="211">
        <v>1242</v>
      </c>
      <c r="G202" s="211">
        <v>1004</v>
      </c>
      <c r="H202" s="218" t="s">
        <v>3554</v>
      </c>
      <c r="I202" s="211" t="s">
        <v>3421</v>
      </c>
      <c r="J202" s="212" t="s">
        <v>3137</v>
      </c>
      <c r="K202" s="211" t="s">
        <v>222</v>
      </c>
      <c r="L202" s="211" t="s">
        <v>3701</v>
      </c>
    </row>
    <row r="203" spans="1:12" s="211" customFormat="1" x14ac:dyDescent="0.25">
      <c r="A203" s="211" t="s">
        <v>143</v>
      </c>
      <c r="B203" s="211">
        <v>2939</v>
      </c>
      <c r="C203" s="211" t="s">
        <v>142</v>
      </c>
      <c r="D203" s="211">
        <v>191755594</v>
      </c>
      <c r="E203" s="218">
        <v>1060</v>
      </c>
      <c r="F203" s="211">
        <v>1242</v>
      </c>
      <c r="G203" s="211">
        <v>1004</v>
      </c>
      <c r="H203" s="218" t="s">
        <v>3554</v>
      </c>
      <c r="I203" s="211" t="s">
        <v>3422</v>
      </c>
      <c r="J203" s="212" t="s">
        <v>3137</v>
      </c>
      <c r="K203" s="211" t="s">
        <v>222</v>
      </c>
      <c r="L203" s="211" t="s">
        <v>3701</v>
      </c>
    </row>
    <row r="204" spans="1:12" s="211" customFormat="1" x14ac:dyDescent="0.25">
      <c r="A204" s="211" t="s">
        <v>143</v>
      </c>
      <c r="B204" s="211">
        <v>2939</v>
      </c>
      <c r="C204" s="211" t="s">
        <v>142</v>
      </c>
      <c r="D204" s="211">
        <v>191755595</v>
      </c>
      <c r="E204" s="218">
        <v>1060</v>
      </c>
      <c r="F204" s="211">
        <v>1242</v>
      </c>
      <c r="G204" s="211">
        <v>1004</v>
      </c>
      <c r="H204" s="218" t="s">
        <v>3554</v>
      </c>
      <c r="I204" s="211" t="s">
        <v>3423</v>
      </c>
      <c r="J204" s="212" t="s">
        <v>3137</v>
      </c>
      <c r="K204" s="211" t="s">
        <v>222</v>
      </c>
      <c r="L204" s="211" t="s">
        <v>3701</v>
      </c>
    </row>
    <row r="205" spans="1:12" s="211" customFormat="1" x14ac:dyDescent="0.25">
      <c r="A205" s="211" t="s">
        <v>143</v>
      </c>
      <c r="B205" s="211">
        <v>2939</v>
      </c>
      <c r="C205" s="211" t="s">
        <v>142</v>
      </c>
      <c r="D205" s="211">
        <v>191755596</v>
      </c>
      <c r="E205" s="218">
        <v>1060</v>
      </c>
      <c r="F205" s="211">
        <v>1242</v>
      </c>
      <c r="G205" s="211">
        <v>1004</v>
      </c>
      <c r="H205" s="218" t="s">
        <v>3554</v>
      </c>
      <c r="I205" s="211" t="s">
        <v>3424</v>
      </c>
      <c r="J205" s="212" t="s">
        <v>3137</v>
      </c>
      <c r="K205" s="211" t="s">
        <v>222</v>
      </c>
      <c r="L205" s="211" t="s">
        <v>3701</v>
      </c>
    </row>
    <row r="206" spans="1:12" s="211" customFormat="1" x14ac:dyDescent="0.25">
      <c r="A206" s="211" t="s">
        <v>143</v>
      </c>
      <c r="B206" s="211">
        <v>2939</v>
      </c>
      <c r="C206" s="211" t="s">
        <v>142</v>
      </c>
      <c r="D206" s="211">
        <v>191755600</v>
      </c>
      <c r="E206" s="218">
        <v>1060</v>
      </c>
      <c r="F206" s="211">
        <v>1242</v>
      </c>
      <c r="G206" s="211">
        <v>1004</v>
      </c>
      <c r="H206" s="218" t="s">
        <v>3554</v>
      </c>
      <c r="I206" s="211" t="s">
        <v>3932</v>
      </c>
      <c r="J206" s="212" t="s">
        <v>3137</v>
      </c>
      <c r="K206" s="211" t="s">
        <v>222</v>
      </c>
      <c r="L206" s="211" t="s">
        <v>3701</v>
      </c>
    </row>
    <row r="207" spans="1:12" s="211" customFormat="1" x14ac:dyDescent="0.25">
      <c r="A207" s="211" t="s">
        <v>143</v>
      </c>
      <c r="B207" s="211">
        <v>2939</v>
      </c>
      <c r="C207" s="211" t="s">
        <v>142</v>
      </c>
      <c r="D207" s="211">
        <v>191755608</v>
      </c>
      <c r="E207" s="218">
        <v>1060</v>
      </c>
      <c r="G207" s="211">
        <v>1004</v>
      </c>
      <c r="H207" s="218" t="s">
        <v>3554</v>
      </c>
      <c r="I207" s="211" t="s">
        <v>3425</v>
      </c>
      <c r="J207" s="212" t="s">
        <v>3137</v>
      </c>
      <c r="K207" s="211" t="s">
        <v>222</v>
      </c>
      <c r="L207" s="211" t="s">
        <v>3701</v>
      </c>
    </row>
    <row r="208" spans="1:12" s="211" customFormat="1" x14ac:dyDescent="0.25">
      <c r="A208" s="211" t="s">
        <v>143</v>
      </c>
      <c r="B208" s="211">
        <v>2939</v>
      </c>
      <c r="C208" s="211" t="s">
        <v>142</v>
      </c>
      <c r="D208" s="211">
        <v>191755609</v>
      </c>
      <c r="E208" s="218">
        <v>1060</v>
      </c>
      <c r="F208" s="211">
        <v>1242</v>
      </c>
      <c r="G208" s="211">
        <v>1004</v>
      </c>
      <c r="H208" s="218" t="s">
        <v>3554</v>
      </c>
      <c r="I208" s="211" t="s">
        <v>3426</v>
      </c>
      <c r="J208" s="212" t="s">
        <v>3137</v>
      </c>
      <c r="K208" s="211" t="s">
        <v>222</v>
      </c>
      <c r="L208" s="211" t="s">
        <v>3701</v>
      </c>
    </row>
    <row r="209" spans="1:12" s="211" customFormat="1" x14ac:dyDescent="0.25">
      <c r="A209" s="211" t="s">
        <v>143</v>
      </c>
      <c r="B209" s="211">
        <v>2939</v>
      </c>
      <c r="C209" s="211" t="s">
        <v>142</v>
      </c>
      <c r="D209" s="211">
        <v>191755613</v>
      </c>
      <c r="E209" s="218">
        <v>1060</v>
      </c>
      <c r="F209" s="211">
        <v>1242</v>
      </c>
      <c r="G209" s="211">
        <v>1004</v>
      </c>
      <c r="H209" s="218" t="s">
        <v>3554</v>
      </c>
      <c r="I209" s="211" t="s">
        <v>3560</v>
      </c>
      <c r="J209" s="212" t="s">
        <v>3137</v>
      </c>
      <c r="K209" s="211" t="s">
        <v>222</v>
      </c>
      <c r="L209" s="211" t="s">
        <v>3701</v>
      </c>
    </row>
    <row r="210" spans="1:12" s="211" customFormat="1" x14ac:dyDescent="0.25">
      <c r="A210" s="211" t="s">
        <v>143</v>
      </c>
      <c r="B210" s="211">
        <v>2939</v>
      </c>
      <c r="C210" s="211" t="s">
        <v>142</v>
      </c>
      <c r="D210" s="211">
        <v>191755617</v>
      </c>
      <c r="E210" s="218">
        <v>1060</v>
      </c>
      <c r="G210" s="211">
        <v>1004</v>
      </c>
      <c r="H210" s="218" t="s">
        <v>3554</v>
      </c>
      <c r="I210" s="211" t="s">
        <v>3427</v>
      </c>
      <c r="J210" s="212" t="s">
        <v>3137</v>
      </c>
      <c r="K210" s="211" t="s">
        <v>222</v>
      </c>
      <c r="L210" s="211" t="s">
        <v>3701</v>
      </c>
    </row>
    <row r="211" spans="1:12" s="211" customFormat="1" x14ac:dyDescent="0.25">
      <c r="A211" s="211" t="s">
        <v>143</v>
      </c>
      <c r="B211" s="211">
        <v>2939</v>
      </c>
      <c r="C211" s="211" t="s">
        <v>142</v>
      </c>
      <c r="D211" s="211">
        <v>191755631</v>
      </c>
      <c r="E211" s="218">
        <v>1060</v>
      </c>
      <c r="G211" s="211">
        <v>1004</v>
      </c>
      <c r="H211" s="218" t="s">
        <v>3554</v>
      </c>
      <c r="I211" s="211" t="s">
        <v>3428</v>
      </c>
      <c r="J211" s="212" t="s">
        <v>3137</v>
      </c>
      <c r="K211" s="211" t="s">
        <v>222</v>
      </c>
      <c r="L211" s="211" t="s">
        <v>3701</v>
      </c>
    </row>
    <row r="212" spans="1:12" s="211" customFormat="1" x14ac:dyDescent="0.25">
      <c r="A212" s="211" t="s">
        <v>143</v>
      </c>
      <c r="B212" s="211">
        <v>2939</v>
      </c>
      <c r="C212" s="211" t="s">
        <v>142</v>
      </c>
      <c r="D212" s="211">
        <v>191755632</v>
      </c>
      <c r="E212" s="218">
        <v>1060</v>
      </c>
      <c r="G212" s="211">
        <v>1004</v>
      </c>
      <c r="H212" s="218" t="s">
        <v>3554</v>
      </c>
      <c r="I212" s="211" t="s">
        <v>3933</v>
      </c>
      <c r="J212" s="212" t="s">
        <v>3137</v>
      </c>
      <c r="K212" s="211" t="s">
        <v>222</v>
      </c>
      <c r="L212" s="211" t="s">
        <v>3701</v>
      </c>
    </row>
    <row r="213" spans="1:12" s="211" customFormat="1" x14ac:dyDescent="0.25">
      <c r="A213" s="211" t="s">
        <v>143</v>
      </c>
      <c r="B213" s="211">
        <v>2939</v>
      </c>
      <c r="C213" s="211" t="s">
        <v>142</v>
      </c>
      <c r="D213" s="211">
        <v>191755647</v>
      </c>
      <c r="E213" s="218">
        <v>1060</v>
      </c>
      <c r="G213" s="211">
        <v>1004</v>
      </c>
      <c r="H213" s="218" t="s">
        <v>3554</v>
      </c>
      <c r="I213" s="211" t="s">
        <v>3429</v>
      </c>
      <c r="J213" s="212" t="s">
        <v>3137</v>
      </c>
      <c r="K213" s="211" t="s">
        <v>222</v>
      </c>
      <c r="L213" s="211" t="s">
        <v>3701</v>
      </c>
    </row>
    <row r="214" spans="1:12" s="211" customFormat="1" x14ac:dyDescent="0.25">
      <c r="A214" s="211" t="s">
        <v>143</v>
      </c>
      <c r="B214" s="211">
        <v>2939</v>
      </c>
      <c r="C214" s="211" t="s">
        <v>142</v>
      </c>
      <c r="D214" s="211">
        <v>191755648</v>
      </c>
      <c r="E214" s="218">
        <v>1060</v>
      </c>
      <c r="G214" s="211">
        <v>1004</v>
      </c>
      <c r="H214" s="218" t="s">
        <v>3554</v>
      </c>
      <c r="I214" s="211" t="s">
        <v>3430</v>
      </c>
      <c r="J214" s="212" t="s">
        <v>3137</v>
      </c>
      <c r="K214" s="211" t="s">
        <v>222</v>
      </c>
      <c r="L214" s="211" t="s">
        <v>3701</v>
      </c>
    </row>
    <row r="215" spans="1:12" s="211" customFormat="1" x14ac:dyDescent="0.25">
      <c r="A215" s="211" t="s">
        <v>143</v>
      </c>
      <c r="B215" s="211">
        <v>2939</v>
      </c>
      <c r="C215" s="211" t="s">
        <v>142</v>
      </c>
      <c r="D215" s="211">
        <v>191755649</v>
      </c>
      <c r="E215" s="218">
        <v>1060</v>
      </c>
      <c r="G215" s="211">
        <v>1004</v>
      </c>
      <c r="H215" s="218" t="s">
        <v>3554</v>
      </c>
      <c r="I215" s="211" t="s">
        <v>3431</v>
      </c>
      <c r="J215" s="212" t="s">
        <v>3137</v>
      </c>
      <c r="K215" s="211" t="s">
        <v>222</v>
      </c>
      <c r="L215" s="211" t="s">
        <v>3701</v>
      </c>
    </row>
    <row r="216" spans="1:12" s="211" customFormat="1" x14ac:dyDescent="0.25">
      <c r="A216" s="211" t="s">
        <v>143</v>
      </c>
      <c r="B216" s="211">
        <v>2939</v>
      </c>
      <c r="C216" s="211" t="s">
        <v>142</v>
      </c>
      <c r="D216" s="211">
        <v>191756114</v>
      </c>
      <c r="E216" s="218">
        <v>1060</v>
      </c>
      <c r="G216" s="211">
        <v>1004</v>
      </c>
      <c r="H216" s="218" t="s">
        <v>3554</v>
      </c>
      <c r="I216" s="211" t="s">
        <v>3432</v>
      </c>
      <c r="J216" s="212" t="s">
        <v>3137</v>
      </c>
      <c r="K216" s="211" t="s">
        <v>222</v>
      </c>
      <c r="L216" s="211" t="s">
        <v>3701</v>
      </c>
    </row>
    <row r="217" spans="1:12" s="211" customFormat="1" x14ac:dyDescent="0.25">
      <c r="A217" s="211" t="s">
        <v>143</v>
      </c>
      <c r="B217" s="211">
        <v>2939</v>
      </c>
      <c r="C217" s="211" t="s">
        <v>142</v>
      </c>
      <c r="D217" s="211">
        <v>191756117</v>
      </c>
      <c r="E217" s="218">
        <v>1060</v>
      </c>
      <c r="G217" s="211">
        <v>1004</v>
      </c>
      <c r="H217" s="218" t="s">
        <v>3554</v>
      </c>
      <c r="I217" s="211" t="s">
        <v>3433</v>
      </c>
      <c r="J217" s="212" t="s">
        <v>3137</v>
      </c>
      <c r="K217" s="211" t="s">
        <v>222</v>
      </c>
      <c r="L217" s="211" t="s">
        <v>3701</v>
      </c>
    </row>
    <row r="218" spans="1:12" s="211" customFormat="1" x14ac:dyDescent="0.25">
      <c r="A218" s="211" t="s">
        <v>143</v>
      </c>
      <c r="B218" s="211">
        <v>2939</v>
      </c>
      <c r="C218" s="211" t="s">
        <v>142</v>
      </c>
      <c r="D218" s="211">
        <v>191756121</v>
      </c>
      <c r="E218" s="218">
        <v>1060</v>
      </c>
      <c r="G218" s="211">
        <v>1004</v>
      </c>
      <c r="H218" s="218" t="s">
        <v>3554</v>
      </c>
      <c r="I218" s="211" t="s">
        <v>3434</v>
      </c>
      <c r="J218" s="212" t="s">
        <v>3137</v>
      </c>
      <c r="K218" s="211" t="s">
        <v>222</v>
      </c>
      <c r="L218" s="211" t="s">
        <v>3701</v>
      </c>
    </row>
    <row r="219" spans="1:12" s="211" customFormat="1" x14ac:dyDescent="0.25">
      <c r="A219" s="211" t="s">
        <v>143</v>
      </c>
      <c r="B219" s="211">
        <v>2939</v>
      </c>
      <c r="C219" s="211" t="s">
        <v>142</v>
      </c>
      <c r="D219" s="211">
        <v>191756134</v>
      </c>
      <c r="E219" s="218">
        <v>1060</v>
      </c>
      <c r="G219" s="211">
        <v>1004</v>
      </c>
      <c r="H219" s="218" t="s">
        <v>3554</v>
      </c>
      <c r="I219" s="211" t="s">
        <v>3435</v>
      </c>
      <c r="J219" s="212" t="s">
        <v>3137</v>
      </c>
      <c r="K219" s="211" t="s">
        <v>222</v>
      </c>
      <c r="L219" s="211" t="s">
        <v>3701</v>
      </c>
    </row>
    <row r="220" spans="1:12" s="211" customFormat="1" x14ac:dyDescent="0.25">
      <c r="A220" s="211" t="s">
        <v>143</v>
      </c>
      <c r="B220" s="211">
        <v>2939</v>
      </c>
      <c r="C220" s="211" t="s">
        <v>142</v>
      </c>
      <c r="D220" s="211">
        <v>191756151</v>
      </c>
      <c r="E220" s="218">
        <v>1060</v>
      </c>
      <c r="G220" s="211">
        <v>1004</v>
      </c>
      <c r="H220" s="218" t="s">
        <v>3554</v>
      </c>
      <c r="I220" s="211" t="s">
        <v>3436</v>
      </c>
      <c r="J220" s="212" t="s">
        <v>3137</v>
      </c>
      <c r="K220" s="211" t="s">
        <v>222</v>
      </c>
      <c r="L220" s="211" t="s">
        <v>3701</v>
      </c>
    </row>
    <row r="221" spans="1:12" s="211" customFormat="1" x14ac:dyDescent="0.25">
      <c r="A221" s="211" t="s">
        <v>143</v>
      </c>
      <c r="B221" s="211">
        <v>2939</v>
      </c>
      <c r="C221" s="211" t="s">
        <v>142</v>
      </c>
      <c r="D221" s="211">
        <v>191756173</v>
      </c>
      <c r="E221" s="218">
        <v>1060</v>
      </c>
      <c r="G221" s="211">
        <v>1004</v>
      </c>
      <c r="H221" s="218" t="s">
        <v>3554</v>
      </c>
      <c r="I221" s="211" t="s">
        <v>3437</v>
      </c>
      <c r="J221" s="212" t="s">
        <v>3137</v>
      </c>
      <c r="K221" s="211" t="s">
        <v>222</v>
      </c>
      <c r="L221" s="211" t="s">
        <v>3701</v>
      </c>
    </row>
    <row r="222" spans="1:12" s="211" customFormat="1" x14ac:dyDescent="0.25">
      <c r="A222" s="211" t="s">
        <v>143</v>
      </c>
      <c r="B222" s="211">
        <v>2939</v>
      </c>
      <c r="C222" s="211" t="s">
        <v>142</v>
      </c>
      <c r="D222" s="211">
        <v>191756174</v>
      </c>
      <c r="E222" s="218">
        <v>1060</v>
      </c>
      <c r="G222" s="211">
        <v>1004</v>
      </c>
      <c r="H222" s="218" t="s">
        <v>3554</v>
      </c>
      <c r="I222" s="211" t="s">
        <v>3438</v>
      </c>
      <c r="J222" s="212" t="s">
        <v>3137</v>
      </c>
      <c r="K222" s="211" t="s">
        <v>222</v>
      </c>
      <c r="L222" s="211" t="s">
        <v>3701</v>
      </c>
    </row>
    <row r="223" spans="1:12" s="211" customFormat="1" x14ac:dyDescent="0.25">
      <c r="A223" s="211" t="s">
        <v>143</v>
      </c>
      <c r="B223" s="211">
        <v>2939</v>
      </c>
      <c r="C223" s="211" t="s">
        <v>142</v>
      </c>
      <c r="D223" s="211">
        <v>191756175</v>
      </c>
      <c r="E223" s="218">
        <v>1060</v>
      </c>
      <c r="G223" s="211">
        <v>1004</v>
      </c>
      <c r="H223" s="218" t="s">
        <v>3554</v>
      </c>
      <c r="I223" s="211" t="s">
        <v>3439</v>
      </c>
      <c r="J223" s="212" t="s">
        <v>3137</v>
      </c>
      <c r="K223" s="211" t="s">
        <v>222</v>
      </c>
      <c r="L223" s="211" t="s">
        <v>3701</v>
      </c>
    </row>
    <row r="224" spans="1:12" s="211" customFormat="1" x14ac:dyDescent="0.25">
      <c r="A224" s="211" t="s">
        <v>143</v>
      </c>
      <c r="B224" s="211">
        <v>2939</v>
      </c>
      <c r="C224" s="211" t="s">
        <v>142</v>
      </c>
      <c r="D224" s="211">
        <v>191756176</v>
      </c>
      <c r="E224" s="218">
        <v>1060</v>
      </c>
      <c r="G224" s="211">
        <v>1004</v>
      </c>
      <c r="H224" s="218" t="s">
        <v>3554</v>
      </c>
      <c r="I224" s="211" t="s">
        <v>3440</v>
      </c>
      <c r="J224" s="212" t="s">
        <v>3137</v>
      </c>
      <c r="K224" s="211" t="s">
        <v>222</v>
      </c>
      <c r="L224" s="211" t="s">
        <v>3701</v>
      </c>
    </row>
    <row r="225" spans="1:12" s="211" customFormat="1" x14ac:dyDescent="0.25">
      <c r="A225" s="211" t="s">
        <v>143</v>
      </c>
      <c r="B225" s="211">
        <v>2939</v>
      </c>
      <c r="C225" s="211" t="s">
        <v>142</v>
      </c>
      <c r="D225" s="211">
        <v>191756305</v>
      </c>
      <c r="E225" s="218">
        <v>1060</v>
      </c>
      <c r="G225" s="211">
        <v>1004</v>
      </c>
      <c r="H225" s="218" t="s">
        <v>3554</v>
      </c>
      <c r="I225" s="211" t="s">
        <v>3441</v>
      </c>
      <c r="J225" s="212" t="s">
        <v>3137</v>
      </c>
      <c r="K225" s="211" t="s">
        <v>222</v>
      </c>
      <c r="L225" s="211" t="s">
        <v>3701</v>
      </c>
    </row>
    <row r="226" spans="1:12" s="211" customFormat="1" x14ac:dyDescent="0.25">
      <c r="A226" s="211" t="s">
        <v>143</v>
      </c>
      <c r="B226" s="211">
        <v>2939</v>
      </c>
      <c r="C226" s="211" t="s">
        <v>142</v>
      </c>
      <c r="D226" s="211">
        <v>191756308</v>
      </c>
      <c r="E226" s="218">
        <v>1060</v>
      </c>
      <c r="G226" s="211">
        <v>1007</v>
      </c>
      <c r="H226" s="218" t="s">
        <v>3554</v>
      </c>
      <c r="I226" s="211" t="s">
        <v>3442</v>
      </c>
      <c r="J226" s="212" t="s">
        <v>3137</v>
      </c>
      <c r="K226" s="211" t="s">
        <v>222</v>
      </c>
      <c r="L226" s="211" t="s">
        <v>3704</v>
      </c>
    </row>
    <row r="227" spans="1:12" s="211" customFormat="1" x14ac:dyDescent="0.25">
      <c r="A227" s="211" t="s">
        <v>143</v>
      </c>
      <c r="B227" s="211">
        <v>2939</v>
      </c>
      <c r="C227" s="211" t="s">
        <v>142</v>
      </c>
      <c r="D227" s="211">
        <v>191756954</v>
      </c>
      <c r="E227" s="218">
        <v>1060</v>
      </c>
      <c r="G227" s="211">
        <v>1004</v>
      </c>
      <c r="H227" s="218" t="s">
        <v>3554</v>
      </c>
      <c r="I227" s="211" t="s">
        <v>3443</v>
      </c>
      <c r="J227" s="212" t="s">
        <v>3137</v>
      </c>
      <c r="K227" s="211" t="s">
        <v>222</v>
      </c>
      <c r="L227" s="211" t="s">
        <v>3701</v>
      </c>
    </row>
    <row r="228" spans="1:12" s="211" customFormat="1" x14ac:dyDescent="0.25">
      <c r="A228" s="211" t="s">
        <v>143</v>
      </c>
      <c r="B228" s="211">
        <v>2939</v>
      </c>
      <c r="C228" s="211" t="s">
        <v>142</v>
      </c>
      <c r="D228" s="211">
        <v>191756997</v>
      </c>
      <c r="E228" s="218">
        <v>1060</v>
      </c>
      <c r="G228" s="211">
        <v>1004</v>
      </c>
      <c r="H228" s="218" t="s">
        <v>3554</v>
      </c>
      <c r="I228" s="211" t="s">
        <v>3444</v>
      </c>
      <c r="J228" s="212" t="s">
        <v>3137</v>
      </c>
      <c r="K228" s="211" t="s">
        <v>222</v>
      </c>
      <c r="L228" s="211" t="s">
        <v>3701</v>
      </c>
    </row>
    <row r="229" spans="1:12" s="211" customFormat="1" x14ac:dyDescent="0.25">
      <c r="A229" s="211" t="s">
        <v>143</v>
      </c>
      <c r="B229" s="211">
        <v>2939</v>
      </c>
      <c r="C229" s="211" t="s">
        <v>142</v>
      </c>
      <c r="D229" s="211">
        <v>191757011</v>
      </c>
      <c r="E229" s="218">
        <v>1060</v>
      </c>
      <c r="G229" s="211">
        <v>1004</v>
      </c>
      <c r="H229" s="218" t="s">
        <v>3554</v>
      </c>
      <c r="I229" s="211" t="s">
        <v>4094</v>
      </c>
      <c r="J229" s="212" t="s">
        <v>3137</v>
      </c>
      <c r="K229" s="211" t="s">
        <v>222</v>
      </c>
      <c r="L229" s="211" t="s">
        <v>3701</v>
      </c>
    </row>
    <row r="230" spans="1:12" s="211" customFormat="1" x14ac:dyDescent="0.25">
      <c r="A230" s="211" t="s">
        <v>143</v>
      </c>
      <c r="B230" s="211">
        <v>2939</v>
      </c>
      <c r="C230" s="211" t="s">
        <v>142</v>
      </c>
      <c r="D230" s="211">
        <v>191757017</v>
      </c>
      <c r="E230" s="218">
        <v>1080</v>
      </c>
      <c r="G230" s="211">
        <v>1004</v>
      </c>
      <c r="H230" s="218" t="s">
        <v>220</v>
      </c>
      <c r="I230" s="211" t="s">
        <v>3445</v>
      </c>
      <c r="J230" s="212" t="s">
        <v>3137</v>
      </c>
      <c r="K230" s="211" t="s">
        <v>222</v>
      </c>
      <c r="L230" s="211" t="s">
        <v>3702</v>
      </c>
    </row>
    <row r="231" spans="1:12" s="211" customFormat="1" x14ac:dyDescent="0.25">
      <c r="A231" s="211" t="s">
        <v>143</v>
      </c>
      <c r="B231" s="211">
        <v>2939</v>
      </c>
      <c r="C231" s="211" t="s">
        <v>142</v>
      </c>
      <c r="D231" s="211">
        <v>191757018</v>
      </c>
      <c r="E231" s="218">
        <v>1080</v>
      </c>
      <c r="G231" s="211">
        <v>1004</v>
      </c>
      <c r="H231" s="218" t="s">
        <v>220</v>
      </c>
      <c r="I231" s="211" t="s">
        <v>3446</v>
      </c>
      <c r="J231" s="212" t="s">
        <v>3137</v>
      </c>
      <c r="K231" s="211" t="s">
        <v>222</v>
      </c>
      <c r="L231" s="211" t="s">
        <v>3702</v>
      </c>
    </row>
    <row r="232" spans="1:12" s="211" customFormat="1" x14ac:dyDescent="0.25">
      <c r="A232" s="211" t="s">
        <v>143</v>
      </c>
      <c r="B232" s="211">
        <v>2939</v>
      </c>
      <c r="C232" s="211" t="s">
        <v>142</v>
      </c>
      <c r="D232" s="211">
        <v>191757281</v>
      </c>
      <c r="E232" s="218">
        <v>1060</v>
      </c>
      <c r="G232" s="211">
        <v>1004</v>
      </c>
      <c r="H232" s="218" t="s">
        <v>3554</v>
      </c>
      <c r="I232" s="211" t="s">
        <v>3447</v>
      </c>
      <c r="J232" s="212" t="s">
        <v>3137</v>
      </c>
      <c r="K232" s="211" t="s">
        <v>222</v>
      </c>
      <c r="L232" s="211" t="s">
        <v>3701</v>
      </c>
    </row>
    <row r="233" spans="1:12" s="211" customFormat="1" x14ac:dyDescent="0.25">
      <c r="A233" s="211" t="s">
        <v>143</v>
      </c>
      <c r="B233" s="211">
        <v>2939</v>
      </c>
      <c r="C233" s="211" t="s">
        <v>142</v>
      </c>
      <c r="D233" s="211">
        <v>191757284</v>
      </c>
      <c r="E233" s="218">
        <v>1060</v>
      </c>
      <c r="G233" s="211">
        <v>1004</v>
      </c>
      <c r="H233" s="218" t="s">
        <v>3554</v>
      </c>
      <c r="I233" s="211" t="s">
        <v>3448</v>
      </c>
      <c r="J233" s="212" t="s">
        <v>3137</v>
      </c>
      <c r="K233" s="211" t="s">
        <v>222</v>
      </c>
      <c r="L233" s="211" t="s">
        <v>3701</v>
      </c>
    </row>
    <row r="234" spans="1:12" s="211" customFormat="1" x14ac:dyDescent="0.25">
      <c r="A234" s="211" t="s">
        <v>143</v>
      </c>
      <c r="B234" s="211">
        <v>2939</v>
      </c>
      <c r="C234" s="211" t="s">
        <v>142</v>
      </c>
      <c r="D234" s="211">
        <v>191757332</v>
      </c>
      <c r="E234" s="218">
        <v>1060</v>
      </c>
      <c r="G234" s="211">
        <v>1004</v>
      </c>
      <c r="H234" s="218" t="s">
        <v>3554</v>
      </c>
      <c r="I234" s="211" t="s">
        <v>3449</v>
      </c>
      <c r="J234" s="212" t="s">
        <v>3137</v>
      </c>
      <c r="K234" s="211" t="s">
        <v>222</v>
      </c>
      <c r="L234" s="211" t="s">
        <v>3701</v>
      </c>
    </row>
    <row r="235" spans="1:12" s="211" customFormat="1" x14ac:dyDescent="0.25">
      <c r="A235" s="211" t="s">
        <v>143</v>
      </c>
      <c r="B235" s="211">
        <v>2939</v>
      </c>
      <c r="C235" s="211" t="s">
        <v>142</v>
      </c>
      <c r="D235" s="211">
        <v>191757338</v>
      </c>
      <c r="E235" s="218">
        <v>1060</v>
      </c>
      <c r="G235" s="211">
        <v>1004</v>
      </c>
      <c r="H235" s="218" t="s">
        <v>3554</v>
      </c>
      <c r="I235" s="211" t="s">
        <v>3450</v>
      </c>
      <c r="J235" s="212" t="s">
        <v>3137</v>
      </c>
      <c r="K235" s="211" t="s">
        <v>222</v>
      </c>
      <c r="L235" s="211" t="s">
        <v>3701</v>
      </c>
    </row>
    <row r="236" spans="1:12" s="211" customFormat="1" x14ac:dyDescent="0.25">
      <c r="A236" s="211" t="s">
        <v>143</v>
      </c>
      <c r="B236" s="211">
        <v>2939</v>
      </c>
      <c r="C236" s="211" t="s">
        <v>142</v>
      </c>
      <c r="D236" s="211">
        <v>191757349</v>
      </c>
      <c r="E236" s="218">
        <v>1060</v>
      </c>
      <c r="G236" s="211">
        <v>1004</v>
      </c>
      <c r="H236" s="218" t="s">
        <v>3554</v>
      </c>
      <c r="I236" s="211" t="s">
        <v>3962</v>
      </c>
      <c r="J236" s="212" t="s">
        <v>3137</v>
      </c>
      <c r="K236" s="211" t="s">
        <v>222</v>
      </c>
      <c r="L236" s="211" t="s">
        <v>3701</v>
      </c>
    </row>
    <row r="237" spans="1:12" s="211" customFormat="1" x14ac:dyDescent="0.25">
      <c r="A237" s="211" t="s">
        <v>143</v>
      </c>
      <c r="B237" s="211">
        <v>2939</v>
      </c>
      <c r="C237" s="211" t="s">
        <v>142</v>
      </c>
      <c r="D237" s="211">
        <v>191757369</v>
      </c>
      <c r="E237" s="218">
        <v>1060</v>
      </c>
      <c r="G237" s="211">
        <v>1004</v>
      </c>
      <c r="H237" s="218" t="s">
        <v>3554</v>
      </c>
      <c r="I237" s="211" t="s">
        <v>4095</v>
      </c>
      <c r="J237" s="212" t="s">
        <v>3137</v>
      </c>
      <c r="K237" s="211" t="s">
        <v>222</v>
      </c>
      <c r="L237" s="211" t="s">
        <v>3701</v>
      </c>
    </row>
    <row r="238" spans="1:12" s="211" customFormat="1" x14ac:dyDescent="0.25">
      <c r="A238" s="211" t="s">
        <v>143</v>
      </c>
      <c r="B238" s="211">
        <v>2939</v>
      </c>
      <c r="C238" s="211" t="s">
        <v>142</v>
      </c>
      <c r="D238" s="211">
        <v>191757892</v>
      </c>
      <c r="E238" s="218">
        <v>1060</v>
      </c>
      <c r="G238" s="211">
        <v>1004</v>
      </c>
      <c r="H238" s="218" t="s">
        <v>3554</v>
      </c>
      <c r="I238" s="211" t="s">
        <v>3451</v>
      </c>
      <c r="J238" s="212" t="s">
        <v>3137</v>
      </c>
      <c r="K238" s="211" t="s">
        <v>222</v>
      </c>
      <c r="L238" s="211" t="s">
        <v>3701</v>
      </c>
    </row>
    <row r="239" spans="1:12" s="211" customFormat="1" x14ac:dyDescent="0.25">
      <c r="A239" s="211" t="s">
        <v>143</v>
      </c>
      <c r="B239" s="211">
        <v>2939</v>
      </c>
      <c r="C239" s="211" t="s">
        <v>142</v>
      </c>
      <c r="D239" s="211">
        <v>191757897</v>
      </c>
      <c r="E239" s="218">
        <v>1060</v>
      </c>
      <c r="G239" s="211">
        <v>1004</v>
      </c>
      <c r="H239" s="218" t="s">
        <v>3554</v>
      </c>
      <c r="I239" s="211" t="s">
        <v>4528</v>
      </c>
      <c r="J239" s="212" t="s">
        <v>3137</v>
      </c>
      <c r="K239" s="211" t="s">
        <v>222</v>
      </c>
      <c r="L239" s="211" t="s">
        <v>3701</v>
      </c>
    </row>
    <row r="240" spans="1:12" s="211" customFormat="1" x14ac:dyDescent="0.25">
      <c r="A240" s="211" t="s">
        <v>143</v>
      </c>
      <c r="B240" s="211">
        <v>2939</v>
      </c>
      <c r="C240" s="211" t="s">
        <v>142</v>
      </c>
      <c r="D240" s="211">
        <v>191757915</v>
      </c>
      <c r="E240" s="218">
        <v>1060</v>
      </c>
      <c r="G240" s="211">
        <v>1004</v>
      </c>
      <c r="H240" s="218" t="s">
        <v>3554</v>
      </c>
      <c r="I240" s="211" t="s">
        <v>3452</v>
      </c>
      <c r="J240" s="212" t="s">
        <v>3137</v>
      </c>
      <c r="K240" s="211" t="s">
        <v>222</v>
      </c>
      <c r="L240" s="211" t="s">
        <v>3701</v>
      </c>
    </row>
    <row r="241" spans="1:12" s="211" customFormat="1" x14ac:dyDescent="0.25">
      <c r="A241" s="211" t="s">
        <v>143</v>
      </c>
      <c r="B241" s="211">
        <v>2939</v>
      </c>
      <c r="C241" s="211" t="s">
        <v>142</v>
      </c>
      <c r="D241" s="211">
        <v>191757917</v>
      </c>
      <c r="E241" s="218">
        <v>1060</v>
      </c>
      <c r="G241" s="211">
        <v>1004</v>
      </c>
      <c r="H241" s="218" t="s">
        <v>3554</v>
      </c>
      <c r="I241" s="211" t="s">
        <v>3453</v>
      </c>
      <c r="J241" s="212" t="s">
        <v>3137</v>
      </c>
      <c r="K241" s="211" t="s">
        <v>222</v>
      </c>
      <c r="L241" s="211" t="s">
        <v>3701</v>
      </c>
    </row>
    <row r="242" spans="1:12" s="211" customFormat="1" x14ac:dyDescent="0.25">
      <c r="A242" s="211" t="s">
        <v>143</v>
      </c>
      <c r="B242" s="211">
        <v>2939</v>
      </c>
      <c r="C242" s="211" t="s">
        <v>142</v>
      </c>
      <c r="D242" s="211">
        <v>191757920</v>
      </c>
      <c r="E242" s="218">
        <v>1060</v>
      </c>
      <c r="G242" s="211">
        <v>1004</v>
      </c>
      <c r="H242" s="218" t="s">
        <v>3554</v>
      </c>
      <c r="I242" s="211" t="s">
        <v>3454</v>
      </c>
      <c r="J242" s="212" t="s">
        <v>3137</v>
      </c>
      <c r="K242" s="211" t="s">
        <v>222</v>
      </c>
      <c r="L242" s="211" t="s">
        <v>3701</v>
      </c>
    </row>
    <row r="243" spans="1:12" s="211" customFormat="1" x14ac:dyDescent="0.25">
      <c r="A243" s="211" t="s">
        <v>143</v>
      </c>
      <c r="B243" s="211">
        <v>2939</v>
      </c>
      <c r="C243" s="211" t="s">
        <v>142</v>
      </c>
      <c r="D243" s="211">
        <v>191757943</v>
      </c>
      <c r="E243" s="218">
        <v>1060</v>
      </c>
      <c r="G243" s="211">
        <v>1004</v>
      </c>
      <c r="H243" s="218" t="s">
        <v>3554</v>
      </c>
      <c r="I243" s="211" t="s">
        <v>3963</v>
      </c>
      <c r="J243" s="212" t="s">
        <v>3137</v>
      </c>
      <c r="K243" s="211" t="s">
        <v>222</v>
      </c>
      <c r="L243" s="211" t="s">
        <v>3985</v>
      </c>
    </row>
    <row r="244" spans="1:12" s="211" customFormat="1" x14ac:dyDescent="0.25">
      <c r="A244" s="211" t="s">
        <v>143</v>
      </c>
      <c r="B244" s="211">
        <v>2939</v>
      </c>
      <c r="C244" s="211" t="s">
        <v>142</v>
      </c>
      <c r="D244" s="211">
        <v>191757950</v>
      </c>
      <c r="E244" s="218">
        <v>1060</v>
      </c>
      <c r="G244" s="211">
        <v>1004</v>
      </c>
      <c r="H244" s="218" t="s">
        <v>3554</v>
      </c>
      <c r="I244" s="211" t="s">
        <v>3455</v>
      </c>
      <c r="J244" s="212" t="s">
        <v>3137</v>
      </c>
      <c r="K244" s="211" t="s">
        <v>222</v>
      </c>
      <c r="L244" s="211" t="s">
        <v>3701</v>
      </c>
    </row>
    <row r="245" spans="1:12" s="211" customFormat="1" x14ac:dyDescent="0.25">
      <c r="A245" s="211" t="s">
        <v>143</v>
      </c>
      <c r="B245" s="211">
        <v>2939</v>
      </c>
      <c r="C245" s="211" t="s">
        <v>142</v>
      </c>
      <c r="D245" s="211">
        <v>191757956</v>
      </c>
      <c r="E245" s="218">
        <v>1060</v>
      </c>
      <c r="G245" s="211">
        <v>1004</v>
      </c>
      <c r="H245" s="218" t="s">
        <v>3554</v>
      </c>
      <c r="I245" s="211" t="s">
        <v>3963</v>
      </c>
      <c r="J245" s="212" t="s">
        <v>3137</v>
      </c>
      <c r="K245" s="211" t="s">
        <v>222</v>
      </c>
      <c r="L245" s="211" t="s">
        <v>3985</v>
      </c>
    </row>
    <row r="246" spans="1:12" s="211" customFormat="1" x14ac:dyDescent="0.25">
      <c r="A246" s="211" t="s">
        <v>143</v>
      </c>
      <c r="B246" s="211">
        <v>2939</v>
      </c>
      <c r="C246" s="211" t="s">
        <v>142</v>
      </c>
      <c r="D246" s="211">
        <v>191757959</v>
      </c>
      <c r="E246" s="218">
        <v>1060</v>
      </c>
      <c r="G246" s="211">
        <v>1004</v>
      </c>
      <c r="H246" s="218" t="s">
        <v>3554</v>
      </c>
      <c r="I246" s="211" t="s">
        <v>3964</v>
      </c>
      <c r="J246" s="212" t="s">
        <v>3137</v>
      </c>
      <c r="K246" s="211" t="s">
        <v>222</v>
      </c>
      <c r="L246" s="211" t="s">
        <v>3986</v>
      </c>
    </row>
    <row r="247" spans="1:12" s="211" customFormat="1" x14ac:dyDescent="0.25">
      <c r="A247" s="211" t="s">
        <v>143</v>
      </c>
      <c r="B247" s="211">
        <v>2939</v>
      </c>
      <c r="C247" s="211" t="s">
        <v>142</v>
      </c>
      <c r="D247" s="211">
        <v>191757976</v>
      </c>
      <c r="E247" s="218">
        <v>1060</v>
      </c>
      <c r="G247" s="211">
        <v>1004</v>
      </c>
      <c r="H247" s="218" t="s">
        <v>3554</v>
      </c>
      <c r="I247" s="211" t="s">
        <v>3456</v>
      </c>
      <c r="J247" s="212" t="s">
        <v>3137</v>
      </c>
      <c r="K247" s="211" t="s">
        <v>222</v>
      </c>
      <c r="L247" s="211" t="s">
        <v>3701</v>
      </c>
    </row>
    <row r="248" spans="1:12" s="211" customFormat="1" x14ac:dyDescent="0.25">
      <c r="A248" s="211" t="s">
        <v>143</v>
      </c>
      <c r="B248" s="211">
        <v>2939</v>
      </c>
      <c r="C248" s="211" t="s">
        <v>142</v>
      </c>
      <c r="D248" s="211">
        <v>191757981</v>
      </c>
      <c r="E248" s="218">
        <v>1060</v>
      </c>
      <c r="G248" s="211">
        <v>1004</v>
      </c>
      <c r="H248" s="218" t="s">
        <v>3554</v>
      </c>
      <c r="I248" s="211" t="s">
        <v>3457</v>
      </c>
      <c r="J248" s="212" t="s">
        <v>3137</v>
      </c>
      <c r="K248" s="211" t="s">
        <v>222</v>
      </c>
      <c r="L248" s="211" t="s">
        <v>3701</v>
      </c>
    </row>
    <row r="249" spans="1:12" s="211" customFormat="1" x14ac:dyDescent="0.25">
      <c r="A249" s="211" t="s">
        <v>143</v>
      </c>
      <c r="B249" s="211">
        <v>2939</v>
      </c>
      <c r="C249" s="211" t="s">
        <v>142</v>
      </c>
      <c r="D249" s="211">
        <v>191757982</v>
      </c>
      <c r="E249" s="218">
        <v>1060</v>
      </c>
      <c r="G249" s="211">
        <v>1004</v>
      </c>
      <c r="H249" s="218" t="s">
        <v>3554</v>
      </c>
      <c r="I249" s="211" t="s">
        <v>3458</v>
      </c>
      <c r="J249" s="212" t="s">
        <v>3137</v>
      </c>
      <c r="K249" s="211" t="s">
        <v>222</v>
      </c>
      <c r="L249" s="211" t="s">
        <v>3701</v>
      </c>
    </row>
    <row r="250" spans="1:12" s="211" customFormat="1" x14ac:dyDescent="0.25">
      <c r="A250" s="211" t="s">
        <v>143</v>
      </c>
      <c r="B250" s="211">
        <v>2939</v>
      </c>
      <c r="C250" s="211" t="s">
        <v>142</v>
      </c>
      <c r="D250" s="211">
        <v>191757984</v>
      </c>
      <c r="E250" s="218">
        <v>1060</v>
      </c>
      <c r="G250" s="211">
        <v>1004</v>
      </c>
      <c r="H250" s="218" t="s">
        <v>3554</v>
      </c>
      <c r="I250" s="211" t="s">
        <v>3721</v>
      </c>
      <c r="J250" s="212" t="s">
        <v>3137</v>
      </c>
      <c r="K250" s="211" t="s">
        <v>222</v>
      </c>
      <c r="L250" s="211" t="s">
        <v>3701</v>
      </c>
    </row>
    <row r="251" spans="1:12" s="211" customFormat="1" x14ac:dyDescent="0.25">
      <c r="A251" s="211" t="s">
        <v>143</v>
      </c>
      <c r="B251" s="211">
        <v>2939</v>
      </c>
      <c r="C251" s="211" t="s">
        <v>142</v>
      </c>
      <c r="D251" s="211">
        <v>191757985</v>
      </c>
      <c r="E251" s="218">
        <v>1060</v>
      </c>
      <c r="G251" s="211">
        <v>1004</v>
      </c>
      <c r="H251" s="218" t="s">
        <v>3554</v>
      </c>
      <c r="I251" s="211" t="s">
        <v>3459</v>
      </c>
      <c r="J251" s="212" t="s">
        <v>3137</v>
      </c>
      <c r="K251" s="211" t="s">
        <v>222</v>
      </c>
      <c r="L251" s="211" t="s">
        <v>3701</v>
      </c>
    </row>
    <row r="252" spans="1:12" s="211" customFormat="1" x14ac:dyDescent="0.25">
      <c r="A252" s="211" t="s">
        <v>143</v>
      </c>
      <c r="B252" s="211">
        <v>2939</v>
      </c>
      <c r="C252" s="211" t="s">
        <v>142</v>
      </c>
      <c r="D252" s="211">
        <v>191757990</v>
      </c>
      <c r="E252" s="218">
        <v>1060</v>
      </c>
      <c r="G252" s="211">
        <v>1004</v>
      </c>
      <c r="H252" s="218" t="s">
        <v>3554</v>
      </c>
      <c r="I252" s="211" t="s">
        <v>3965</v>
      </c>
      <c r="J252" s="212" t="s">
        <v>3137</v>
      </c>
      <c r="K252" s="211" t="s">
        <v>222</v>
      </c>
      <c r="L252" s="211" t="s">
        <v>3701</v>
      </c>
    </row>
    <row r="253" spans="1:12" s="211" customFormat="1" x14ac:dyDescent="0.25">
      <c r="A253" s="211" t="s">
        <v>143</v>
      </c>
      <c r="B253" s="211">
        <v>2939</v>
      </c>
      <c r="C253" s="211" t="s">
        <v>142</v>
      </c>
      <c r="D253" s="211">
        <v>191757992</v>
      </c>
      <c r="E253" s="218">
        <v>1060</v>
      </c>
      <c r="G253" s="211">
        <v>1004</v>
      </c>
      <c r="H253" s="218" t="s">
        <v>3554</v>
      </c>
      <c r="I253" s="211" t="s">
        <v>3964</v>
      </c>
      <c r="J253" s="212" t="s">
        <v>3137</v>
      </c>
      <c r="K253" s="211" t="s">
        <v>222</v>
      </c>
      <c r="L253" s="211" t="s">
        <v>3986</v>
      </c>
    </row>
    <row r="254" spans="1:12" s="211" customFormat="1" x14ac:dyDescent="0.25">
      <c r="A254" s="211" t="s">
        <v>143</v>
      </c>
      <c r="B254" s="211">
        <v>2939</v>
      </c>
      <c r="C254" s="211" t="s">
        <v>142</v>
      </c>
      <c r="D254" s="211">
        <v>191758664</v>
      </c>
      <c r="E254" s="218">
        <v>1060</v>
      </c>
      <c r="G254" s="211">
        <v>1004</v>
      </c>
      <c r="H254" s="218" t="s">
        <v>3554</v>
      </c>
      <c r="I254" s="211" t="s">
        <v>3460</v>
      </c>
      <c r="J254" s="212" t="s">
        <v>3137</v>
      </c>
      <c r="K254" s="211" t="s">
        <v>222</v>
      </c>
      <c r="L254" s="211" t="s">
        <v>3701</v>
      </c>
    </row>
    <row r="255" spans="1:12" s="211" customFormat="1" x14ac:dyDescent="0.25">
      <c r="A255" s="211" t="s">
        <v>143</v>
      </c>
      <c r="B255" s="211">
        <v>2939</v>
      </c>
      <c r="C255" s="211" t="s">
        <v>142</v>
      </c>
      <c r="D255" s="211">
        <v>191758685</v>
      </c>
      <c r="E255" s="218">
        <v>1060</v>
      </c>
      <c r="G255" s="211">
        <v>1004</v>
      </c>
      <c r="H255" s="218" t="s">
        <v>3554</v>
      </c>
      <c r="I255" s="211" t="s">
        <v>3461</v>
      </c>
      <c r="J255" s="212" t="s">
        <v>3137</v>
      </c>
      <c r="K255" s="211" t="s">
        <v>222</v>
      </c>
      <c r="L255" s="211" t="s">
        <v>3701</v>
      </c>
    </row>
    <row r="256" spans="1:12" s="211" customFormat="1" x14ac:dyDescent="0.25">
      <c r="A256" s="211" t="s">
        <v>143</v>
      </c>
      <c r="B256" s="211">
        <v>2939</v>
      </c>
      <c r="C256" s="211" t="s">
        <v>142</v>
      </c>
      <c r="D256" s="211">
        <v>191758716</v>
      </c>
      <c r="E256" s="218">
        <v>1060</v>
      </c>
      <c r="G256" s="211">
        <v>1004</v>
      </c>
      <c r="H256" s="218" t="s">
        <v>3554</v>
      </c>
      <c r="I256" s="211" t="s">
        <v>3462</v>
      </c>
      <c r="J256" s="212" t="s">
        <v>3137</v>
      </c>
      <c r="K256" s="211" t="s">
        <v>222</v>
      </c>
      <c r="L256" s="211" t="s">
        <v>3701</v>
      </c>
    </row>
    <row r="257" spans="1:12" s="211" customFormat="1" x14ac:dyDescent="0.25">
      <c r="A257" s="211" t="s">
        <v>143</v>
      </c>
      <c r="B257" s="211">
        <v>2939</v>
      </c>
      <c r="C257" s="211" t="s">
        <v>142</v>
      </c>
      <c r="D257" s="211">
        <v>191758722</v>
      </c>
      <c r="E257" s="218">
        <v>1060</v>
      </c>
      <c r="G257" s="211">
        <v>1004</v>
      </c>
      <c r="H257" s="218" t="s">
        <v>3554</v>
      </c>
      <c r="I257" s="211" t="s">
        <v>3463</v>
      </c>
      <c r="J257" s="212" t="s">
        <v>3137</v>
      </c>
      <c r="K257" s="211" t="s">
        <v>222</v>
      </c>
      <c r="L257" s="211" t="s">
        <v>3701</v>
      </c>
    </row>
    <row r="258" spans="1:12" s="211" customFormat="1" x14ac:dyDescent="0.25">
      <c r="A258" s="211" t="s">
        <v>143</v>
      </c>
      <c r="B258" s="211">
        <v>2939</v>
      </c>
      <c r="C258" s="211" t="s">
        <v>142</v>
      </c>
      <c r="D258" s="211">
        <v>191758724</v>
      </c>
      <c r="E258" s="218">
        <v>1060</v>
      </c>
      <c r="G258" s="211">
        <v>1004</v>
      </c>
      <c r="H258" s="218" t="s">
        <v>3554</v>
      </c>
      <c r="I258" s="211" t="s">
        <v>3464</v>
      </c>
      <c r="J258" s="212" t="s">
        <v>3137</v>
      </c>
      <c r="K258" s="211" t="s">
        <v>222</v>
      </c>
      <c r="L258" s="211" t="s">
        <v>3701</v>
      </c>
    </row>
    <row r="259" spans="1:12" s="211" customFormat="1" x14ac:dyDescent="0.25">
      <c r="A259" s="211" t="s">
        <v>143</v>
      </c>
      <c r="B259" s="211">
        <v>2939</v>
      </c>
      <c r="C259" s="211" t="s">
        <v>142</v>
      </c>
      <c r="D259" s="211">
        <v>191758725</v>
      </c>
      <c r="E259" s="218">
        <v>1060</v>
      </c>
      <c r="G259" s="211">
        <v>1004</v>
      </c>
      <c r="H259" s="218" t="s">
        <v>3554</v>
      </c>
      <c r="I259" s="211" t="s">
        <v>3465</v>
      </c>
      <c r="J259" s="212" t="s">
        <v>3137</v>
      </c>
      <c r="K259" s="211" t="s">
        <v>222</v>
      </c>
      <c r="L259" s="211" t="s">
        <v>3701</v>
      </c>
    </row>
    <row r="260" spans="1:12" s="211" customFormat="1" x14ac:dyDescent="0.25">
      <c r="A260" s="211" t="s">
        <v>143</v>
      </c>
      <c r="B260" s="211">
        <v>2939</v>
      </c>
      <c r="C260" s="211" t="s">
        <v>142</v>
      </c>
      <c r="D260" s="211">
        <v>191758748</v>
      </c>
      <c r="E260" s="218">
        <v>1060</v>
      </c>
      <c r="G260" s="211">
        <v>1004</v>
      </c>
      <c r="H260" s="218" t="s">
        <v>3554</v>
      </c>
      <c r="I260" s="211" t="s">
        <v>3466</v>
      </c>
      <c r="J260" s="212" t="s">
        <v>3137</v>
      </c>
      <c r="K260" s="211" t="s">
        <v>222</v>
      </c>
      <c r="L260" s="211" t="s">
        <v>3701</v>
      </c>
    </row>
    <row r="261" spans="1:12" s="211" customFormat="1" x14ac:dyDescent="0.25">
      <c r="A261" s="211" t="s">
        <v>143</v>
      </c>
      <c r="B261" s="211">
        <v>2939</v>
      </c>
      <c r="C261" s="211" t="s">
        <v>142</v>
      </c>
      <c r="D261" s="211">
        <v>191758749</v>
      </c>
      <c r="E261" s="218">
        <v>1060</v>
      </c>
      <c r="G261" s="211">
        <v>1004</v>
      </c>
      <c r="H261" s="218" t="s">
        <v>3554</v>
      </c>
      <c r="I261" s="211" t="s">
        <v>3467</v>
      </c>
      <c r="J261" s="212" t="s">
        <v>3137</v>
      </c>
      <c r="K261" s="211" t="s">
        <v>222</v>
      </c>
      <c r="L261" s="211" t="s">
        <v>3701</v>
      </c>
    </row>
    <row r="262" spans="1:12" s="211" customFormat="1" x14ac:dyDescent="0.25">
      <c r="A262" s="211" t="s">
        <v>143</v>
      </c>
      <c r="B262" s="211">
        <v>2939</v>
      </c>
      <c r="C262" s="211" t="s">
        <v>142</v>
      </c>
      <c r="D262" s="211">
        <v>191758750</v>
      </c>
      <c r="E262" s="218">
        <v>1060</v>
      </c>
      <c r="G262" s="211">
        <v>1004</v>
      </c>
      <c r="H262" s="218" t="s">
        <v>3554</v>
      </c>
      <c r="I262" s="211" t="s">
        <v>3468</v>
      </c>
      <c r="J262" s="212" t="s">
        <v>3137</v>
      </c>
      <c r="K262" s="211" t="s">
        <v>222</v>
      </c>
      <c r="L262" s="211" t="s">
        <v>3701</v>
      </c>
    </row>
    <row r="263" spans="1:12" s="211" customFormat="1" x14ac:dyDescent="0.25">
      <c r="A263" s="211" t="s">
        <v>143</v>
      </c>
      <c r="B263" s="211">
        <v>2939</v>
      </c>
      <c r="C263" s="211" t="s">
        <v>142</v>
      </c>
      <c r="D263" s="211">
        <v>191758751</v>
      </c>
      <c r="E263" s="218">
        <v>1060</v>
      </c>
      <c r="G263" s="211">
        <v>1004</v>
      </c>
      <c r="H263" s="218" t="s">
        <v>3554</v>
      </c>
      <c r="I263" s="211" t="s">
        <v>3469</v>
      </c>
      <c r="J263" s="212" t="s">
        <v>3137</v>
      </c>
      <c r="K263" s="211" t="s">
        <v>222</v>
      </c>
      <c r="L263" s="211" t="s">
        <v>3701</v>
      </c>
    </row>
    <row r="264" spans="1:12" s="211" customFormat="1" x14ac:dyDescent="0.25">
      <c r="A264" s="211" t="s">
        <v>143</v>
      </c>
      <c r="B264" s="211">
        <v>2939</v>
      </c>
      <c r="C264" s="211" t="s">
        <v>142</v>
      </c>
      <c r="D264" s="211">
        <v>191758753</v>
      </c>
      <c r="E264" s="218">
        <v>1060</v>
      </c>
      <c r="G264" s="211">
        <v>1004</v>
      </c>
      <c r="H264" s="218" t="s">
        <v>3554</v>
      </c>
      <c r="I264" s="211" t="s">
        <v>3470</v>
      </c>
      <c r="J264" s="212" t="s">
        <v>3137</v>
      </c>
      <c r="K264" s="211" t="s">
        <v>222</v>
      </c>
      <c r="L264" s="211" t="s">
        <v>3701</v>
      </c>
    </row>
    <row r="265" spans="1:12" s="211" customFormat="1" x14ac:dyDescent="0.25">
      <c r="A265" s="211" t="s">
        <v>143</v>
      </c>
      <c r="B265" s="211">
        <v>2939</v>
      </c>
      <c r="C265" s="211" t="s">
        <v>142</v>
      </c>
      <c r="D265" s="211">
        <v>191758755</v>
      </c>
      <c r="E265" s="218">
        <v>1060</v>
      </c>
      <c r="G265" s="211">
        <v>1004</v>
      </c>
      <c r="H265" s="218" t="s">
        <v>3554</v>
      </c>
      <c r="I265" s="211" t="s">
        <v>3471</v>
      </c>
      <c r="J265" s="212" t="s">
        <v>3137</v>
      </c>
      <c r="K265" s="211" t="s">
        <v>222</v>
      </c>
      <c r="L265" s="211" t="s">
        <v>3701</v>
      </c>
    </row>
    <row r="266" spans="1:12" s="211" customFormat="1" x14ac:dyDescent="0.25">
      <c r="A266" s="211" t="s">
        <v>143</v>
      </c>
      <c r="B266" s="211">
        <v>2939</v>
      </c>
      <c r="C266" s="211" t="s">
        <v>142</v>
      </c>
      <c r="D266" s="211">
        <v>191758759</v>
      </c>
      <c r="E266" s="218">
        <v>1060</v>
      </c>
      <c r="G266" s="211">
        <v>1004</v>
      </c>
      <c r="H266" s="218" t="s">
        <v>3554</v>
      </c>
      <c r="I266" s="211" t="s">
        <v>3472</v>
      </c>
      <c r="J266" s="212" t="s">
        <v>3137</v>
      </c>
      <c r="K266" s="211" t="s">
        <v>222</v>
      </c>
      <c r="L266" s="211" t="s">
        <v>3701</v>
      </c>
    </row>
    <row r="267" spans="1:12" s="211" customFormat="1" x14ac:dyDescent="0.25">
      <c r="A267" s="211" t="s">
        <v>143</v>
      </c>
      <c r="B267" s="211">
        <v>2939</v>
      </c>
      <c r="C267" s="211" t="s">
        <v>142</v>
      </c>
      <c r="D267" s="211">
        <v>191758765</v>
      </c>
      <c r="E267" s="218">
        <v>1060</v>
      </c>
      <c r="G267" s="211">
        <v>1004</v>
      </c>
      <c r="H267" s="218" t="s">
        <v>3554</v>
      </c>
      <c r="I267" s="211" t="s">
        <v>4120</v>
      </c>
      <c r="J267" s="212" t="s">
        <v>3137</v>
      </c>
      <c r="K267" s="211" t="s">
        <v>222</v>
      </c>
      <c r="L267" s="211" t="s">
        <v>3701</v>
      </c>
    </row>
    <row r="268" spans="1:12" s="211" customFormat="1" x14ac:dyDescent="0.25">
      <c r="A268" s="211" t="s">
        <v>143</v>
      </c>
      <c r="B268" s="211">
        <v>2939</v>
      </c>
      <c r="C268" s="211" t="s">
        <v>142</v>
      </c>
      <c r="D268" s="211">
        <v>191758766</v>
      </c>
      <c r="E268" s="218">
        <v>1060</v>
      </c>
      <c r="G268" s="211">
        <v>1004</v>
      </c>
      <c r="H268" s="218" t="s">
        <v>3554</v>
      </c>
      <c r="I268" s="211" t="s">
        <v>4096</v>
      </c>
      <c r="J268" s="212" t="s">
        <v>3137</v>
      </c>
      <c r="K268" s="211" t="s">
        <v>222</v>
      </c>
      <c r="L268" s="211" t="s">
        <v>3701</v>
      </c>
    </row>
    <row r="269" spans="1:12" s="211" customFormat="1" x14ac:dyDescent="0.25">
      <c r="A269" s="211" t="s">
        <v>143</v>
      </c>
      <c r="B269" s="211">
        <v>2939</v>
      </c>
      <c r="C269" s="211" t="s">
        <v>142</v>
      </c>
      <c r="D269" s="211">
        <v>191758801</v>
      </c>
      <c r="E269" s="218">
        <v>1060</v>
      </c>
      <c r="G269" s="211">
        <v>1004</v>
      </c>
      <c r="H269" s="218" t="s">
        <v>3554</v>
      </c>
      <c r="I269" s="211" t="s">
        <v>4097</v>
      </c>
      <c r="J269" s="212" t="s">
        <v>3137</v>
      </c>
      <c r="K269" s="211" t="s">
        <v>222</v>
      </c>
      <c r="L269" s="211" t="s">
        <v>3701</v>
      </c>
    </row>
    <row r="270" spans="1:12" s="211" customFormat="1" x14ac:dyDescent="0.25">
      <c r="A270" s="211" t="s">
        <v>143</v>
      </c>
      <c r="B270" s="211">
        <v>2939</v>
      </c>
      <c r="C270" s="211" t="s">
        <v>142</v>
      </c>
      <c r="D270" s="211">
        <v>191758809</v>
      </c>
      <c r="E270" s="218">
        <v>1060</v>
      </c>
      <c r="G270" s="211">
        <v>1004</v>
      </c>
      <c r="H270" s="218" t="s">
        <v>3554</v>
      </c>
      <c r="I270" s="211" t="s">
        <v>4098</v>
      </c>
      <c r="J270" s="212" t="s">
        <v>3137</v>
      </c>
      <c r="K270" s="211" t="s">
        <v>222</v>
      </c>
      <c r="L270" s="211" t="s">
        <v>3701</v>
      </c>
    </row>
    <row r="271" spans="1:12" s="211" customFormat="1" x14ac:dyDescent="0.25">
      <c r="A271" s="211" t="s">
        <v>143</v>
      </c>
      <c r="B271" s="211">
        <v>2939</v>
      </c>
      <c r="C271" s="211" t="s">
        <v>142</v>
      </c>
      <c r="D271" s="211">
        <v>191760411</v>
      </c>
      <c r="E271" s="218">
        <v>1060</v>
      </c>
      <c r="G271" s="211">
        <v>1004</v>
      </c>
      <c r="H271" s="218" t="s">
        <v>3554</v>
      </c>
      <c r="I271" s="211" t="s">
        <v>3473</v>
      </c>
      <c r="J271" s="212" t="s">
        <v>3137</v>
      </c>
      <c r="K271" s="211" t="s">
        <v>222</v>
      </c>
      <c r="L271" s="211" t="s">
        <v>3701</v>
      </c>
    </row>
    <row r="272" spans="1:12" s="211" customFormat="1" x14ac:dyDescent="0.25">
      <c r="A272" s="211" t="s">
        <v>143</v>
      </c>
      <c r="B272" s="211">
        <v>2939</v>
      </c>
      <c r="C272" s="211" t="s">
        <v>142</v>
      </c>
      <c r="D272" s="211">
        <v>191760412</v>
      </c>
      <c r="E272" s="218">
        <v>1060</v>
      </c>
      <c r="G272" s="211">
        <v>1004</v>
      </c>
      <c r="H272" s="218" t="s">
        <v>3554</v>
      </c>
      <c r="I272" s="211" t="s">
        <v>3474</v>
      </c>
      <c r="J272" s="212" t="s">
        <v>3137</v>
      </c>
      <c r="K272" s="211" t="s">
        <v>222</v>
      </c>
      <c r="L272" s="211" t="s">
        <v>3701</v>
      </c>
    </row>
    <row r="273" spans="1:12" s="211" customFormat="1" x14ac:dyDescent="0.25">
      <c r="A273" s="211" t="s">
        <v>143</v>
      </c>
      <c r="B273" s="211">
        <v>2939</v>
      </c>
      <c r="C273" s="211" t="s">
        <v>142</v>
      </c>
      <c r="D273" s="211">
        <v>191760421</v>
      </c>
      <c r="E273" s="218">
        <v>1060</v>
      </c>
      <c r="G273" s="211">
        <v>1004</v>
      </c>
      <c r="H273" s="218" t="s">
        <v>3554</v>
      </c>
      <c r="I273" s="211" t="s">
        <v>3475</v>
      </c>
      <c r="J273" s="212" t="s">
        <v>3137</v>
      </c>
      <c r="K273" s="211" t="s">
        <v>222</v>
      </c>
      <c r="L273" s="211" t="s">
        <v>3701</v>
      </c>
    </row>
    <row r="274" spans="1:12" s="211" customFormat="1" x14ac:dyDescent="0.25">
      <c r="A274" s="211" t="s">
        <v>143</v>
      </c>
      <c r="B274" s="211">
        <v>2939</v>
      </c>
      <c r="C274" s="211" t="s">
        <v>142</v>
      </c>
      <c r="D274" s="211">
        <v>191760424</v>
      </c>
      <c r="E274" s="218">
        <v>1060</v>
      </c>
      <c r="G274" s="211">
        <v>1004</v>
      </c>
      <c r="H274" s="218" t="s">
        <v>3554</v>
      </c>
      <c r="I274" s="211" t="s">
        <v>3649</v>
      </c>
      <c r="J274" s="212" t="s">
        <v>3137</v>
      </c>
      <c r="K274" s="211" t="s">
        <v>222</v>
      </c>
      <c r="L274" s="211" t="s">
        <v>3701</v>
      </c>
    </row>
    <row r="275" spans="1:12" s="211" customFormat="1" x14ac:dyDescent="0.25">
      <c r="A275" s="211" t="s">
        <v>143</v>
      </c>
      <c r="B275" s="211">
        <v>2939</v>
      </c>
      <c r="C275" s="211" t="s">
        <v>142</v>
      </c>
      <c r="D275" s="211">
        <v>191760425</v>
      </c>
      <c r="E275" s="218">
        <v>1060</v>
      </c>
      <c r="G275" s="211">
        <v>1004</v>
      </c>
      <c r="H275" s="218" t="s">
        <v>3554</v>
      </c>
      <c r="I275" s="211" t="s">
        <v>3476</v>
      </c>
      <c r="J275" s="212" t="s">
        <v>3137</v>
      </c>
      <c r="K275" s="211" t="s">
        <v>222</v>
      </c>
      <c r="L275" s="211" t="s">
        <v>3701</v>
      </c>
    </row>
    <row r="276" spans="1:12" s="211" customFormat="1" x14ac:dyDescent="0.25">
      <c r="A276" s="211" t="s">
        <v>143</v>
      </c>
      <c r="B276" s="211">
        <v>2939</v>
      </c>
      <c r="C276" s="211" t="s">
        <v>142</v>
      </c>
      <c r="D276" s="211">
        <v>191760437</v>
      </c>
      <c r="E276" s="218">
        <v>1060</v>
      </c>
      <c r="G276" s="211">
        <v>1004</v>
      </c>
      <c r="H276" s="218" t="s">
        <v>3554</v>
      </c>
      <c r="I276" s="211" t="s">
        <v>3477</v>
      </c>
      <c r="J276" s="212" t="s">
        <v>3137</v>
      </c>
      <c r="K276" s="211" t="s">
        <v>222</v>
      </c>
      <c r="L276" s="211" t="s">
        <v>3701</v>
      </c>
    </row>
    <row r="277" spans="1:12" s="211" customFormat="1" x14ac:dyDescent="0.25">
      <c r="A277" s="211" t="s">
        <v>143</v>
      </c>
      <c r="B277" s="211">
        <v>2939</v>
      </c>
      <c r="C277" s="211" t="s">
        <v>142</v>
      </c>
      <c r="D277" s="211">
        <v>191760450</v>
      </c>
      <c r="E277" s="218">
        <v>1060</v>
      </c>
      <c r="G277" s="211">
        <v>1004</v>
      </c>
      <c r="H277" s="218" t="s">
        <v>3554</v>
      </c>
      <c r="I277" s="211" t="s">
        <v>3650</v>
      </c>
      <c r="J277" s="212" t="s">
        <v>3137</v>
      </c>
      <c r="K277" s="211" t="s">
        <v>222</v>
      </c>
      <c r="L277" s="211" t="s">
        <v>3701</v>
      </c>
    </row>
    <row r="278" spans="1:12" s="211" customFormat="1" x14ac:dyDescent="0.25">
      <c r="A278" s="211" t="s">
        <v>143</v>
      </c>
      <c r="B278" s="211">
        <v>2939</v>
      </c>
      <c r="C278" s="211" t="s">
        <v>142</v>
      </c>
      <c r="D278" s="211">
        <v>191760451</v>
      </c>
      <c r="E278" s="218">
        <v>1060</v>
      </c>
      <c r="G278" s="211">
        <v>1004</v>
      </c>
      <c r="H278" s="218" t="s">
        <v>3554</v>
      </c>
      <c r="I278" s="211" t="s">
        <v>3651</v>
      </c>
      <c r="J278" s="212" t="s">
        <v>3137</v>
      </c>
      <c r="K278" s="211" t="s">
        <v>222</v>
      </c>
      <c r="L278" s="211" t="s">
        <v>3701</v>
      </c>
    </row>
    <row r="279" spans="1:12" s="211" customFormat="1" x14ac:dyDescent="0.25">
      <c r="A279" s="211" t="s">
        <v>143</v>
      </c>
      <c r="B279" s="211">
        <v>2939</v>
      </c>
      <c r="C279" s="211" t="s">
        <v>142</v>
      </c>
      <c r="D279" s="211">
        <v>191760452</v>
      </c>
      <c r="E279" s="218">
        <v>1060</v>
      </c>
      <c r="G279" s="211">
        <v>1004</v>
      </c>
      <c r="H279" s="218" t="s">
        <v>3554</v>
      </c>
      <c r="I279" s="211" t="s">
        <v>3652</v>
      </c>
      <c r="J279" s="212" t="s">
        <v>3137</v>
      </c>
      <c r="K279" s="211" t="s">
        <v>222</v>
      </c>
      <c r="L279" s="211" t="s">
        <v>3701</v>
      </c>
    </row>
    <row r="280" spans="1:12" s="211" customFormat="1" x14ac:dyDescent="0.25">
      <c r="A280" s="211" t="s">
        <v>143</v>
      </c>
      <c r="B280" s="211">
        <v>2939</v>
      </c>
      <c r="C280" s="211" t="s">
        <v>142</v>
      </c>
      <c r="D280" s="211">
        <v>191760460</v>
      </c>
      <c r="E280" s="218">
        <v>1060</v>
      </c>
      <c r="G280" s="211">
        <v>1004</v>
      </c>
      <c r="H280" s="218" t="s">
        <v>3554</v>
      </c>
      <c r="I280" s="211" t="s">
        <v>3964</v>
      </c>
      <c r="J280" s="212" t="s">
        <v>3137</v>
      </c>
      <c r="K280" s="211" t="s">
        <v>222</v>
      </c>
      <c r="L280" s="211" t="s">
        <v>3986</v>
      </c>
    </row>
    <row r="281" spans="1:12" s="211" customFormat="1" x14ac:dyDescent="0.25">
      <c r="A281" s="211" t="s">
        <v>143</v>
      </c>
      <c r="B281" s="211">
        <v>2939</v>
      </c>
      <c r="C281" s="211" t="s">
        <v>142</v>
      </c>
      <c r="D281" s="211">
        <v>191760462</v>
      </c>
      <c r="E281" s="218">
        <v>1060</v>
      </c>
      <c r="G281" s="211">
        <v>1004</v>
      </c>
      <c r="H281" s="218" t="s">
        <v>3554</v>
      </c>
      <c r="I281" s="211" t="s">
        <v>3964</v>
      </c>
      <c r="J281" s="212" t="s">
        <v>3137</v>
      </c>
      <c r="K281" s="211" t="s">
        <v>222</v>
      </c>
      <c r="L281" s="211" t="s">
        <v>3986</v>
      </c>
    </row>
    <row r="282" spans="1:12" s="211" customFormat="1" x14ac:dyDescent="0.25">
      <c r="A282" s="211" t="s">
        <v>143</v>
      </c>
      <c r="B282" s="211">
        <v>2939</v>
      </c>
      <c r="C282" s="211" t="s">
        <v>142</v>
      </c>
      <c r="D282" s="211">
        <v>191760466</v>
      </c>
      <c r="E282" s="218">
        <v>1060</v>
      </c>
      <c r="G282" s="211">
        <v>1004</v>
      </c>
      <c r="H282" s="218" t="s">
        <v>3554</v>
      </c>
      <c r="I282" s="211" t="s">
        <v>3966</v>
      </c>
      <c r="J282" s="212" t="s">
        <v>3137</v>
      </c>
      <c r="K282" s="211" t="s">
        <v>222</v>
      </c>
      <c r="L282" s="211" t="s">
        <v>3701</v>
      </c>
    </row>
    <row r="283" spans="1:12" s="211" customFormat="1" x14ac:dyDescent="0.25">
      <c r="A283" s="211" t="s">
        <v>143</v>
      </c>
      <c r="B283" s="211">
        <v>2939</v>
      </c>
      <c r="C283" s="211" t="s">
        <v>142</v>
      </c>
      <c r="D283" s="211">
        <v>191760470</v>
      </c>
      <c r="E283" s="218">
        <v>1060</v>
      </c>
      <c r="G283" s="211">
        <v>1004</v>
      </c>
      <c r="H283" s="218" t="s">
        <v>3554</v>
      </c>
      <c r="I283" s="211" t="s">
        <v>3964</v>
      </c>
      <c r="J283" s="212" t="s">
        <v>3137</v>
      </c>
      <c r="K283" s="211" t="s">
        <v>222</v>
      </c>
      <c r="L283" s="211" t="s">
        <v>3986</v>
      </c>
    </row>
    <row r="284" spans="1:12" s="211" customFormat="1" x14ac:dyDescent="0.25">
      <c r="A284" s="211" t="s">
        <v>143</v>
      </c>
      <c r="B284" s="211">
        <v>2939</v>
      </c>
      <c r="C284" s="211" t="s">
        <v>142</v>
      </c>
      <c r="D284" s="211">
        <v>191760871</v>
      </c>
      <c r="E284" s="218">
        <v>1060</v>
      </c>
      <c r="G284" s="211">
        <v>1004</v>
      </c>
      <c r="H284" s="218" t="s">
        <v>3554</v>
      </c>
      <c r="I284" s="211" t="s">
        <v>3653</v>
      </c>
      <c r="J284" s="212" t="s">
        <v>3137</v>
      </c>
      <c r="K284" s="211" t="s">
        <v>222</v>
      </c>
      <c r="L284" s="211" t="s">
        <v>3701</v>
      </c>
    </row>
    <row r="285" spans="1:12" s="211" customFormat="1" x14ac:dyDescent="0.25">
      <c r="A285" s="211" t="s">
        <v>143</v>
      </c>
      <c r="B285" s="211">
        <v>2939</v>
      </c>
      <c r="C285" s="211" t="s">
        <v>142</v>
      </c>
      <c r="D285" s="211">
        <v>191761122</v>
      </c>
      <c r="E285" s="218">
        <v>1060</v>
      </c>
      <c r="G285" s="211">
        <v>1004</v>
      </c>
      <c r="H285" s="218" t="s">
        <v>3554</v>
      </c>
      <c r="I285" s="211" t="s">
        <v>3478</v>
      </c>
      <c r="J285" s="212" t="s">
        <v>3137</v>
      </c>
      <c r="K285" s="211" t="s">
        <v>222</v>
      </c>
      <c r="L285" s="211" t="s">
        <v>3701</v>
      </c>
    </row>
    <row r="286" spans="1:12" s="211" customFormat="1" x14ac:dyDescent="0.25">
      <c r="A286" s="211" t="s">
        <v>143</v>
      </c>
      <c r="B286" s="211">
        <v>2939</v>
      </c>
      <c r="C286" s="211" t="s">
        <v>142</v>
      </c>
      <c r="D286" s="211">
        <v>191761137</v>
      </c>
      <c r="E286" s="218">
        <v>1060</v>
      </c>
      <c r="G286" s="211">
        <v>1004</v>
      </c>
      <c r="H286" s="218" t="s">
        <v>3554</v>
      </c>
      <c r="I286" s="211" t="s">
        <v>3479</v>
      </c>
      <c r="J286" s="212" t="s">
        <v>3137</v>
      </c>
      <c r="K286" s="211" t="s">
        <v>222</v>
      </c>
      <c r="L286" s="211" t="s">
        <v>3701</v>
      </c>
    </row>
    <row r="287" spans="1:12" s="211" customFormat="1" x14ac:dyDescent="0.25">
      <c r="A287" s="211" t="s">
        <v>143</v>
      </c>
      <c r="B287" s="211">
        <v>2939</v>
      </c>
      <c r="C287" s="211" t="s">
        <v>142</v>
      </c>
      <c r="D287" s="211">
        <v>191761156</v>
      </c>
      <c r="E287" s="218">
        <v>1060</v>
      </c>
      <c r="G287" s="211">
        <v>1004</v>
      </c>
      <c r="H287" s="218" t="s">
        <v>3554</v>
      </c>
      <c r="I287" s="211" t="s">
        <v>3480</v>
      </c>
      <c r="J287" s="212" t="s">
        <v>3137</v>
      </c>
      <c r="K287" s="211" t="s">
        <v>222</v>
      </c>
      <c r="L287" s="211" t="s">
        <v>3701</v>
      </c>
    </row>
    <row r="288" spans="1:12" s="211" customFormat="1" x14ac:dyDescent="0.25">
      <c r="A288" s="211" t="s">
        <v>143</v>
      </c>
      <c r="B288" s="211">
        <v>2939</v>
      </c>
      <c r="C288" s="211" t="s">
        <v>142</v>
      </c>
      <c r="D288" s="211">
        <v>191761157</v>
      </c>
      <c r="E288" s="218">
        <v>1060</v>
      </c>
      <c r="G288" s="211">
        <v>1004</v>
      </c>
      <c r="H288" s="218" t="s">
        <v>3554</v>
      </c>
      <c r="I288" s="211" t="s">
        <v>3481</v>
      </c>
      <c r="J288" s="212" t="s">
        <v>3137</v>
      </c>
      <c r="K288" s="211" t="s">
        <v>222</v>
      </c>
      <c r="L288" s="211" t="s">
        <v>3701</v>
      </c>
    </row>
    <row r="289" spans="1:12" s="211" customFormat="1" x14ac:dyDescent="0.25">
      <c r="A289" s="211" t="s">
        <v>143</v>
      </c>
      <c r="B289" s="211">
        <v>2939</v>
      </c>
      <c r="C289" s="211" t="s">
        <v>142</v>
      </c>
      <c r="D289" s="211">
        <v>191761164</v>
      </c>
      <c r="E289" s="218">
        <v>1060</v>
      </c>
      <c r="G289" s="211">
        <v>1004</v>
      </c>
      <c r="H289" s="218" t="s">
        <v>3554</v>
      </c>
      <c r="I289" s="211" t="s">
        <v>3654</v>
      </c>
      <c r="J289" s="212" t="s">
        <v>3137</v>
      </c>
      <c r="K289" s="211" t="s">
        <v>222</v>
      </c>
      <c r="L289" s="211" t="s">
        <v>3701</v>
      </c>
    </row>
    <row r="290" spans="1:12" s="211" customFormat="1" x14ac:dyDescent="0.25">
      <c r="A290" s="211" t="s">
        <v>143</v>
      </c>
      <c r="B290" s="211">
        <v>2939</v>
      </c>
      <c r="C290" s="211" t="s">
        <v>142</v>
      </c>
      <c r="D290" s="211">
        <v>191761166</v>
      </c>
      <c r="E290" s="218">
        <v>1060</v>
      </c>
      <c r="G290" s="211">
        <v>1004</v>
      </c>
      <c r="H290" s="218" t="s">
        <v>3554</v>
      </c>
      <c r="I290" s="211" t="s">
        <v>3655</v>
      </c>
      <c r="J290" s="212" t="s">
        <v>3137</v>
      </c>
      <c r="K290" s="211" t="s">
        <v>222</v>
      </c>
      <c r="L290" s="211" t="s">
        <v>3701</v>
      </c>
    </row>
    <row r="291" spans="1:12" s="211" customFormat="1" x14ac:dyDescent="0.25">
      <c r="A291" s="211" t="s">
        <v>143</v>
      </c>
      <c r="B291" s="211">
        <v>2939</v>
      </c>
      <c r="C291" s="211" t="s">
        <v>142</v>
      </c>
      <c r="D291" s="211">
        <v>191761170</v>
      </c>
      <c r="E291" s="218">
        <v>1060</v>
      </c>
      <c r="G291" s="211">
        <v>1004</v>
      </c>
      <c r="H291" s="218" t="s">
        <v>3554</v>
      </c>
      <c r="I291" s="211" t="s">
        <v>3656</v>
      </c>
      <c r="J291" s="212" t="s">
        <v>3137</v>
      </c>
      <c r="K291" s="211" t="s">
        <v>222</v>
      </c>
      <c r="L291" s="211" t="s">
        <v>3701</v>
      </c>
    </row>
    <row r="292" spans="1:12" s="211" customFormat="1" x14ac:dyDescent="0.25">
      <c r="A292" s="211" t="s">
        <v>143</v>
      </c>
      <c r="B292" s="211">
        <v>2939</v>
      </c>
      <c r="C292" s="211" t="s">
        <v>142</v>
      </c>
      <c r="D292" s="211">
        <v>191761171</v>
      </c>
      <c r="E292" s="218">
        <v>1060</v>
      </c>
      <c r="G292" s="211">
        <v>1004</v>
      </c>
      <c r="H292" s="218" t="s">
        <v>3554</v>
      </c>
      <c r="I292" s="211" t="s">
        <v>3657</v>
      </c>
      <c r="J292" s="212" t="s">
        <v>3137</v>
      </c>
      <c r="K292" s="211" t="s">
        <v>222</v>
      </c>
      <c r="L292" s="211" t="s">
        <v>3701</v>
      </c>
    </row>
    <row r="293" spans="1:12" s="211" customFormat="1" x14ac:dyDescent="0.25">
      <c r="A293" s="211" t="s">
        <v>143</v>
      </c>
      <c r="B293" s="211">
        <v>2939</v>
      </c>
      <c r="C293" s="211" t="s">
        <v>142</v>
      </c>
      <c r="D293" s="211">
        <v>191761179</v>
      </c>
      <c r="E293" s="218">
        <v>1060</v>
      </c>
      <c r="G293" s="211">
        <v>1004</v>
      </c>
      <c r="H293" s="218" t="s">
        <v>3554</v>
      </c>
      <c r="I293" s="211" t="s">
        <v>3658</v>
      </c>
      <c r="J293" s="212" t="s">
        <v>3137</v>
      </c>
      <c r="K293" s="211" t="s">
        <v>222</v>
      </c>
      <c r="L293" s="211" t="s">
        <v>3701</v>
      </c>
    </row>
    <row r="294" spans="1:12" s="211" customFormat="1" x14ac:dyDescent="0.25">
      <c r="A294" s="211" t="s">
        <v>143</v>
      </c>
      <c r="B294" s="211">
        <v>2939</v>
      </c>
      <c r="C294" s="211" t="s">
        <v>142</v>
      </c>
      <c r="D294" s="211">
        <v>191761181</v>
      </c>
      <c r="E294" s="218">
        <v>1060</v>
      </c>
      <c r="G294" s="211">
        <v>1004</v>
      </c>
      <c r="H294" s="218" t="s">
        <v>3554</v>
      </c>
      <c r="I294" s="211" t="s">
        <v>3659</v>
      </c>
      <c r="J294" s="212" t="s">
        <v>3137</v>
      </c>
      <c r="K294" s="211" t="s">
        <v>222</v>
      </c>
      <c r="L294" s="211" t="s">
        <v>3701</v>
      </c>
    </row>
    <row r="295" spans="1:12" s="211" customFormat="1" x14ac:dyDescent="0.25">
      <c r="A295" s="211" t="s">
        <v>143</v>
      </c>
      <c r="B295" s="211">
        <v>2939</v>
      </c>
      <c r="C295" s="211" t="s">
        <v>142</v>
      </c>
      <c r="D295" s="211">
        <v>191761225</v>
      </c>
      <c r="E295" s="218">
        <v>1060</v>
      </c>
      <c r="G295" s="211">
        <v>1004</v>
      </c>
      <c r="H295" s="218" t="s">
        <v>3554</v>
      </c>
      <c r="I295" s="211" t="s">
        <v>3482</v>
      </c>
      <c r="J295" s="212" t="s">
        <v>3137</v>
      </c>
      <c r="K295" s="211" t="s">
        <v>222</v>
      </c>
      <c r="L295" s="211" t="s">
        <v>3701</v>
      </c>
    </row>
    <row r="296" spans="1:12" s="211" customFormat="1" x14ac:dyDescent="0.25">
      <c r="A296" s="211" t="s">
        <v>143</v>
      </c>
      <c r="B296" s="211">
        <v>2939</v>
      </c>
      <c r="C296" s="211" t="s">
        <v>142</v>
      </c>
      <c r="D296" s="211">
        <v>191761227</v>
      </c>
      <c r="E296" s="218">
        <v>1060</v>
      </c>
      <c r="G296" s="211">
        <v>1004</v>
      </c>
      <c r="H296" s="218" t="s">
        <v>3554</v>
      </c>
      <c r="I296" s="211" t="s">
        <v>3660</v>
      </c>
      <c r="J296" s="212" t="s">
        <v>3137</v>
      </c>
      <c r="K296" s="211" t="s">
        <v>222</v>
      </c>
      <c r="L296" s="211" t="s">
        <v>3701</v>
      </c>
    </row>
    <row r="297" spans="1:12" s="211" customFormat="1" x14ac:dyDescent="0.25">
      <c r="A297" s="211" t="s">
        <v>143</v>
      </c>
      <c r="B297" s="211">
        <v>2939</v>
      </c>
      <c r="C297" s="211" t="s">
        <v>142</v>
      </c>
      <c r="D297" s="211">
        <v>191761229</v>
      </c>
      <c r="E297" s="218">
        <v>1060</v>
      </c>
      <c r="G297" s="211">
        <v>1004</v>
      </c>
      <c r="H297" s="218" t="s">
        <v>3554</v>
      </c>
      <c r="I297" s="211" t="s">
        <v>3483</v>
      </c>
      <c r="J297" s="212" t="s">
        <v>3137</v>
      </c>
      <c r="K297" s="211" t="s">
        <v>222</v>
      </c>
      <c r="L297" s="211" t="s">
        <v>3701</v>
      </c>
    </row>
    <row r="298" spans="1:12" s="211" customFormat="1" x14ac:dyDescent="0.25">
      <c r="A298" s="211" t="s">
        <v>143</v>
      </c>
      <c r="B298" s="211">
        <v>2939</v>
      </c>
      <c r="C298" s="211" t="s">
        <v>142</v>
      </c>
      <c r="D298" s="211">
        <v>191761235</v>
      </c>
      <c r="E298" s="218">
        <v>1060</v>
      </c>
      <c r="G298" s="211">
        <v>1004</v>
      </c>
      <c r="H298" s="218" t="s">
        <v>3554</v>
      </c>
      <c r="I298" s="211" t="s">
        <v>3484</v>
      </c>
      <c r="J298" s="212" t="s">
        <v>3137</v>
      </c>
      <c r="K298" s="211" t="s">
        <v>222</v>
      </c>
      <c r="L298" s="211" t="s">
        <v>3701</v>
      </c>
    </row>
    <row r="299" spans="1:12" s="211" customFormat="1" x14ac:dyDescent="0.25">
      <c r="A299" s="211" t="s">
        <v>143</v>
      </c>
      <c r="B299" s="211">
        <v>2939</v>
      </c>
      <c r="C299" s="211" t="s">
        <v>142</v>
      </c>
      <c r="D299" s="211">
        <v>191761236</v>
      </c>
      <c r="E299" s="218">
        <v>1060</v>
      </c>
      <c r="G299" s="211">
        <v>1004</v>
      </c>
      <c r="H299" s="218" t="s">
        <v>3554</v>
      </c>
      <c r="I299" s="211" t="s">
        <v>3485</v>
      </c>
      <c r="J299" s="212" t="s">
        <v>3137</v>
      </c>
      <c r="K299" s="211" t="s">
        <v>222</v>
      </c>
      <c r="L299" s="211" t="s">
        <v>3701</v>
      </c>
    </row>
    <row r="300" spans="1:12" s="211" customFormat="1" x14ac:dyDescent="0.25">
      <c r="A300" s="211" t="s">
        <v>143</v>
      </c>
      <c r="B300" s="211">
        <v>2939</v>
      </c>
      <c r="C300" s="211" t="s">
        <v>142</v>
      </c>
      <c r="D300" s="211">
        <v>191763303</v>
      </c>
      <c r="E300" s="218">
        <v>1060</v>
      </c>
      <c r="F300" s="211">
        <v>1242</v>
      </c>
      <c r="G300" s="211">
        <v>1004</v>
      </c>
      <c r="H300" s="218" t="s">
        <v>3554</v>
      </c>
      <c r="I300" s="211" t="s">
        <v>3486</v>
      </c>
      <c r="J300" s="212" t="s">
        <v>3137</v>
      </c>
      <c r="K300" s="211" t="s">
        <v>222</v>
      </c>
      <c r="L300" s="211" t="s">
        <v>3701</v>
      </c>
    </row>
    <row r="301" spans="1:12" s="211" customFormat="1" x14ac:dyDescent="0.25">
      <c r="A301" s="211" t="s">
        <v>143</v>
      </c>
      <c r="B301" s="211">
        <v>2939</v>
      </c>
      <c r="C301" s="211" t="s">
        <v>142</v>
      </c>
      <c r="D301" s="211">
        <v>191763308</v>
      </c>
      <c r="E301" s="218">
        <v>1060</v>
      </c>
      <c r="G301" s="211">
        <v>1004</v>
      </c>
      <c r="H301" s="218" t="s">
        <v>3554</v>
      </c>
      <c r="I301" s="211" t="s">
        <v>3661</v>
      </c>
      <c r="J301" s="212" t="s">
        <v>3137</v>
      </c>
      <c r="K301" s="211" t="s">
        <v>222</v>
      </c>
      <c r="L301" s="211" t="s">
        <v>3701</v>
      </c>
    </row>
    <row r="302" spans="1:12" s="211" customFormat="1" x14ac:dyDescent="0.25">
      <c r="A302" s="211" t="s">
        <v>143</v>
      </c>
      <c r="B302" s="211">
        <v>2939</v>
      </c>
      <c r="C302" s="211" t="s">
        <v>142</v>
      </c>
      <c r="D302" s="211">
        <v>191763310</v>
      </c>
      <c r="E302" s="218">
        <v>1060</v>
      </c>
      <c r="F302" s="211">
        <v>1242</v>
      </c>
      <c r="G302" s="211">
        <v>1004</v>
      </c>
      <c r="H302" s="218" t="s">
        <v>3554</v>
      </c>
      <c r="I302" s="211" t="s">
        <v>3662</v>
      </c>
      <c r="J302" s="212" t="s">
        <v>3137</v>
      </c>
      <c r="K302" s="211" t="s">
        <v>222</v>
      </c>
      <c r="L302" s="211" t="s">
        <v>3701</v>
      </c>
    </row>
    <row r="303" spans="1:12" s="211" customFormat="1" x14ac:dyDescent="0.25">
      <c r="A303" s="211" t="s">
        <v>143</v>
      </c>
      <c r="B303" s="211">
        <v>2939</v>
      </c>
      <c r="C303" s="211" t="s">
        <v>142</v>
      </c>
      <c r="D303" s="211">
        <v>191763313</v>
      </c>
      <c r="E303" s="218">
        <v>1060</v>
      </c>
      <c r="F303" s="211">
        <v>1242</v>
      </c>
      <c r="G303" s="211">
        <v>1004</v>
      </c>
      <c r="H303" s="218" t="s">
        <v>3554</v>
      </c>
      <c r="I303" s="211" t="s">
        <v>3663</v>
      </c>
      <c r="J303" s="212" t="s">
        <v>3137</v>
      </c>
      <c r="K303" s="211" t="s">
        <v>222</v>
      </c>
      <c r="L303" s="211" t="s">
        <v>3701</v>
      </c>
    </row>
    <row r="304" spans="1:12" s="211" customFormat="1" x14ac:dyDescent="0.25">
      <c r="A304" s="211" t="s">
        <v>143</v>
      </c>
      <c r="B304" s="211">
        <v>2939</v>
      </c>
      <c r="C304" s="211" t="s">
        <v>142</v>
      </c>
      <c r="D304" s="211">
        <v>191763327</v>
      </c>
      <c r="E304" s="218">
        <v>1060</v>
      </c>
      <c r="G304" s="211">
        <v>1004</v>
      </c>
      <c r="H304" s="218" t="s">
        <v>3554</v>
      </c>
      <c r="I304" s="211" t="s">
        <v>4121</v>
      </c>
      <c r="J304" s="212" t="s">
        <v>3137</v>
      </c>
      <c r="K304" s="211" t="s">
        <v>222</v>
      </c>
      <c r="L304" s="211" t="s">
        <v>3701</v>
      </c>
    </row>
    <row r="305" spans="1:12" s="211" customFormat="1" x14ac:dyDescent="0.25">
      <c r="A305" s="211" t="s">
        <v>143</v>
      </c>
      <c r="B305" s="211">
        <v>2939</v>
      </c>
      <c r="C305" s="211" t="s">
        <v>142</v>
      </c>
      <c r="D305" s="211">
        <v>191763394</v>
      </c>
      <c r="E305" s="218">
        <v>1060</v>
      </c>
      <c r="G305" s="211">
        <v>1004</v>
      </c>
      <c r="H305" s="218" t="s">
        <v>3554</v>
      </c>
      <c r="I305" s="211" t="s">
        <v>3487</v>
      </c>
      <c r="J305" s="212" t="s">
        <v>3137</v>
      </c>
      <c r="K305" s="211" t="s">
        <v>222</v>
      </c>
      <c r="L305" s="211" t="s">
        <v>3701</v>
      </c>
    </row>
    <row r="306" spans="1:12" s="211" customFormat="1" x14ac:dyDescent="0.25">
      <c r="A306" s="211" t="s">
        <v>143</v>
      </c>
      <c r="B306" s="211">
        <v>2939</v>
      </c>
      <c r="C306" s="211" t="s">
        <v>142</v>
      </c>
      <c r="D306" s="211">
        <v>191763401</v>
      </c>
      <c r="E306" s="218">
        <v>1060</v>
      </c>
      <c r="G306" s="211">
        <v>1004</v>
      </c>
      <c r="H306" s="218" t="s">
        <v>3554</v>
      </c>
      <c r="I306" s="211" t="s">
        <v>3488</v>
      </c>
      <c r="J306" s="212" t="s">
        <v>3137</v>
      </c>
      <c r="K306" s="211" t="s">
        <v>222</v>
      </c>
      <c r="L306" s="211" t="s">
        <v>3701</v>
      </c>
    </row>
    <row r="307" spans="1:12" s="211" customFormat="1" x14ac:dyDescent="0.25">
      <c r="A307" s="211" t="s">
        <v>143</v>
      </c>
      <c r="B307" s="211">
        <v>2939</v>
      </c>
      <c r="C307" s="211" t="s">
        <v>142</v>
      </c>
      <c r="D307" s="211">
        <v>191763403</v>
      </c>
      <c r="E307" s="218">
        <v>1060</v>
      </c>
      <c r="G307" s="211">
        <v>1004</v>
      </c>
      <c r="H307" s="218" t="s">
        <v>3554</v>
      </c>
      <c r="I307" s="211" t="s">
        <v>3489</v>
      </c>
      <c r="J307" s="212" t="s">
        <v>3137</v>
      </c>
      <c r="K307" s="211" t="s">
        <v>222</v>
      </c>
      <c r="L307" s="211" t="s">
        <v>3701</v>
      </c>
    </row>
    <row r="308" spans="1:12" s="211" customFormat="1" x14ac:dyDescent="0.25">
      <c r="A308" s="211" t="s">
        <v>143</v>
      </c>
      <c r="B308" s="211">
        <v>2939</v>
      </c>
      <c r="C308" s="211" t="s">
        <v>142</v>
      </c>
      <c r="D308" s="211">
        <v>191763407</v>
      </c>
      <c r="E308" s="218">
        <v>1060</v>
      </c>
      <c r="G308" s="211">
        <v>1004</v>
      </c>
      <c r="H308" s="218" t="s">
        <v>3554</v>
      </c>
      <c r="I308" s="211" t="s">
        <v>3490</v>
      </c>
      <c r="J308" s="212" t="s">
        <v>3137</v>
      </c>
      <c r="K308" s="211" t="s">
        <v>222</v>
      </c>
      <c r="L308" s="211" t="s">
        <v>3701</v>
      </c>
    </row>
    <row r="309" spans="1:12" s="211" customFormat="1" x14ac:dyDescent="0.25">
      <c r="A309" s="211" t="s">
        <v>143</v>
      </c>
      <c r="B309" s="211">
        <v>2939</v>
      </c>
      <c r="C309" s="211" t="s">
        <v>142</v>
      </c>
      <c r="D309" s="211">
        <v>191763409</v>
      </c>
      <c r="E309" s="218">
        <v>1060</v>
      </c>
      <c r="G309" s="211">
        <v>1004</v>
      </c>
      <c r="H309" s="218" t="s">
        <v>3554</v>
      </c>
      <c r="I309" s="211" t="s">
        <v>3491</v>
      </c>
      <c r="J309" s="212" t="s">
        <v>3137</v>
      </c>
      <c r="K309" s="211" t="s">
        <v>222</v>
      </c>
      <c r="L309" s="211" t="s">
        <v>3701</v>
      </c>
    </row>
    <row r="310" spans="1:12" s="211" customFormat="1" x14ac:dyDescent="0.25">
      <c r="A310" s="211" t="s">
        <v>143</v>
      </c>
      <c r="B310" s="211">
        <v>2939</v>
      </c>
      <c r="C310" s="211" t="s">
        <v>142</v>
      </c>
      <c r="D310" s="211">
        <v>191764135</v>
      </c>
      <c r="E310" s="218">
        <v>1060</v>
      </c>
      <c r="G310" s="211">
        <v>1004</v>
      </c>
      <c r="H310" s="218" t="s">
        <v>3554</v>
      </c>
      <c r="I310" s="211" t="s">
        <v>3492</v>
      </c>
      <c r="J310" s="212" t="s">
        <v>3137</v>
      </c>
      <c r="K310" s="211" t="s">
        <v>222</v>
      </c>
      <c r="L310" s="211" t="s">
        <v>3701</v>
      </c>
    </row>
    <row r="311" spans="1:12" s="211" customFormat="1" x14ac:dyDescent="0.25">
      <c r="A311" s="211" t="s">
        <v>143</v>
      </c>
      <c r="B311" s="211">
        <v>2939</v>
      </c>
      <c r="C311" s="211" t="s">
        <v>142</v>
      </c>
      <c r="D311" s="211">
        <v>191764138</v>
      </c>
      <c r="E311" s="218">
        <v>1060</v>
      </c>
      <c r="G311" s="211">
        <v>1004</v>
      </c>
      <c r="H311" s="218" t="s">
        <v>3554</v>
      </c>
      <c r="I311" s="211" t="s">
        <v>3493</v>
      </c>
      <c r="J311" s="212" t="s">
        <v>3137</v>
      </c>
      <c r="K311" s="211" t="s">
        <v>222</v>
      </c>
      <c r="L311" s="211" t="s">
        <v>3701</v>
      </c>
    </row>
    <row r="312" spans="1:12" s="211" customFormat="1" x14ac:dyDescent="0.25">
      <c r="A312" s="211" t="s">
        <v>143</v>
      </c>
      <c r="B312" s="211">
        <v>2939</v>
      </c>
      <c r="C312" s="211" t="s">
        <v>142</v>
      </c>
      <c r="D312" s="211">
        <v>191764423</v>
      </c>
      <c r="E312" s="218">
        <v>1060</v>
      </c>
      <c r="F312" s="211">
        <v>1242</v>
      </c>
      <c r="G312" s="211">
        <v>1004</v>
      </c>
      <c r="H312" s="218" t="s">
        <v>3554</v>
      </c>
      <c r="I312" s="211" t="s">
        <v>4341</v>
      </c>
      <c r="J312" s="212" t="s">
        <v>3137</v>
      </c>
      <c r="K312" s="211" t="s">
        <v>222</v>
      </c>
      <c r="L312" s="211" t="s">
        <v>3701</v>
      </c>
    </row>
    <row r="313" spans="1:12" s="211" customFormat="1" x14ac:dyDescent="0.25">
      <c r="A313" s="211" t="s">
        <v>143</v>
      </c>
      <c r="B313" s="211">
        <v>2939</v>
      </c>
      <c r="C313" s="211" t="s">
        <v>142</v>
      </c>
      <c r="D313" s="211">
        <v>191764430</v>
      </c>
      <c r="E313" s="218">
        <v>1060</v>
      </c>
      <c r="G313" s="211">
        <v>1004</v>
      </c>
      <c r="H313" s="218" t="s">
        <v>3554</v>
      </c>
      <c r="I313" s="211" t="s">
        <v>4366</v>
      </c>
      <c r="J313" s="212" t="s">
        <v>3137</v>
      </c>
      <c r="K313" s="211" t="s">
        <v>222</v>
      </c>
      <c r="L313" s="211" t="s">
        <v>3701</v>
      </c>
    </row>
    <row r="314" spans="1:12" s="211" customFormat="1" x14ac:dyDescent="0.25">
      <c r="A314" s="211" t="s">
        <v>143</v>
      </c>
      <c r="B314" s="211">
        <v>2939</v>
      </c>
      <c r="C314" s="211" t="s">
        <v>142</v>
      </c>
      <c r="D314" s="211">
        <v>191764431</v>
      </c>
      <c r="E314" s="218">
        <v>1060</v>
      </c>
      <c r="G314" s="211">
        <v>1004</v>
      </c>
      <c r="H314" s="218" t="s">
        <v>3554</v>
      </c>
      <c r="I314" s="211" t="s">
        <v>3494</v>
      </c>
      <c r="J314" s="212" t="s">
        <v>3137</v>
      </c>
      <c r="K314" s="211" t="s">
        <v>222</v>
      </c>
      <c r="L314" s="211" t="s">
        <v>3701</v>
      </c>
    </row>
    <row r="315" spans="1:12" s="211" customFormat="1" x14ac:dyDescent="0.25">
      <c r="A315" s="211" t="s">
        <v>143</v>
      </c>
      <c r="B315" s="211">
        <v>2939</v>
      </c>
      <c r="C315" s="211" t="s">
        <v>142</v>
      </c>
      <c r="D315" s="211">
        <v>191764436</v>
      </c>
      <c r="E315" s="218">
        <v>1060</v>
      </c>
      <c r="G315" s="211">
        <v>1004</v>
      </c>
      <c r="H315" s="218" t="s">
        <v>3554</v>
      </c>
      <c r="I315" s="211" t="s">
        <v>3495</v>
      </c>
      <c r="J315" s="212" t="s">
        <v>3137</v>
      </c>
      <c r="K315" s="211" t="s">
        <v>222</v>
      </c>
      <c r="L315" s="211" t="s">
        <v>3701</v>
      </c>
    </row>
    <row r="316" spans="1:12" s="211" customFormat="1" x14ac:dyDescent="0.25">
      <c r="A316" s="211" t="s">
        <v>143</v>
      </c>
      <c r="B316" s="211">
        <v>2939</v>
      </c>
      <c r="C316" s="211" t="s">
        <v>142</v>
      </c>
      <c r="D316" s="211">
        <v>191764446</v>
      </c>
      <c r="E316" s="218">
        <v>1060</v>
      </c>
      <c r="G316" s="211">
        <v>1004</v>
      </c>
      <c r="H316" s="218" t="s">
        <v>3554</v>
      </c>
      <c r="I316" s="211" t="s">
        <v>3496</v>
      </c>
      <c r="J316" s="212" t="s">
        <v>3137</v>
      </c>
      <c r="K316" s="211" t="s">
        <v>222</v>
      </c>
      <c r="L316" s="211" t="s">
        <v>3701</v>
      </c>
    </row>
    <row r="317" spans="1:12" s="211" customFormat="1" x14ac:dyDescent="0.25">
      <c r="A317" s="211" t="s">
        <v>143</v>
      </c>
      <c r="B317" s="211">
        <v>2939</v>
      </c>
      <c r="C317" s="211" t="s">
        <v>142</v>
      </c>
      <c r="D317" s="211">
        <v>191764454</v>
      </c>
      <c r="E317" s="218">
        <v>1060</v>
      </c>
      <c r="G317" s="211">
        <v>1004</v>
      </c>
      <c r="H317" s="218" t="s">
        <v>3554</v>
      </c>
      <c r="I317" s="211" t="s">
        <v>3497</v>
      </c>
      <c r="J317" s="212" t="s">
        <v>3137</v>
      </c>
      <c r="K317" s="211" t="s">
        <v>222</v>
      </c>
      <c r="L317" s="211" t="s">
        <v>3701</v>
      </c>
    </row>
    <row r="318" spans="1:12" s="211" customFormat="1" x14ac:dyDescent="0.25">
      <c r="A318" s="211" t="s">
        <v>143</v>
      </c>
      <c r="B318" s="211">
        <v>2939</v>
      </c>
      <c r="C318" s="211" t="s">
        <v>142</v>
      </c>
      <c r="D318" s="211">
        <v>191764457</v>
      </c>
      <c r="E318" s="218">
        <v>1060</v>
      </c>
      <c r="G318" s="211">
        <v>1004</v>
      </c>
      <c r="H318" s="218" t="s">
        <v>3554</v>
      </c>
      <c r="I318" s="211" t="s">
        <v>3498</v>
      </c>
      <c r="J318" s="212" t="s">
        <v>3137</v>
      </c>
      <c r="K318" s="211" t="s">
        <v>222</v>
      </c>
      <c r="L318" s="211" t="s">
        <v>3701</v>
      </c>
    </row>
    <row r="319" spans="1:12" s="211" customFormat="1" x14ac:dyDescent="0.25">
      <c r="A319" s="211" t="s">
        <v>143</v>
      </c>
      <c r="B319" s="211">
        <v>2939</v>
      </c>
      <c r="C319" s="211" t="s">
        <v>142</v>
      </c>
      <c r="D319" s="211">
        <v>191764462</v>
      </c>
      <c r="E319" s="218">
        <v>1060</v>
      </c>
      <c r="G319" s="211">
        <v>1004</v>
      </c>
      <c r="H319" s="218" t="s">
        <v>3554</v>
      </c>
      <c r="I319" s="211" t="s">
        <v>3499</v>
      </c>
      <c r="J319" s="212" t="s">
        <v>3137</v>
      </c>
      <c r="K319" s="211" t="s">
        <v>222</v>
      </c>
      <c r="L319" s="211" t="s">
        <v>3701</v>
      </c>
    </row>
    <row r="320" spans="1:12" s="211" customFormat="1" x14ac:dyDescent="0.25">
      <c r="A320" s="211" t="s">
        <v>143</v>
      </c>
      <c r="B320" s="211">
        <v>2939</v>
      </c>
      <c r="C320" s="211" t="s">
        <v>142</v>
      </c>
      <c r="D320" s="211">
        <v>191764463</v>
      </c>
      <c r="E320" s="218">
        <v>1060</v>
      </c>
      <c r="G320" s="211">
        <v>1004</v>
      </c>
      <c r="H320" s="218" t="s">
        <v>3554</v>
      </c>
      <c r="I320" s="211" t="s">
        <v>3500</v>
      </c>
      <c r="J320" s="212" t="s">
        <v>3137</v>
      </c>
      <c r="K320" s="211" t="s">
        <v>222</v>
      </c>
      <c r="L320" s="211" t="s">
        <v>3701</v>
      </c>
    </row>
    <row r="321" spans="1:12" s="211" customFormat="1" x14ac:dyDescent="0.25">
      <c r="A321" s="211" t="s">
        <v>143</v>
      </c>
      <c r="B321" s="211">
        <v>2939</v>
      </c>
      <c r="C321" s="211" t="s">
        <v>142</v>
      </c>
      <c r="D321" s="211">
        <v>191764466</v>
      </c>
      <c r="E321" s="218">
        <v>1060</v>
      </c>
      <c r="G321" s="211">
        <v>1004</v>
      </c>
      <c r="H321" s="218" t="s">
        <v>3554</v>
      </c>
      <c r="I321" s="211" t="s">
        <v>3722</v>
      </c>
      <c r="J321" s="212" t="s">
        <v>3137</v>
      </c>
      <c r="K321" s="211" t="s">
        <v>222</v>
      </c>
      <c r="L321" s="211" t="s">
        <v>3701</v>
      </c>
    </row>
    <row r="322" spans="1:12" s="211" customFormat="1" x14ac:dyDescent="0.25">
      <c r="A322" s="211" t="s">
        <v>143</v>
      </c>
      <c r="B322" s="211">
        <v>2939</v>
      </c>
      <c r="C322" s="211" t="s">
        <v>142</v>
      </c>
      <c r="D322" s="211">
        <v>191764473</v>
      </c>
      <c r="E322" s="218">
        <v>1060</v>
      </c>
      <c r="G322" s="211">
        <v>1004</v>
      </c>
      <c r="H322" s="218" t="s">
        <v>3554</v>
      </c>
      <c r="I322" s="211" t="s">
        <v>3501</v>
      </c>
      <c r="J322" s="212" t="s">
        <v>3137</v>
      </c>
      <c r="K322" s="211" t="s">
        <v>222</v>
      </c>
      <c r="L322" s="211" t="s">
        <v>3701</v>
      </c>
    </row>
    <row r="323" spans="1:12" s="211" customFormat="1" x14ac:dyDescent="0.25">
      <c r="A323" s="211" t="s">
        <v>143</v>
      </c>
      <c r="B323" s="211">
        <v>2939</v>
      </c>
      <c r="C323" s="211" t="s">
        <v>142</v>
      </c>
      <c r="D323" s="211">
        <v>191764498</v>
      </c>
      <c r="E323" s="218">
        <v>1060</v>
      </c>
      <c r="G323" s="211">
        <v>1004</v>
      </c>
      <c r="H323" s="218" t="s">
        <v>3554</v>
      </c>
      <c r="I323" s="211" t="s">
        <v>3664</v>
      </c>
      <c r="J323" s="212" t="s">
        <v>3137</v>
      </c>
      <c r="K323" s="211" t="s">
        <v>222</v>
      </c>
      <c r="L323" s="211" t="s">
        <v>3701</v>
      </c>
    </row>
    <row r="324" spans="1:12" s="211" customFormat="1" x14ac:dyDescent="0.25">
      <c r="A324" s="211" t="s">
        <v>143</v>
      </c>
      <c r="B324" s="211">
        <v>2939</v>
      </c>
      <c r="C324" s="211" t="s">
        <v>142</v>
      </c>
      <c r="D324" s="211">
        <v>191764503</v>
      </c>
      <c r="E324" s="218">
        <v>1060</v>
      </c>
      <c r="G324" s="211">
        <v>1004</v>
      </c>
      <c r="H324" s="218" t="s">
        <v>3554</v>
      </c>
      <c r="I324" s="211" t="s">
        <v>3502</v>
      </c>
      <c r="J324" s="212" t="s">
        <v>3137</v>
      </c>
      <c r="K324" s="211" t="s">
        <v>222</v>
      </c>
      <c r="L324" s="211" t="s">
        <v>3701</v>
      </c>
    </row>
    <row r="325" spans="1:12" s="211" customFormat="1" x14ac:dyDescent="0.25">
      <c r="A325" s="211" t="s">
        <v>143</v>
      </c>
      <c r="B325" s="211">
        <v>2939</v>
      </c>
      <c r="C325" s="211" t="s">
        <v>142</v>
      </c>
      <c r="D325" s="211">
        <v>191764505</v>
      </c>
      <c r="E325" s="218">
        <v>1060</v>
      </c>
      <c r="G325" s="211">
        <v>1004</v>
      </c>
      <c r="H325" s="218" t="s">
        <v>3554</v>
      </c>
      <c r="I325" s="211" t="s">
        <v>3503</v>
      </c>
      <c r="J325" s="212" t="s">
        <v>3137</v>
      </c>
      <c r="K325" s="211" t="s">
        <v>222</v>
      </c>
      <c r="L325" s="211" t="s">
        <v>3701</v>
      </c>
    </row>
    <row r="326" spans="1:12" s="211" customFormat="1" x14ac:dyDescent="0.25">
      <c r="A326" s="211" t="s">
        <v>143</v>
      </c>
      <c r="B326" s="211">
        <v>2939</v>
      </c>
      <c r="C326" s="211" t="s">
        <v>142</v>
      </c>
      <c r="D326" s="211">
        <v>191764509</v>
      </c>
      <c r="E326" s="218">
        <v>1060</v>
      </c>
      <c r="G326" s="211">
        <v>1004</v>
      </c>
      <c r="H326" s="218" t="s">
        <v>3554</v>
      </c>
      <c r="I326" s="211" t="s">
        <v>3504</v>
      </c>
      <c r="J326" s="212" t="s">
        <v>3137</v>
      </c>
      <c r="K326" s="211" t="s">
        <v>222</v>
      </c>
      <c r="L326" s="211" t="s">
        <v>3701</v>
      </c>
    </row>
    <row r="327" spans="1:12" s="211" customFormat="1" x14ac:dyDescent="0.25">
      <c r="A327" s="211" t="s">
        <v>143</v>
      </c>
      <c r="B327" s="211">
        <v>2939</v>
      </c>
      <c r="C327" s="211" t="s">
        <v>142</v>
      </c>
      <c r="D327" s="211">
        <v>191764520</v>
      </c>
      <c r="E327" s="218">
        <v>1060</v>
      </c>
      <c r="G327" s="211">
        <v>1004</v>
      </c>
      <c r="H327" s="218" t="s">
        <v>3554</v>
      </c>
      <c r="I327" s="211" t="s">
        <v>3505</v>
      </c>
      <c r="J327" s="212" t="s">
        <v>3137</v>
      </c>
      <c r="K327" s="211" t="s">
        <v>222</v>
      </c>
      <c r="L327" s="211" t="s">
        <v>3701</v>
      </c>
    </row>
    <row r="328" spans="1:12" s="211" customFormat="1" x14ac:dyDescent="0.25">
      <c r="A328" s="211" t="s">
        <v>143</v>
      </c>
      <c r="B328" s="211">
        <v>2939</v>
      </c>
      <c r="C328" s="211" t="s">
        <v>142</v>
      </c>
      <c r="D328" s="211">
        <v>191764640</v>
      </c>
      <c r="E328" s="218">
        <v>1060</v>
      </c>
      <c r="G328" s="211">
        <v>1004</v>
      </c>
      <c r="H328" s="218" t="s">
        <v>3554</v>
      </c>
      <c r="I328" s="211" t="s">
        <v>3506</v>
      </c>
      <c r="J328" s="212" t="s">
        <v>3137</v>
      </c>
      <c r="K328" s="211" t="s">
        <v>222</v>
      </c>
      <c r="L328" s="211" t="s">
        <v>3701</v>
      </c>
    </row>
    <row r="329" spans="1:12" s="211" customFormat="1" x14ac:dyDescent="0.25">
      <c r="A329" s="211" t="s">
        <v>143</v>
      </c>
      <c r="B329" s="211">
        <v>2939</v>
      </c>
      <c r="C329" s="211" t="s">
        <v>142</v>
      </c>
      <c r="D329" s="211">
        <v>191764665</v>
      </c>
      <c r="E329" s="218">
        <v>1060</v>
      </c>
      <c r="G329" s="211">
        <v>1004</v>
      </c>
      <c r="H329" s="218" t="s">
        <v>3554</v>
      </c>
      <c r="I329" s="211" t="s">
        <v>3507</v>
      </c>
      <c r="J329" s="212" t="s">
        <v>3137</v>
      </c>
      <c r="K329" s="211" t="s">
        <v>222</v>
      </c>
      <c r="L329" s="211" t="s">
        <v>3701</v>
      </c>
    </row>
    <row r="330" spans="1:12" s="211" customFormat="1" x14ac:dyDescent="0.25">
      <c r="A330" s="211" t="s">
        <v>143</v>
      </c>
      <c r="B330" s="211">
        <v>2939</v>
      </c>
      <c r="C330" s="211" t="s">
        <v>142</v>
      </c>
      <c r="D330" s="211">
        <v>191764693</v>
      </c>
      <c r="E330" s="218">
        <v>1060</v>
      </c>
      <c r="G330" s="211">
        <v>1004</v>
      </c>
      <c r="H330" s="218" t="s">
        <v>3554</v>
      </c>
      <c r="I330" s="211" t="s">
        <v>3508</v>
      </c>
      <c r="J330" s="212" t="s">
        <v>3137</v>
      </c>
      <c r="K330" s="211" t="s">
        <v>222</v>
      </c>
      <c r="L330" s="211" t="s">
        <v>3701</v>
      </c>
    </row>
    <row r="331" spans="1:12" s="211" customFormat="1" x14ac:dyDescent="0.25">
      <c r="A331" s="211" t="s">
        <v>143</v>
      </c>
      <c r="B331" s="211">
        <v>2939</v>
      </c>
      <c r="C331" s="211" t="s">
        <v>142</v>
      </c>
      <c r="D331" s="211">
        <v>191764697</v>
      </c>
      <c r="E331" s="218">
        <v>1060</v>
      </c>
      <c r="G331" s="211">
        <v>1004</v>
      </c>
      <c r="H331" s="218" t="s">
        <v>3554</v>
      </c>
      <c r="I331" s="211" t="s">
        <v>3509</v>
      </c>
      <c r="J331" s="212" t="s">
        <v>3137</v>
      </c>
      <c r="K331" s="211" t="s">
        <v>222</v>
      </c>
      <c r="L331" s="211" t="s">
        <v>3701</v>
      </c>
    </row>
    <row r="332" spans="1:12" s="211" customFormat="1" x14ac:dyDescent="0.25">
      <c r="A332" s="211" t="s">
        <v>143</v>
      </c>
      <c r="B332" s="211">
        <v>2939</v>
      </c>
      <c r="C332" s="211" t="s">
        <v>142</v>
      </c>
      <c r="D332" s="211">
        <v>191764723</v>
      </c>
      <c r="E332" s="218">
        <v>1060</v>
      </c>
      <c r="G332" s="211">
        <v>1004</v>
      </c>
      <c r="H332" s="218" t="s">
        <v>3554</v>
      </c>
      <c r="I332" s="211" t="s">
        <v>3510</v>
      </c>
      <c r="J332" s="212" t="s">
        <v>3137</v>
      </c>
      <c r="K332" s="211" t="s">
        <v>222</v>
      </c>
      <c r="L332" s="211" t="s">
        <v>3701</v>
      </c>
    </row>
    <row r="333" spans="1:12" s="211" customFormat="1" x14ac:dyDescent="0.25">
      <c r="A333" s="211" t="s">
        <v>143</v>
      </c>
      <c r="B333" s="211">
        <v>2939</v>
      </c>
      <c r="C333" s="211" t="s">
        <v>142</v>
      </c>
      <c r="D333" s="211">
        <v>191764724</v>
      </c>
      <c r="E333" s="218">
        <v>1060</v>
      </c>
      <c r="G333" s="211">
        <v>1004</v>
      </c>
      <c r="H333" s="218" t="s">
        <v>3554</v>
      </c>
      <c r="I333" s="211" t="s">
        <v>3511</v>
      </c>
      <c r="J333" s="212" t="s">
        <v>3137</v>
      </c>
      <c r="K333" s="211" t="s">
        <v>222</v>
      </c>
      <c r="L333" s="211" t="s">
        <v>3701</v>
      </c>
    </row>
    <row r="334" spans="1:12" s="211" customFormat="1" x14ac:dyDescent="0.25">
      <c r="A334" s="211" t="s">
        <v>143</v>
      </c>
      <c r="B334" s="211">
        <v>2939</v>
      </c>
      <c r="C334" s="211" t="s">
        <v>142</v>
      </c>
      <c r="D334" s="211">
        <v>191764732</v>
      </c>
      <c r="E334" s="218">
        <v>1060</v>
      </c>
      <c r="F334" s="211">
        <v>1242</v>
      </c>
      <c r="G334" s="211">
        <v>1004</v>
      </c>
      <c r="H334" s="218" t="s">
        <v>3554</v>
      </c>
      <c r="I334" s="211" t="s">
        <v>3665</v>
      </c>
      <c r="J334" s="212" t="s">
        <v>3137</v>
      </c>
      <c r="K334" s="211" t="s">
        <v>222</v>
      </c>
      <c r="L334" s="211" t="s">
        <v>3701</v>
      </c>
    </row>
    <row r="335" spans="1:12" s="211" customFormat="1" x14ac:dyDescent="0.25">
      <c r="A335" s="211" t="s">
        <v>143</v>
      </c>
      <c r="B335" s="211">
        <v>2939</v>
      </c>
      <c r="C335" s="211" t="s">
        <v>142</v>
      </c>
      <c r="D335" s="211">
        <v>191764737</v>
      </c>
      <c r="E335" s="218">
        <v>1060</v>
      </c>
      <c r="G335" s="211">
        <v>1004</v>
      </c>
      <c r="H335" s="218" t="s">
        <v>3554</v>
      </c>
      <c r="I335" s="211" t="s">
        <v>3666</v>
      </c>
      <c r="J335" s="212" t="s">
        <v>3137</v>
      </c>
      <c r="K335" s="211" t="s">
        <v>222</v>
      </c>
      <c r="L335" s="211" t="s">
        <v>3701</v>
      </c>
    </row>
    <row r="336" spans="1:12" s="211" customFormat="1" x14ac:dyDescent="0.25">
      <c r="A336" s="211" t="s">
        <v>143</v>
      </c>
      <c r="B336" s="211">
        <v>2939</v>
      </c>
      <c r="C336" s="211" t="s">
        <v>142</v>
      </c>
      <c r="D336" s="211">
        <v>191764755</v>
      </c>
      <c r="E336" s="218">
        <v>1060</v>
      </c>
      <c r="G336" s="211">
        <v>1004</v>
      </c>
      <c r="H336" s="218" t="s">
        <v>3554</v>
      </c>
      <c r="I336" s="211" t="s">
        <v>4099</v>
      </c>
      <c r="J336" s="212" t="s">
        <v>3137</v>
      </c>
      <c r="K336" s="211" t="s">
        <v>222</v>
      </c>
      <c r="L336" s="211" t="s">
        <v>3701</v>
      </c>
    </row>
    <row r="337" spans="1:12" s="211" customFormat="1" x14ac:dyDescent="0.25">
      <c r="A337" s="211" t="s">
        <v>143</v>
      </c>
      <c r="B337" s="211">
        <v>2939</v>
      </c>
      <c r="C337" s="211" t="s">
        <v>142</v>
      </c>
      <c r="D337" s="211">
        <v>191764893</v>
      </c>
      <c r="E337" s="218">
        <v>1060</v>
      </c>
      <c r="F337" s="211">
        <v>1242</v>
      </c>
      <c r="G337" s="211">
        <v>1004</v>
      </c>
      <c r="H337" s="218" t="s">
        <v>3554</v>
      </c>
      <c r="I337" s="211" t="s">
        <v>3667</v>
      </c>
      <c r="J337" s="212" t="s">
        <v>3137</v>
      </c>
      <c r="K337" s="211" t="s">
        <v>222</v>
      </c>
      <c r="L337" s="211" t="s">
        <v>3701</v>
      </c>
    </row>
    <row r="338" spans="1:12" s="211" customFormat="1" x14ac:dyDescent="0.25">
      <c r="A338" s="211" t="s">
        <v>143</v>
      </c>
      <c r="B338" s="211">
        <v>2939</v>
      </c>
      <c r="C338" s="211" t="s">
        <v>142</v>
      </c>
      <c r="D338" s="211">
        <v>191764917</v>
      </c>
      <c r="E338" s="218">
        <v>1060</v>
      </c>
      <c r="F338" s="211">
        <v>1242</v>
      </c>
      <c r="G338" s="211">
        <v>1004</v>
      </c>
      <c r="H338" s="218" t="s">
        <v>3554</v>
      </c>
      <c r="I338" s="211" t="s">
        <v>3668</v>
      </c>
      <c r="J338" s="212" t="s">
        <v>3137</v>
      </c>
      <c r="K338" s="211" t="s">
        <v>222</v>
      </c>
      <c r="L338" s="211" t="s">
        <v>3701</v>
      </c>
    </row>
    <row r="339" spans="1:12" s="211" customFormat="1" x14ac:dyDescent="0.25">
      <c r="A339" s="211" t="s">
        <v>143</v>
      </c>
      <c r="B339" s="211">
        <v>2939</v>
      </c>
      <c r="C339" s="211" t="s">
        <v>142</v>
      </c>
      <c r="D339" s="211">
        <v>191764924</v>
      </c>
      <c r="E339" s="218">
        <v>1060</v>
      </c>
      <c r="F339" s="211">
        <v>1242</v>
      </c>
      <c r="G339" s="211">
        <v>1004</v>
      </c>
      <c r="H339" s="218" t="s">
        <v>3554</v>
      </c>
      <c r="I339" s="211" t="s">
        <v>3669</v>
      </c>
      <c r="J339" s="212" t="s">
        <v>3137</v>
      </c>
      <c r="K339" s="211" t="s">
        <v>222</v>
      </c>
      <c r="L339" s="211" t="s">
        <v>3701</v>
      </c>
    </row>
    <row r="340" spans="1:12" s="211" customFormat="1" x14ac:dyDescent="0.25">
      <c r="A340" s="211" t="s">
        <v>143</v>
      </c>
      <c r="B340" s="211">
        <v>2939</v>
      </c>
      <c r="C340" s="211" t="s">
        <v>142</v>
      </c>
      <c r="D340" s="211">
        <v>191764995</v>
      </c>
      <c r="E340" s="218">
        <v>1060</v>
      </c>
      <c r="F340" s="211">
        <v>1242</v>
      </c>
      <c r="G340" s="211">
        <v>1004</v>
      </c>
      <c r="H340" s="218" t="s">
        <v>3554</v>
      </c>
      <c r="I340" s="211" t="s">
        <v>3670</v>
      </c>
      <c r="J340" s="212" t="s">
        <v>3137</v>
      </c>
      <c r="K340" s="211" t="s">
        <v>222</v>
      </c>
      <c r="L340" s="211" t="s">
        <v>3701</v>
      </c>
    </row>
    <row r="341" spans="1:12" s="211" customFormat="1" x14ac:dyDescent="0.25">
      <c r="A341" s="211" t="s">
        <v>143</v>
      </c>
      <c r="B341" s="211">
        <v>2939</v>
      </c>
      <c r="C341" s="211" t="s">
        <v>142</v>
      </c>
      <c r="D341" s="211">
        <v>191765053</v>
      </c>
      <c r="E341" s="218">
        <v>1060</v>
      </c>
      <c r="F341" s="211">
        <v>1242</v>
      </c>
      <c r="G341" s="211">
        <v>1004</v>
      </c>
      <c r="H341" s="218" t="s">
        <v>3554</v>
      </c>
      <c r="I341" s="211" t="s">
        <v>4100</v>
      </c>
      <c r="J341" s="212" t="s">
        <v>3137</v>
      </c>
      <c r="K341" s="211" t="s">
        <v>222</v>
      </c>
      <c r="L341" s="211" t="s">
        <v>3701</v>
      </c>
    </row>
    <row r="342" spans="1:12" s="211" customFormat="1" x14ac:dyDescent="0.25">
      <c r="A342" s="211" t="s">
        <v>143</v>
      </c>
      <c r="B342" s="211">
        <v>2939</v>
      </c>
      <c r="C342" s="211" t="s">
        <v>142</v>
      </c>
      <c r="D342" s="211">
        <v>191765060</v>
      </c>
      <c r="E342" s="218">
        <v>1060</v>
      </c>
      <c r="F342" s="211">
        <v>1242</v>
      </c>
      <c r="G342" s="211">
        <v>1004</v>
      </c>
      <c r="H342" s="218" t="s">
        <v>3554</v>
      </c>
      <c r="I342" s="211" t="s">
        <v>3671</v>
      </c>
      <c r="J342" s="212" t="s">
        <v>3137</v>
      </c>
      <c r="K342" s="211" t="s">
        <v>222</v>
      </c>
      <c r="L342" s="211" t="s">
        <v>3701</v>
      </c>
    </row>
    <row r="343" spans="1:12" s="211" customFormat="1" x14ac:dyDescent="0.25">
      <c r="A343" s="211" t="s">
        <v>143</v>
      </c>
      <c r="B343" s="211">
        <v>2939</v>
      </c>
      <c r="C343" s="211" t="s">
        <v>142</v>
      </c>
      <c r="D343" s="211">
        <v>191765067</v>
      </c>
      <c r="E343" s="218">
        <v>1060</v>
      </c>
      <c r="F343" s="211">
        <v>1242</v>
      </c>
      <c r="G343" s="211">
        <v>1004</v>
      </c>
      <c r="H343" s="218" t="s">
        <v>3554</v>
      </c>
      <c r="I343" s="211" t="s">
        <v>3723</v>
      </c>
      <c r="J343" s="212" t="s">
        <v>3137</v>
      </c>
      <c r="K343" s="211" t="s">
        <v>222</v>
      </c>
      <c r="L343" s="211" t="s">
        <v>3701</v>
      </c>
    </row>
    <row r="344" spans="1:12" s="211" customFormat="1" x14ac:dyDescent="0.25">
      <c r="A344" s="211" t="s">
        <v>143</v>
      </c>
      <c r="B344" s="211">
        <v>2939</v>
      </c>
      <c r="C344" s="211" t="s">
        <v>142</v>
      </c>
      <c r="D344" s="211">
        <v>191765070</v>
      </c>
      <c r="E344" s="218">
        <v>1060</v>
      </c>
      <c r="F344" s="211">
        <v>1242</v>
      </c>
      <c r="G344" s="211">
        <v>1004</v>
      </c>
      <c r="H344" s="218" t="s">
        <v>3554</v>
      </c>
      <c r="I344" s="211" t="s">
        <v>3724</v>
      </c>
      <c r="J344" s="212" t="s">
        <v>3137</v>
      </c>
      <c r="K344" s="211" t="s">
        <v>222</v>
      </c>
      <c r="L344" s="211" t="s">
        <v>3701</v>
      </c>
    </row>
    <row r="345" spans="1:12" s="211" customFormat="1" x14ac:dyDescent="0.25">
      <c r="A345" s="211" t="s">
        <v>143</v>
      </c>
      <c r="B345" s="211">
        <v>2939</v>
      </c>
      <c r="C345" s="211" t="s">
        <v>142</v>
      </c>
      <c r="D345" s="211">
        <v>191765071</v>
      </c>
      <c r="E345" s="218">
        <v>1060</v>
      </c>
      <c r="F345" s="211">
        <v>1242</v>
      </c>
      <c r="G345" s="211">
        <v>1004</v>
      </c>
      <c r="H345" s="218" t="s">
        <v>3554</v>
      </c>
      <c r="I345" s="211" t="s">
        <v>3725</v>
      </c>
      <c r="J345" s="212" t="s">
        <v>3137</v>
      </c>
      <c r="K345" s="211" t="s">
        <v>222</v>
      </c>
      <c r="L345" s="211" t="s">
        <v>3701</v>
      </c>
    </row>
    <row r="346" spans="1:12" s="211" customFormat="1" x14ac:dyDescent="0.25">
      <c r="A346" s="211" t="s">
        <v>143</v>
      </c>
      <c r="B346" s="211">
        <v>2939</v>
      </c>
      <c r="C346" s="211" t="s">
        <v>142</v>
      </c>
      <c r="D346" s="211">
        <v>191765072</v>
      </c>
      <c r="E346" s="218">
        <v>1060</v>
      </c>
      <c r="F346" s="211">
        <v>1242</v>
      </c>
      <c r="G346" s="211">
        <v>1004</v>
      </c>
      <c r="H346" s="218" t="s">
        <v>3554</v>
      </c>
      <c r="I346" s="211" t="s">
        <v>3726</v>
      </c>
      <c r="J346" s="212" t="s">
        <v>3137</v>
      </c>
      <c r="K346" s="211" t="s">
        <v>222</v>
      </c>
      <c r="L346" s="211" t="s">
        <v>3701</v>
      </c>
    </row>
    <row r="347" spans="1:12" s="211" customFormat="1" x14ac:dyDescent="0.25">
      <c r="A347" s="211" t="s">
        <v>143</v>
      </c>
      <c r="B347" s="211">
        <v>2939</v>
      </c>
      <c r="C347" s="211" t="s">
        <v>142</v>
      </c>
      <c r="D347" s="211">
        <v>191765073</v>
      </c>
      <c r="E347" s="218">
        <v>1060</v>
      </c>
      <c r="F347" s="211">
        <v>1242</v>
      </c>
      <c r="G347" s="211">
        <v>1004</v>
      </c>
      <c r="H347" s="218" t="s">
        <v>3554</v>
      </c>
      <c r="I347" s="211" t="s">
        <v>3672</v>
      </c>
      <c r="J347" s="212" t="s">
        <v>3137</v>
      </c>
      <c r="K347" s="211" t="s">
        <v>222</v>
      </c>
      <c r="L347" s="211" t="s">
        <v>3701</v>
      </c>
    </row>
    <row r="348" spans="1:12" s="211" customFormat="1" x14ac:dyDescent="0.25">
      <c r="A348" s="211" t="s">
        <v>143</v>
      </c>
      <c r="B348" s="211">
        <v>2939</v>
      </c>
      <c r="C348" s="211" t="s">
        <v>142</v>
      </c>
      <c r="D348" s="211">
        <v>191765078</v>
      </c>
      <c r="E348" s="218">
        <v>1060</v>
      </c>
      <c r="F348" s="211">
        <v>1242</v>
      </c>
      <c r="G348" s="211">
        <v>1004</v>
      </c>
      <c r="H348" s="218" t="s">
        <v>3554</v>
      </c>
      <c r="I348" s="211" t="s">
        <v>3673</v>
      </c>
      <c r="J348" s="212" t="s">
        <v>3137</v>
      </c>
      <c r="K348" s="211" t="s">
        <v>222</v>
      </c>
      <c r="L348" s="211" t="s">
        <v>3701</v>
      </c>
    </row>
    <row r="349" spans="1:12" s="211" customFormat="1" x14ac:dyDescent="0.25">
      <c r="A349" s="211" t="s">
        <v>143</v>
      </c>
      <c r="B349" s="211">
        <v>2939</v>
      </c>
      <c r="C349" s="211" t="s">
        <v>142</v>
      </c>
      <c r="D349" s="211">
        <v>191765080</v>
      </c>
      <c r="E349" s="218">
        <v>1060</v>
      </c>
      <c r="F349" s="211">
        <v>1242</v>
      </c>
      <c r="G349" s="211">
        <v>1004</v>
      </c>
      <c r="H349" s="218" t="s">
        <v>3554</v>
      </c>
      <c r="I349" s="211" t="s">
        <v>3674</v>
      </c>
      <c r="J349" s="212" t="s">
        <v>3137</v>
      </c>
      <c r="K349" s="211" t="s">
        <v>222</v>
      </c>
      <c r="L349" s="211" t="s">
        <v>3701</v>
      </c>
    </row>
    <row r="350" spans="1:12" s="211" customFormat="1" x14ac:dyDescent="0.25">
      <c r="A350" s="211" t="s">
        <v>143</v>
      </c>
      <c r="B350" s="211">
        <v>2939</v>
      </c>
      <c r="C350" s="211" t="s">
        <v>142</v>
      </c>
      <c r="D350" s="211">
        <v>191765085</v>
      </c>
      <c r="E350" s="218">
        <v>1060</v>
      </c>
      <c r="F350" s="211">
        <v>1242</v>
      </c>
      <c r="G350" s="211">
        <v>1004</v>
      </c>
      <c r="H350" s="218" t="s">
        <v>3554</v>
      </c>
      <c r="I350" s="211" t="s">
        <v>3675</v>
      </c>
      <c r="J350" s="212" t="s">
        <v>3137</v>
      </c>
      <c r="K350" s="211" t="s">
        <v>222</v>
      </c>
      <c r="L350" s="211" t="s">
        <v>3701</v>
      </c>
    </row>
    <row r="351" spans="1:12" s="211" customFormat="1" x14ac:dyDescent="0.25">
      <c r="A351" s="211" t="s">
        <v>143</v>
      </c>
      <c r="B351" s="211">
        <v>2939</v>
      </c>
      <c r="C351" s="211" t="s">
        <v>142</v>
      </c>
      <c r="D351" s="211">
        <v>191765088</v>
      </c>
      <c r="E351" s="218">
        <v>1080</v>
      </c>
      <c r="F351" s="211">
        <v>1242</v>
      </c>
      <c r="G351" s="211">
        <v>1004</v>
      </c>
      <c r="H351" s="218" t="s">
        <v>220</v>
      </c>
      <c r="I351" s="211" t="s">
        <v>3512</v>
      </c>
      <c r="J351" s="212" t="s">
        <v>3137</v>
      </c>
      <c r="K351" s="211" t="s">
        <v>222</v>
      </c>
      <c r="L351" s="211" t="s">
        <v>3702</v>
      </c>
    </row>
    <row r="352" spans="1:12" s="211" customFormat="1" x14ac:dyDescent="0.25">
      <c r="A352" s="211" t="s">
        <v>143</v>
      </c>
      <c r="B352" s="211">
        <v>2939</v>
      </c>
      <c r="C352" s="211" t="s">
        <v>142</v>
      </c>
      <c r="D352" s="211">
        <v>191765100</v>
      </c>
      <c r="E352" s="218">
        <v>1060</v>
      </c>
      <c r="F352" s="211">
        <v>1242</v>
      </c>
      <c r="G352" s="211">
        <v>1004</v>
      </c>
      <c r="H352" s="218" t="s">
        <v>3554</v>
      </c>
      <c r="I352" s="211" t="s">
        <v>3676</v>
      </c>
      <c r="J352" s="212" t="s">
        <v>3137</v>
      </c>
      <c r="K352" s="211" t="s">
        <v>222</v>
      </c>
      <c r="L352" s="211" t="s">
        <v>3701</v>
      </c>
    </row>
    <row r="353" spans="1:12" s="211" customFormat="1" x14ac:dyDescent="0.25">
      <c r="A353" s="211" t="s">
        <v>143</v>
      </c>
      <c r="B353" s="211">
        <v>2939</v>
      </c>
      <c r="C353" s="211" t="s">
        <v>142</v>
      </c>
      <c r="D353" s="211">
        <v>191765425</v>
      </c>
      <c r="E353" s="218">
        <v>1060</v>
      </c>
      <c r="F353" s="211">
        <v>1242</v>
      </c>
      <c r="G353" s="211">
        <v>1004</v>
      </c>
      <c r="H353" s="218" t="s">
        <v>3554</v>
      </c>
      <c r="I353" s="211" t="s">
        <v>3677</v>
      </c>
      <c r="J353" s="212" t="s">
        <v>3137</v>
      </c>
      <c r="K353" s="211" t="s">
        <v>222</v>
      </c>
      <c r="L353" s="211" t="s">
        <v>3701</v>
      </c>
    </row>
    <row r="354" spans="1:12" s="211" customFormat="1" x14ac:dyDescent="0.25">
      <c r="A354" s="211" t="s">
        <v>143</v>
      </c>
      <c r="B354" s="211">
        <v>2939</v>
      </c>
      <c r="C354" s="211" t="s">
        <v>142</v>
      </c>
      <c r="D354" s="211">
        <v>191765440</v>
      </c>
      <c r="E354" s="218">
        <v>1060</v>
      </c>
      <c r="F354" s="211">
        <v>1242</v>
      </c>
      <c r="G354" s="211">
        <v>1004</v>
      </c>
      <c r="H354" s="218" t="s">
        <v>3554</v>
      </c>
      <c r="I354" s="211" t="s">
        <v>3727</v>
      </c>
      <c r="J354" s="212" t="s">
        <v>3137</v>
      </c>
      <c r="K354" s="211" t="s">
        <v>222</v>
      </c>
      <c r="L354" s="211" t="s">
        <v>3701</v>
      </c>
    </row>
    <row r="355" spans="1:12" s="211" customFormat="1" x14ac:dyDescent="0.25">
      <c r="A355" s="211" t="s">
        <v>143</v>
      </c>
      <c r="B355" s="211">
        <v>2939</v>
      </c>
      <c r="C355" s="211" t="s">
        <v>142</v>
      </c>
      <c r="D355" s="211">
        <v>191765441</v>
      </c>
      <c r="E355" s="218">
        <v>1060</v>
      </c>
      <c r="F355" s="211">
        <v>1242</v>
      </c>
      <c r="G355" s="211">
        <v>1004</v>
      </c>
      <c r="H355" s="218" t="s">
        <v>3554</v>
      </c>
      <c r="I355" s="211" t="s">
        <v>3728</v>
      </c>
      <c r="J355" s="212" t="s">
        <v>3137</v>
      </c>
      <c r="K355" s="211" t="s">
        <v>222</v>
      </c>
      <c r="L355" s="211" t="s">
        <v>3701</v>
      </c>
    </row>
    <row r="356" spans="1:12" s="211" customFormat="1" x14ac:dyDescent="0.25">
      <c r="A356" s="211" t="s">
        <v>143</v>
      </c>
      <c r="B356" s="211">
        <v>2939</v>
      </c>
      <c r="C356" s="211" t="s">
        <v>142</v>
      </c>
      <c r="D356" s="211">
        <v>191765442</v>
      </c>
      <c r="E356" s="218">
        <v>1060</v>
      </c>
      <c r="F356" s="211">
        <v>1242</v>
      </c>
      <c r="G356" s="211">
        <v>1004</v>
      </c>
      <c r="H356" s="218" t="s">
        <v>3554</v>
      </c>
      <c r="I356" s="211" t="s">
        <v>3729</v>
      </c>
      <c r="J356" s="212" t="s">
        <v>3137</v>
      </c>
      <c r="K356" s="211" t="s">
        <v>222</v>
      </c>
      <c r="L356" s="211" t="s">
        <v>3701</v>
      </c>
    </row>
    <row r="357" spans="1:12" s="211" customFormat="1" x14ac:dyDescent="0.25">
      <c r="A357" s="211" t="s">
        <v>143</v>
      </c>
      <c r="B357" s="211">
        <v>2939</v>
      </c>
      <c r="C357" s="211" t="s">
        <v>142</v>
      </c>
      <c r="D357" s="211">
        <v>191765516</v>
      </c>
      <c r="E357" s="218">
        <v>1060</v>
      </c>
      <c r="F357" s="211">
        <v>1242</v>
      </c>
      <c r="G357" s="211">
        <v>1004</v>
      </c>
      <c r="H357" s="218" t="s">
        <v>3554</v>
      </c>
      <c r="I357" s="211" t="s">
        <v>4101</v>
      </c>
      <c r="J357" s="212" t="s">
        <v>3137</v>
      </c>
      <c r="K357" s="211" t="s">
        <v>222</v>
      </c>
      <c r="L357" s="211" t="s">
        <v>3701</v>
      </c>
    </row>
    <row r="358" spans="1:12" s="211" customFormat="1" x14ac:dyDescent="0.25">
      <c r="A358" s="211" t="s">
        <v>143</v>
      </c>
      <c r="B358" s="211">
        <v>2939</v>
      </c>
      <c r="C358" s="211" t="s">
        <v>142</v>
      </c>
      <c r="D358" s="211">
        <v>191765517</v>
      </c>
      <c r="E358" s="218">
        <v>1060</v>
      </c>
      <c r="F358" s="211">
        <v>1242</v>
      </c>
      <c r="G358" s="211">
        <v>1004</v>
      </c>
      <c r="H358" s="218" t="s">
        <v>3554</v>
      </c>
      <c r="I358" s="211" t="s">
        <v>4102</v>
      </c>
      <c r="J358" s="212" t="s">
        <v>3137</v>
      </c>
      <c r="K358" s="211" t="s">
        <v>222</v>
      </c>
      <c r="L358" s="211" t="s">
        <v>3701</v>
      </c>
    </row>
    <row r="359" spans="1:12" s="211" customFormat="1" x14ac:dyDescent="0.25">
      <c r="A359" s="211" t="s">
        <v>143</v>
      </c>
      <c r="B359" s="211">
        <v>2939</v>
      </c>
      <c r="C359" s="211" t="s">
        <v>142</v>
      </c>
      <c r="D359" s="211">
        <v>191765518</v>
      </c>
      <c r="E359" s="218">
        <v>1060</v>
      </c>
      <c r="F359" s="211">
        <v>1242</v>
      </c>
      <c r="G359" s="211">
        <v>1004</v>
      </c>
      <c r="H359" s="218" t="s">
        <v>3554</v>
      </c>
      <c r="I359" s="211" t="s">
        <v>4103</v>
      </c>
      <c r="J359" s="212" t="s">
        <v>3137</v>
      </c>
      <c r="K359" s="211" t="s">
        <v>222</v>
      </c>
      <c r="L359" s="211" t="s">
        <v>3701</v>
      </c>
    </row>
    <row r="360" spans="1:12" s="211" customFormat="1" x14ac:dyDescent="0.25">
      <c r="A360" s="211" t="s">
        <v>143</v>
      </c>
      <c r="B360" s="211">
        <v>2939</v>
      </c>
      <c r="C360" s="211" t="s">
        <v>142</v>
      </c>
      <c r="D360" s="211">
        <v>191765520</v>
      </c>
      <c r="E360" s="218">
        <v>1060</v>
      </c>
      <c r="F360" s="211">
        <v>1242</v>
      </c>
      <c r="G360" s="211">
        <v>1004</v>
      </c>
      <c r="H360" s="218" t="s">
        <v>3554</v>
      </c>
      <c r="I360" s="211" t="s">
        <v>4104</v>
      </c>
      <c r="J360" s="212" t="s">
        <v>3137</v>
      </c>
      <c r="K360" s="211" t="s">
        <v>222</v>
      </c>
      <c r="L360" s="211" t="s">
        <v>3701</v>
      </c>
    </row>
    <row r="361" spans="1:12" s="211" customFormat="1" x14ac:dyDescent="0.25">
      <c r="A361" s="211" t="s">
        <v>143</v>
      </c>
      <c r="B361" s="211">
        <v>2939</v>
      </c>
      <c r="C361" s="211" t="s">
        <v>142</v>
      </c>
      <c r="D361" s="211">
        <v>191771438</v>
      </c>
      <c r="E361" s="218">
        <v>1060</v>
      </c>
      <c r="G361" s="211">
        <v>1004</v>
      </c>
      <c r="H361" s="218" t="s">
        <v>3554</v>
      </c>
      <c r="I361" s="211" t="s">
        <v>3513</v>
      </c>
      <c r="J361" s="212" t="s">
        <v>3137</v>
      </c>
      <c r="K361" s="211" t="s">
        <v>222</v>
      </c>
      <c r="L361" s="211" t="s">
        <v>3701</v>
      </c>
    </row>
    <row r="362" spans="1:12" s="211" customFormat="1" x14ac:dyDescent="0.25">
      <c r="A362" s="211" t="s">
        <v>143</v>
      </c>
      <c r="B362" s="211">
        <v>2939</v>
      </c>
      <c r="C362" s="211" t="s">
        <v>142</v>
      </c>
      <c r="D362" s="211">
        <v>191773174</v>
      </c>
      <c r="E362" s="218">
        <v>1060</v>
      </c>
      <c r="F362" s="211">
        <v>1242</v>
      </c>
      <c r="G362" s="211">
        <v>1004</v>
      </c>
      <c r="H362" s="218" t="s">
        <v>3554</v>
      </c>
      <c r="I362" s="211" t="s">
        <v>4342</v>
      </c>
      <c r="J362" s="212" t="s">
        <v>3137</v>
      </c>
      <c r="K362" s="211" t="s">
        <v>222</v>
      </c>
      <c r="L362" s="211" t="s">
        <v>3701</v>
      </c>
    </row>
    <row r="363" spans="1:12" s="211" customFormat="1" x14ac:dyDescent="0.25">
      <c r="A363" s="211" t="s">
        <v>143</v>
      </c>
      <c r="B363" s="211">
        <v>2939</v>
      </c>
      <c r="C363" s="211" t="s">
        <v>142</v>
      </c>
      <c r="D363" s="211">
        <v>191774231</v>
      </c>
      <c r="E363" s="218">
        <v>1080</v>
      </c>
      <c r="F363" s="211">
        <v>1271</v>
      </c>
      <c r="G363" s="211">
        <v>1004</v>
      </c>
      <c r="H363" s="218" t="s">
        <v>220</v>
      </c>
      <c r="I363" s="211" t="s">
        <v>3925</v>
      </c>
      <c r="J363" s="212" t="s">
        <v>3137</v>
      </c>
      <c r="K363" s="211" t="s">
        <v>222</v>
      </c>
      <c r="L363" s="211" t="s">
        <v>3702</v>
      </c>
    </row>
    <row r="364" spans="1:12" s="211" customFormat="1" x14ac:dyDescent="0.25">
      <c r="A364" s="211" t="s">
        <v>143</v>
      </c>
      <c r="B364" s="211">
        <v>2939</v>
      </c>
      <c r="C364" s="211" t="s">
        <v>142</v>
      </c>
      <c r="D364" s="211">
        <v>191775079</v>
      </c>
      <c r="E364" s="218">
        <v>1020</v>
      </c>
      <c r="F364" s="211">
        <v>1110</v>
      </c>
      <c r="G364" s="211">
        <v>1004</v>
      </c>
      <c r="H364" s="218" t="s">
        <v>3554</v>
      </c>
      <c r="I364" s="211" t="s">
        <v>3514</v>
      </c>
      <c r="J364" s="212" t="s">
        <v>3137</v>
      </c>
      <c r="K364" s="211" t="s">
        <v>222</v>
      </c>
      <c r="L364" s="211" t="s">
        <v>3705</v>
      </c>
    </row>
    <row r="365" spans="1:12" s="211" customFormat="1" x14ac:dyDescent="0.25">
      <c r="A365" s="211" t="s">
        <v>143</v>
      </c>
      <c r="B365" s="211">
        <v>2939</v>
      </c>
      <c r="C365" s="211" t="s">
        <v>142</v>
      </c>
      <c r="D365" s="211">
        <v>191775952</v>
      </c>
      <c r="E365" s="218">
        <v>1060</v>
      </c>
      <c r="G365" s="211">
        <v>1004</v>
      </c>
      <c r="H365" s="218" t="s">
        <v>3554</v>
      </c>
      <c r="I365" s="211" t="s">
        <v>3967</v>
      </c>
      <c r="J365" s="212" t="s">
        <v>3137</v>
      </c>
      <c r="K365" s="211" t="s">
        <v>222</v>
      </c>
      <c r="L365" s="211" t="s">
        <v>3701</v>
      </c>
    </row>
    <row r="366" spans="1:12" s="211" customFormat="1" x14ac:dyDescent="0.25">
      <c r="A366" s="211" t="s">
        <v>143</v>
      </c>
      <c r="B366" s="211">
        <v>2939</v>
      </c>
      <c r="C366" s="211" t="s">
        <v>142</v>
      </c>
      <c r="D366" s="211">
        <v>191776131</v>
      </c>
      <c r="E366" s="218">
        <v>1060</v>
      </c>
      <c r="F366" s="211">
        <v>1242</v>
      </c>
      <c r="G366" s="211">
        <v>1004</v>
      </c>
      <c r="H366" s="218" t="s">
        <v>3554</v>
      </c>
      <c r="I366" s="211" t="s">
        <v>3968</v>
      </c>
      <c r="J366" s="212" t="s">
        <v>3137</v>
      </c>
      <c r="K366" s="211" t="s">
        <v>222</v>
      </c>
      <c r="L366" s="211" t="s">
        <v>3701</v>
      </c>
    </row>
    <row r="367" spans="1:12" s="211" customFormat="1" x14ac:dyDescent="0.25">
      <c r="A367" s="211" t="s">
        <v>143</v>
      </c>
      <c r="B367" s="211">
        <v>2939</v>
      </c>
      <c r="C367" s="211" t="s">
        <v>142</v>
      </c>
      <c r="D367" s="211">
        <v>191776132</v>
      </c>
      <c r="E367" s="218">
        <v>1060</v>
      </c>
      <c r="F367" s="211">
        <v>1242</v>
      </c>
      <c r="G367" s="211">
        <v>1004</v>
      </c>
      <c r="H367" s="218" t="s">
        <v>3554</v>
      </c>
      <c r="I367" s="211" t="s">
        <v>3969</v>
      </c>
      <c r="J367" s="212" t="s">
        <v>3137</v>
      </c>
      <c r="K367" s="211" t="s">
        <v>222</v>
      </c>
      <c r="L367" s="211" t="s">
        <v>3701</v>
      </c>
    </row>
    <row r="368" spans="1:12" s="211" customFormat="1" x14ac:dyDescent="0.25">
      <c r="A368" s="211" t="s">
        <v>143</v>
      </c>
      <c r="B368" s="211">
        <v>2939</v>
      </c>
      <c r="C368" s="211" t="s">
        <v>142</v>
      </c>
      <c r="D368" s="211">
        <v>191779786</v>
      </c>
      <c r="E368" s="218">
        <v>1060</v>
      </c>
      <c r="G368" s="211">
        <v>1004</v>
      </c>
      <c r="H368" s="218" t="s">
        <v>3554</v>
      </c>
      <c r="I368" s="211" t="s">
        <v>4122</v>
      </c>
      <c r="J368" s="212" t="s">
        <v>3137</v>
      </c>
      <c r="K368" s="211" t="s">
        <v>222</v>
      </c>
      <c r="L368" s="211" t="s">
        <v>3701</v>
      </c>
    </row>
    <row r="369" spans="1:12" s="211" customFormat="1" x14ac:dyDescent="0.25">
      <c r="A369" s="211" t="s">
        <v>143</v>
      </c>
      <c r="B369" s="211">
        <v>2939</v>
      </c>
      <c r="C369" s="211" t="s">
        <v>142</v>
      </c>
      <c r="D369" s="211">
        <v>191779858</v>
      </c>
      <c r="E369" s="218">
        <v>1060</v>
      </c>
      <c r="G369" s="211">
        <v>1004</v>
      </c>
      <c r="H369" s="218" t="s">
        <v>3554</v>
      </c>
      <c r="I369" s="211" t="s">
        <v>4123</v>
      </c>
      <c r="J369" s="212" t="s">
        <v>3137</v>
      </c>
      <c r="K369" s="211" t="s">
        <v>222</v>
      </c>
      <c r="L369" s="211" t="s">
        <v>3701</v>
      </c>
    </row>
    <row r="370" spans="1:12" s="211" customFormat="1" x14ac:dyDescent="0.25">
      <c r="A370" s="211" t="s">
        <v>143</v>
      </c>
      <c r="B370" s="211">
        <v>2939</v>
      </c>
      <c r="C370" s="211" t="s">
        <v>142</v>
      </c>
      <c r="D370" s="211">
        <v>191779867</v>
      </c>
      <c r="E370" s="218">
        <v>1060</v>
      </c>
      <c r="G370" s="211">
        <v>1004</v>
      </c>
      <c r="H370" s="218" t="s">
        <v>3554</v>
      </c>
      <c r="I370" s="211" t="s">
        <v>3970</v>
      </c>
      <c r="J370" s="212" t="s">
        <v>3137</v>
      </c>
      <c r="K370" s="211" t="s">
        <v>222</v>
      </c>
      <c r="L370" s="211" t="s">
        <v>3701</v>
      </c>
    </row>
    <row r="371" spans="1:12" s="211" customFormat="1" x14ac:dyDescent="0.25">
      <c r="A371" s="211" t="s">
        <v>143</v>
      </c>
      <c r="B371" s="211">
        <v>2939</v>
      </c>
      <c r="C371" s="211" t="s">
        <v>142</v>
      </c>
      <c r="D371" s="211">
        <v>191779868</v>
      </c>
      <c r="E371" s="218">
        <v>1060</v>
      </c>
      <c r="G371" s="211">
        <v>1004</v>
      </c>
      <c r="H371" s="218" t="s">
        <v>3554</v>
      </c>
      <c r="I371" s="211" t="s">
        <v>3971</v>
      </c>
      <c r="J371" s="212" t="s">
        <v>3137</v>
      </c>
      <c r="K371" s="211" t="s">
        <v>222</v>
      </c>
      <c r="L371" s="211" t="s">
        <v>3701</v>
      </c>
    </row>
    <row r="372" spans="1:12" s="211" customFormat="1" x14ac:dyDescent="0.25">
      <c r="A372" s="211" t="s">
        <v>143</v>
      </c>
      <c r="B372" s="211">
        <v>2939</v>
      </c>
      <c r="C372" s="211" t="s">
        <v>142</v>
      </c>
      <c r="D372" s="211">
        <v>191779869</v>
      </c>
      <c r="E372" s="218">
        <v>1060</v>
      </c>
      <c r="G372" s="211">
        <v>1004</v>
      </c>
      <c r="H372" s="218" t="s">
        <v>3554</v>
      </c>
      <c r="I372" s="211" t="s">
        <v>3972</v>
      </c>
      <c r="J372" s="212" t="s">
        <v>3137</v>
      </c>
      <c r="K372" s="211" t="s">
        <v>222</v>
      </c>
      <c r="L372" s="211" t="s">
        <v>3701</v>
      </c>
    </row>
    <row r="373" spans="1:12" s="211" customFormat="1" x14ac:dyDescent="0.25">
      <c r="A373" s="211" t="s">
        <v>143</v>
      </c>
      <c r="B373" s="211">
        <v>2939</v>
      </c>
      <c r="C373" s="211" t="s">
        <v>142</v>
      </c>
      <c r="D373" s="211">
        <v>191779873</v>
      </c>
      <c r="E373" s="218">
        <v>1060</v>
      </c>
      <c r="G373" s="211">
        <v>1004</v>
      </c>
      <c r="H373" s="218" t="s">
        <v>3554</v>
      </c>
      <c r="I373" s="211" t="s">
        <v>3973</v>
      </c>
      <c r="J373" s="212" t="s">
        <v>3137</v>
      </c>
      <c r="K373" s="211" t="s">
        <v>222</v>
      </c>
      <c r="L373" s="211" t="s">
        <v>3701</v>
      </c>
    </row>
    <row r="374" spans="1:12" s="211" customFormat="1" x14ac:dyDescent="0.25">
      <c r="A374" s="211" t="s">
        <v>143</v>
      </c>
      <c r="B374" s="211">
        <v>2939</v>
      </c>
      <c r="C374" s="211" t="s">
        <v>142</v>
      </c>
      <c r="D374" s="211">
        <v>191779874</v>
      </c>
      <c r="E374" s="218">
        <v>1060</v>
      </c>
      <c r="G374" s="211">
        <v>1004</v>
      </c>
      <c r="H374" s="218" t="s">
        <v>3554</v>
      </c>
      <c r="I374" s="211" t="s">
        <v>3974</v>
      </c>
      <c r="J374" s="212" t="s">
        <v>3137</v>
      </c>
      <c r="K374" s="211" t="s">
        <v>222</v>
      </c>
      <c r="L374" s="211" t="s">
        <v>3701</v>
      </c>
    </row>
    <row r="375" spans="1:12" s="211" customFormat="1" x14ac:dyDescent="0.25">
      <c r="A375" s="211" t="s">
        <v>143</v>
      </c>
      <c r="B375" s="211">
        <v>2939</v>
      </c>
      <c r="C375" s="211" t="s">
        <v>142</v>
      </c>
      <c r="D375" s="211">
        <v>191779875</v>
      </c>
      <c r="E375" s="218">
        <v>1060</v>
      </c>
      <c r="G375" s="211">
        <v>1004</v>
      </c>
      <c r="H375" s="218" t="s">
        <v>3554</v>
      </c>
      <c r="I375" s="211" t="s">
        <v>3975</v>
      </c>
      <c r="J375" s="212" t="s">
        <v>3137</v>
      </c>
      <c r="K375" s="211" t="s">
        <v>222</v>
      </c>
      <c r="L375" s="211" t="s">
        <v>3701</v>
      </c>
    </row>
    <row r="376" spans="1:12" s="211" customFormat="1" x14ac:dyDescent="0.25">
      <c r="A376" s="211" t="s">
        <v>143</v>
      </c>
      <c r="B376" s="211">
        <v>2939</v>
      </c>
      <c r="C376" s="211" t="s">
        <v>142</v>
      </c>
      <c r="D376" s="211">
        <v>191779891</v>
      </c>
      <c r="E376" s="218">
        <v>1060</v>
      </c>
      <c r="G376" s="211">
        <v>1004</v>
      </c>
      <c r="H376" s="218" t="s">
        <v>3554</v>
      </c>
      <c r="I376" s="211" t="s">
        <v>3976</v>
      </c>
      <c r="J376" s="212" t="s">
        <v>3137</v>
      </c>
      <c r="K376" s="211" t="s">
        <v>222</v>
      </c>
      <c r="L376" s="211" t="s">
        <v>3701</v>
      </c>
    </row>
    <row r="377" spans="1:12" s="211" customFormat="1" x14ac:dyDescent="0.25">
      <c r="A377" s="211" t="s">
        <v>143</v>
      </c>
      <c r="B377" s="211">
        <v>2939</v>
      </c>
      <c r="C377" s="211" t="s">
        <v>142</v>
      </c>
      <c r="D377" s="211">
        <v>191779918</v>
      </c>
      <c r="E377" s="218">
        <v>1060</v>
      </c>
      <c r="G377" s="211">
        <v>1004</v>
      </c>
      <c r="H377" s="218" t="s">
        <v>3554</v>
      </c>
      <c r="I377" s="211" t="s">
        <v>3977</v>
      </c>
      <c r="J377" s="212" t="s">
        <v>3137</v>
      </c>
      <c r="K377" s="211" t="s">
        <v>222</v>
      </c>
      <c r="L377" s="211" t="s">
        <v>3701</v>
      </c>
    </row>
    <row r="378" spans="1:12" s="211" customFormat="1" x14ac:dyDescent="0.25">
      <c r="A378" s="211" t="s">
        <v>143</v>
      </c>
      <c r="B378" s="211">
        <v>2939</v>
      </c>
      <c r="C378" s="211" t="s">
        <v>142</v>
      </c>
      <c r="D378" s="211">
        <v>191779920</v>
      </c>
      <c r="E378" s="218">
        <v>1060</v>
      </c>
      <c r="G378" s="211">
        <v>1004</v>
      </c>
      <c r="H378" s="218" t="s">
        <v>3554</v>
      </c>
      <c r="I378" s="211" t="s">
        <v>3978</v>
      </c>
      <c r="J378" s="212" t="s">
        <v>3137</v>
      </c>
      <c r="K378" s="211" t="s">
        <v>222</v>
      </c>
      <c r="L378" s="211" t="s">
        <v>3701</v>
      </c>
    </row>
    <row r="379" spans="1:12" s="211" customFormat="1" x14ac:dyDescent="0.25">
      <c r="A379" s="211" t="s">
        <v>143</v>
      </c>
      <c r="B379" s="211">
        <v>2939</v>
      </c>
      <c r="C379" s="211" t="s">
        <v>142</v>
      </c>
      <c r="D379" s="211">
        <v>191819216</v>
      </c>
      <c r="E379" s="218">
        <v>1080</v>
      </c>
      <c r="G379" s="211">
        <v>1004</v>
      </c>
      <c r="H379" s="218" t="s">
        <v>220</v>
      </c>
      <c r="I379" s="211" t="s">
        <v>4568</v>
      </c>
      <c r="J379" s="212" t="s">
        <v>3137</v>
      </c>
      <c r="K379" s="211" t="s">
        <v>222</v>
      </c>
      <c r="L379" s="211" t="s">
        <v>3702</v>
      </c>
    </row>
    <row r="380" spans="1:12" s="211" customFormat="1" x14ac:dyDescent="0.25">
      <c r="A380" s="211" t="s">
        <v>143</v>
      </c>
      <c r="B380" s="211">
        <v>2939</v>
      </c>
      <c r="C380" s="211" t="s">
        <v>142</v>
      </c>
      <c r="D380" s="211">
        <v>191870357</v>
      </c>
      <c r="E380" s="218">
        <v>1080</v>
      </c>
      <c r="G380" s="211">
        <v>1004</v>
      </c>
      <c r="H380" s="218" t="s">
        <v>220</v>
      </c>
      <c r="I380" s="211" t="s">
        <v>3515</v>
      </c>
      <c r="J380" s="212" t="s">
        <v>3137</v>
      </c>
      <c r="K380" s="211" t="s">
        <v>222</v>
      </c>
      <c r="L380" s="211" t="s">
        <v>3702</v>
      </c>
    </row>
    <row r="381" spans="1:12" s="211" customFormat="1" x14ac:dyDescent="0.25">
      <c r="A381" s="211" t="s">
        <v>143</v>
      </c>
      <c r="B381" s="211">
        <v>2939</v>
      </c>
      <c r="C381" s="211" t="s">
        <v>142</v>
      </c>
      <c r="D381" s="211">
        <v>191872390</v>
      </c>
      <c r="E381" s="218">
        <v>1080</v>
      </c>
      <c r="G381" s="211">
        <v>1004</v>
      </c>
      <c r="H381" s="218" t="s">
        <v>220</v>
      </c>
      <c r="I381" s="211" t="s">
        <v>3988</v>
      </c>
      <c r="J381" s="212" t="s">
        <v>3137</v>
      </c>
      <c r="K381" s="211" t="s">
        <v>222</v>
      </c>
      <c r="L381" s="211" t="s">
        <v>3702</v>
      </c>
    </row>
    <row r="382" spans="1:12" s="211" customFormat="1" x14ac:dyDescent="0.25">
      <c r="A382" s="211" t="s">
        <v>143</v>
      </c>
      <c r="B382" s="211">
        <v>2939</v>
      </c>
      <c r="C382" s="211" t="s">
        <v>142</v>
      </c>
      <c r="D382" s="211">
        <v>191878440</v>
      </c>
      <c r="E382" s="218">
        <v>1080</v>
      </c>
      <c r="G382" s="211">
        <v>1004</v>
      </c>
      <c r="H382" s="218" t="s">
        <v>220</v>
      </c>
      <c r="I382" s="211" t="s">
        <v>3516</v>
      </c>
      <c r="J382" s="212" t="s">
        <v>3137</v>
      </c>
      <c r="K382" s="211" t="s">
        <v>222</v>
      </c>
      <c r="L382" s="211" t="s">
        <v>3702</v>
      </c>
    </row>
    <row r="383" spans="1:12" s="211" customFormat="1" x14ac:dyDescent="0.25">
      <c r="A383" s="211" t="s">
        <v>143</v>
      </c>
      <c r="B383" s="211">
        <v>2939</v>
      </c>
      <c r="C383" s="211" t="s">
        <v>142</v>
      </c>
      <c r="D383" s="211">
        <v>191892664</v>
      </c>
      <c r="E383" s="218">
        <v>1080</v>
      </c>
      <c r="F383" s="211">
        <v>1274</v>
      </c>
      <c r="G383" s="211">
        <v>1004</v>
      </c>
      <c r="H383" s="218" t="s">
        <v>220</v>
      </c>
      <c r="I383" s="211" t="s">
        <v>3517</v>
      </c>
      <c r="J383" s="212" t="s">
        <v>3137</v>
      </c>
      <c r="K383" s="211" t="s">
        <v>222</v>
      </c>
      <c r="L383" s="211" t="s">
        <v>3702</v>
      </c>
    </row>
    <row r="384" spans="1:12" s="211" customFormat="1" x14ac:dyDescent="0.25">
      <c r="A384" s="211" t="s">
        <v>143</v>
      </c>
      <c r="B384" s="211">
        <v>2939</v>
      </c>
      <c r="C384" s="211" t="s">
        <v>142</v>
      </c>
      <c r="D384" s="211">
        <v>191896371</v>
      </c>
      <c r="E384" s="218">
        <v>1080</v>
      </c>
      <c r="G384" s="211">
        <v>1004</v>
      </c>
      <c r="H384" s="218" t="s">
        <v>220</v>
      </c>
      <c r="I384" s="211" t="s">
        <v>3518</v>
      </c>
      <c r="J384" s="212" t="s">
        <v>3137</v>
      </c>
      <c r="K384" s="211" t="s">
        <v>222</v>
      </c>
      <c r="L384" s="211" t="s">
        <v>3702</v>
      </c>
    </row>
    <row r="385" spans="1:12" s="211" customFormat="1" x14ac:dyDescent="0.25">
      <c r="A385" s="211" t="s">
        <v>143</v>
      </c>
      <c r="B385" s="211">
        <v>2939</v>
      </c>
      <c r="C385" s="211" t="s">
        <v>142</v>
      </c>
      <c r="D385" s="211">
        <v>191898832</v>
      </c>
      <c r="E385" s="218">
        <v>1080</v>
      </c>
      <c r="F385" s="211">
        <v>1274</v>
      </c>
      <c r="G385" s="211">
        <v>1004</v>
      </c>
      <c r="H385" s="218" t="s">
        <v>220</v>
      </c>
      <c r="I385" s="211" t="s">
        <v>3519</v>
      </c>
      <c r="J385" s="212" t="s">
        <v>3137</v>
      </c>
      <c r="K385" s="211" t="s">
        <v>222</v>
      </c>
      <c r="L385" s="211" t="s">
        <v>3702</v>
      </c>
    </row>
    <row r="386" spans="1:12" s="211" customFormat="1" x14ac:dyDescent="0.25">
      <c r="A386" s="211" t="s">
        <v>143</v>
      </c>
      <c r="B386" s="211">
        <v>2939</v>
      </c>
      <c r="C386" s="211" t="s">
        <v>142</v>
      </c>
      <c r="D386" s="211">
        <v>191899194</v>
      </c>
      <c r="E386" s="218">
        <v>1080</v>
      </c>
      <c r="F386" s="211">
        <v>1274</v>
      </c>
      <c r="G386" s="211">
        <v>1004</v>
      </c>
      <c r="H386" s="218" t="s">
        <v>220</v>
      </c>
      <c r="I386" s="211" t="s">
        <v>3520</v>
      </c>
      <c r="J386" s="212" t="s">
        <v>3137</v>
      </c>
      <c r="K386" s="211" t="s">
        <v>222</v>
      </c>
      <c r="L386" s="211" t="s">
        <v>3702</v>
      </c>
    </row>
    <row r="387" spans="1:12" s="211" customFormat="1" x14ac:dyDescent="0.25">
      <c r="A387" s="211" t="s">
        <v>143</v>
      </c>
      <c r="B387" s="211">
        <v>2939</v>
      </c>
      <c r="C387" s="211" t="s">
        <v>142</v>
      </c>
      <c r="D387" s="211">
        <v>191910508</v>
      </c>
      <c r="E387" s="218">
        <v>1080</v>
      </c>
      <c r="G387" s="211">
        <v>1004</v>
      </c>
      <c r="H387" s="218" t="s">
        <v>220</v>
      </c>
      <c r="I387" s="211" t="s">
        <v>3521</v>
      </c>
      <c r="J387" s="212" t="s">
        <v>3137</v>
      </c>
      <c r="K387" s="211" t="s">
        <v>222</v>
      </c>
      <c r="L387" s="211" t="s">
        <v>3702</v>
      </c>
    </row>
    <row r="388" spans="1:12" s="211" customFormat="1" x14ac:dyDescent="0.25">
      <c r="A388" s="211" t="s">
        <v>143</v>
      </c>
      <c r="B388" s="211">
        <v>2939</v>
      </c>
      <c r="C388" s="211" t="s">
        <v>142</v>
      </c>
      <c r="D388" s="211">
        <v>191951566</v>
      </c>
      <c r="E388" s="218">
        <v>1080</v>
      </c>
      <c r="G388" s="211">
        <v>1004</v>
      </c>
      <c r="H388" s="218" t="s">
        <v>220</v>
      </c>
      <c r="I388" s="211" t="s">
        <v>3522</v>
      </c>
      <c r="J388" s="212" t="s">
        <v>3137</v>
      </c>
      <c r="K388" s="211" t="s">
        <v>222</v>
      </c>
      <c r="L388" s="211" t="s">
        <v>3702</v>
      </c>
    </row>
    <row r="389" spans="1:12" s="211" customFormat="1" x14ac:dyDescent="0.25">
      <c r="A389" s="211" t="s">
        <v>143</v>
      </c>
      <c r="B389" s="211">
        <v>2939</v>
      </c>
      <c r="C389" s="211" t="s">
        <v>142</v>
      </c>
      <c r="D389" s="211">
        <v>191956299</v>
      </c>
      <c r="E389" s="218">
        <v>1080</v>
      </c>
      <c r="F389" s="211">
        <v>1274</v>
      </c>
      <c r="G389" s="211">
        <v>1004</v>
      </c>
      <c r="H389" s="218" t="s">
        <v>220</v>
      </c>
      <c r="I389" s="211" t="s">
        <v>3523</v>
      </c>
      <c r="J389" s="212" t="s">
        <v>3137</v>
      </c>
      <c r="K389" s="211" t="s">
        <v>222</v>
      </c>
      <c r="L389" s="211" t="s">
        <v>3702</v>
      </c>
    </row>
    <row r="390" spans="1:12" s="211" customFormat="1" x14ac:dyDescent="0.25">
      <c r="A390" s="211" t="s">
        <v>143</v>
      </c>
      <c r="B390" s="211">
        <v>2939</v>
      </c>
      <c r="C390" s="211" t="s">
        <v>142</v>
      </c>
      <c r="D390" s="211">
        <v>191956302</v>
      </c>
      <c r="E390" s="218">
        <v>1060</v>
      </c>
      <c r="F390" s="211">
        <v>1242</v>
      </c>
      <c r="G390" s="211">
        <v>1004</v>
      </c>
      <c r="H390" s="218" t="s">
        <v>3554</v>
      </c>
      <c r="I390" s="211" t="s">
        <v>4150</v>
      </c>
      <c r="J390" s="212" t="s">
        <v>3137</v>
      </c>
      <c r="K390" s="211" t="s">
        <v>222</v>
      </c>
      <c r="L390" s="211" t="s">
        <v>3701</v>
      </c>
    </row>
    <row r="391" spans="1:12" s="211" customFormat="1" x14ac:dyDescent="0.25">
      <c r="A391" s="211" t="s">
        <v>143</v>
      </c>
      <c r="B391" s="211">
        <v>2939</v>
      </c>
      <c r="C391" s="211" t="s">
        <v>142</v>
      </c>
      <c r="D391" s="211">
        <v>191959915</v>
      </c>
      <c r="E391" s="218">
        <v>1080</v>
      </c>
      <c r="F391" s="211">
        <v>1274</v>
      </c>
      <c r="G391" s="211">
        <v>1004</v>
      </c>
      <c r="H391" s="218" t="s">
        <v>220</v>
      </c>
      <c r="I391" s="211" t="s">
        <v>3524</v>
      </c>
      <c r="J391" s="212" t="s">
        <v>3137</v>
      </c>
      <c r="K391" s="211" t="s">
        <v>222</v>
      </c>
      <c r="L391" s="211" t="s">
        <v>3702</v>
      </c>
    </row>
    <row r="392" spans="1:12" s="211" customFormat="1" x14ac:dyDescent="0.25">
      <c r="A392" s="211" t="s">
        <v>143</v>
      </c>
      <c r="B392" s="211">
        <v>2939</v>
      </c>
      <c r="C392" s="211" t="s">
        <v>142</v>
      </c>
      <c r="D392" s="211">
        <v>191960045</v>
      </c>
      <c r="E392" s="218">
        <v>1080</v>
      </c>
      <c r="F392" s="211">
        <v>1274</v>
      </c>
      <c r="G392" s="211">
        <v>1004</v>
      </c>
      <c r="H392" s="218" t="s">
        <v>220</v>
      </c>
      <c r="I392" s="211" t="s">
        <v>3525</v>
      </c>
      <c r="J392" s="212" t="s">
        <v>3137</v>
      </c>
      <c r="K392" s="211" t="s">
        <v>222</v>
      </c>
      <c r="L392" s="211" t="s">
        <v>3702</v>
      </c>
    </row>
    <row r="393" spans="1:12" s="211" customFormat="1" x14ac:dyDescent="0.25">
      <c r="A393" s="211" t="s">
        <v>143</v>
      </c>
      <c r="B393" s="211">
        <v>2939</v>
      </c>
      <c r="C393" s="211" t="s">
        <v>142</v>
      </c>
      <c r="D393" s="211">
        <v>191962101</v>
      </c>
      <c r="E393" s="218">
        <v>1080</v>
      </c>
      <c r="F393" s="211">
        <v>1242</v>
      </c>
      <c r="G393" s="211">
        <v>1004</v>
      </c>
      <c r="H393" s="218" t="s">
        <v>220</v>
      </c>
      <c r="I393" s="211" t="s">
        <v>3526</v>
      </c>
      <c r="J393" s="212" t="s">
        <v>3137</v>
      </c>
      <c r="K393" s="211" t="s">
        <v>222</v>
      </c>
      <c r="L393" s="211" t="s">
        <v>3702</v>
      </c>
    </row>
    <row r="394" spans="1:12" s="211" customFormat="1" x14ac:dyDescent="0.25">
      <c r="A394" s="211" t="s">
        <v>143</v>
      </c>
      <c r="B394" s="211">
        <v>2939</v>
      </c>
      <c r="C394" s="211" t="s">
        <v>142</v>
      </c>
      <c r="D394" s="211">
        <v>191962177</v>
      </c>
      <c r="E394" s="218">
        <v>1080</v>
      </c>
      <c r="F394" s="211">
        <v>1242</v>
      </c>
      <c r="G394" s="211">
        <v>1004</v>
      </c>
      <c r="H394" s="218" t="s">
        <v>220</v>
      </c>
      <c r="I394" s="211" t="s">
        <v>3527</v>
      </c>
      <c r="J394" s="212" t="s">
        <v>3137</v>
      </c>
      <c r="K394" s="211" t="s">
        <v>222</v>
      </c>
      <c r="L394" s="211" t="s">
        <v>3702</v>
      </c>
    </row>
    <row r="395" spans="1:12" s="211" customFormat="1" x14ac:dyDescent="0.25">
      <c r="A395" s="211" t="s">
        <v>143</v>
      </c>
      <c r="B395" s="211">
        <v>2939</v>
      </c>
      <c r="C395" s="211" t="s">
        <v>142</v>
      </c>
      <c r="D395" s="211">
        <v>191970732</v>
      </c>
      <c r="E395" s="218">
        <v>1080</v>
      </c>
      <c r="F395" s="211">
        <v>1242</v>
      </c>
      <c r="G395" s="211">
        <v>1004</v>
      </c>
      <c r="H395" s="218" t="s">
        <v>220</v>
      </c>
      <c r="I395" s="211" t="s">
        <v>3748</v>
      </c>
      <c r="J395" s="212" t="s">
        <v>3137</v>
      </c>
      <c r="K395" s="211" t="s">
        <v>222</v>
      </c>
      <c r="L395" s="211" t="s">
        <v>3702</v>
      </c>
    </row>
    <row r="396" spans="1:12" s="211" customFormat="1" x14ac:dyDescent="0.25">
      <c r="A396" s="211" t="s">
        <v>143</v>
      </c>
      <c r="B396" s="211">
        <v>2939</v>
      </c>
      <c r="C396" s="211" t="s">
        <v>142</v>
      </c>
      <c r="D396" s="211">
        <v>191972974</v>
      </c>
      <c r="E396" s="218">
        <v>1060</v>
      </c>
      <c r="F396" s="211">
        <v>1274</v>
      </c>
      <c r="G396" s="211">
        <v>1004</v>
      </c>
      <c r="H396" s="218" t="s">
        <v>3554</v>
      </c>
      <c r="I396" s="211" t="s">
        <v>3730</v>
      </c>
      <c r="J396" s="212" t="s">
        <v>3137</v>
      </c>
      <c r="K396" s="211" t="s">
        <v>222</v>
      </c>
      <c r="L396" s="211" t="s">
        <v>3701</v>
      </c>
    </row>
    <row r="397" spans="1:12" s="211" customFormat="1" x14ac:dyDescent="0.25">
      <c r="A397" s="211" t="s">
        <v>143</v>
      </c>
      <c r="B397" s="211">
        <v>2939</v>
      </c>
      <c r="C397" s="211" t="s">
        <v>142</v>
      </c>
      <c r="D397" s="211">
        <v>191972976</v>
      </c>
      <c r="E397" s="218">
        <v>1060</v>
      </c>
      <c r="F397" s="211">
        <v>1274</v>
      </c>
      <c r="G397" s="211">
        <v>1004</v>
      </c>
      <c r="H397" s="218" t="s">
        <v>3554</v>
      </c>
      <c r="I397" s="211" t="s">
        <v>3731</v>
      </c>
      <c r="J397" s="212" t="s">
        <v>3137</v>
      </c>
      <c r="K397" s="211" t="s">
        <v>222</v>
      </c>
      <c r="L397" s="211" t="s">
        <v>3701</v>
      </c>
    </row>
    <row r="398" spans="1:12" s="211" customFormat="1" x14ac:dyDescent="0.25">
      <c r="A398" s="211" t="s">
        <v>143</v>
      </c>
      <c r="B398" s="211">
        <v>2939</v>
      </c>
      <c r="C398" s="211" t="s">
        <v>142</v>
      </c>
      <c r="D398" s="211">
        <v>191973083</v>
      </c>
      <c r="E398" s="218">
        <v>1080</v>
      </c>
      <c r="G398" s="211">
        <v>1004</v>
      </c>
      <c r="H398" s="218" t="s">
        <v>220</v>
      </c>
      <c r="I398" s="211" t="s">
        <v>4529</v>
      </c>
      <c r="J398" s="212" t="s">
        <v>3137</v>
      </c>
      <c r="K398" s="211" t="s">
        <v>222</v>
      </c>
      <c r="L398" s="211" t="s">
        <v>3702</v>
      </c>
    </row>
    <row r="399" spans="1:12" s="211" customFormat="1" x14ac:dyDescent="0.25">
      <c r="A399" s="211" t="s">
        <v>143</v>
      </c>
      <c r="B399" s="211">
        <v>2939</v>
      </c>
      <c r="C399" s="211" t="s">
        <v>142</v>
      </c>
      <c r="D399" s="211">
        <v>191974218</v>
      </c>
      <c r="E399" s="218">
        <v>1080</v>
      </c>
      <c r="F399" s="211">
        <v>1274</v>
      </c>
      <c r="G399" s="211">
        <v>1004</v>
      </c>
      <c r="H399" s="218" t="s">
        <v>220</v>
      </c>
      <c r="I399" s="211" t="s">
        <v>3934</v>
      </c>
      <c r="J399" s="212" t="s">
        <v>3137</v>
      </c>
      <c r="K399" s="211" t="s">
        <v>222</v>
      </c>
      <c r="L399" s="211" t="s">
        <v>3702</v>
      </c>
    </row>
    <row r="400" spans="1:12" s="211" customFormat="1" x14ac:dyDescent="0.25">
      <c r="A400" s="211" t="s">
        <v>143</v>
      </c>
      <c r="B400" s="211">
        <v>2939</v>
      </c>
      <c r="C400" s="211" t="s">
        <v>142</v>
      </c>
      <c r="D400" s="211">
        <v>191980209</v>
      </c>
      <c r="E400" s="218">
        <v>1080</v>
      </c>
      <c r="F400" s="211">
        <v>1252</v>
      </c>
      <c r="G400" s="211">
        <v>1004</v>
      </c>
      <c r="H400" s="218" t="s">
        <v>220</v>
      </c>
      <c r="I400" s="211" t="s">
        <v>4250</v>
      </c>
      <c r="J400" s="212" t="s">
        <v>3137</v>
      </c>
      <c r="K400" s="211" t="s">
        <v>222</v>
      </c>
      <c r="L400" s="211" t="s">
        <v>3702</v>
      </c>
    </row>
    <row r="401" spans="1:12" s="211" customFormat="1" x14ac:dyDescent="0.25">
      <c r="A401" s="211" t="s">
        <v>143</v>
      </c>
      <c r="B401" s="211">
        <v>2939</v>
      </c>
      <c r="C401" s="211" t="s">
        <v>142</v>
      </c>
      <c r="D401" s="211">
        <v>191984478</v>
      </c>
      <c r="E401" s="218">
        <v>1080</v>
      </c>
      <c r="G401" s="211">
        <v>1004</v>
      </c>
      <c r="H401" s="218" t="s">
        <v>220</v>
      </c>
      <c r="I401" s="211" t="s">
        <v>3926</v>
      </c>
      <c r="J401" s="212" t="s">
        <v>3137</v>
      </c>
      <c r="K401" s="211" t="s">
        <v>222</v>
      </c>
      <c r="L401" s="211" t="s">
        <v>3702</v>
      </c>
    </row>
    <row r="402" spans="1:12" s="211" customFormat="1" x14ac:dyDescent="0.25">
      <c r="A402" s="211" t="s">
        <v>143</v>
      </c>
      <c r="B402" s="211">
        <v>2939</v>
      </c>
      <c r="C402" s="211" t="s">
        <v>142</v>
      </c>
      <c r="D402" s="211">
        <v>191998294</v>
      </c>
      <c r="E402" s="218">
        <v>1080</v>
      </c>
      <c r="G402" s="211">
        <v>1004</v>
      </c>
      <c r="H402" s="218" t="s">
        <v>220</v>
      </c>
      <c r="I402" s="211" t="s">
        <v>4165</v>
      </c>
      <c r="J402" s="212" t="s">
        <v>3137</v>
      </c>
      <c r="K402" s="211" t="s">
        <v>222</v>
      </c>
      <c r="L402" s="211" t="s">
        <v>3702</v>
      </c>
    </row>
    <row r="403" spans="1:12" s="211" customFormat="1" x14ac:dyDescent="0.25">
      <c r="A403" s="211" t="s">
        <v>143</v>
      </c>
      <c r="B403" s="211">
        <v>2939</v>
      </c>
      <c r="C403" s="211" t="s">
        <v>142</v>
      </c>
      <c r="D403" s="211">
        <v>192005548</v>
      </c>
      <c r="E403" s="218">
        <v>1080</v>
      </c>
      <c r="G403" s="211">
        <v>1004</v>
      </c>
      <c r="H403" s="218" t="s">
        <v>220</v>
      </c>
      <c r="I403" s="211" t="s">
        <v>4367</v>
      </c>
      <c r="J403" s="212" t="s">
        <v>3137</v>
      </c>
      <c r="K403" s="211" t="s">
        <v>222</v>
      </c>
      <c r="L403" s="211" t="s">
        <v>3702</v>
      </c>
    </row>
    <row r="404" spans="1:12" s="211" customFormat="1" x14ac:dyDescent="0.25">
      <c r="A404" s="211" t="s">
        <v>143</v>
      </c>
      <c r="B404" s="211">
        <v>2939</v>
      </c>
      <c r="C404" s="211" t="s">
        <v>142</v>
      </c>
      <c r="D404" s="211">
        <v>192016922</v>
      </c>
      <c r="E404" s="218">
        <v>1080</v>
      </c>
      <c r="F404" s="211">
        <v>1274</v>
      </c>
      <c r="G404" s="211">
        <v>1004</v>
      </c>
      <c r="H404" s="218" t="s">
        <v>220</v>
      </c>
      <c r="I404" s="211" t="s">
        <v>4343</v>
      </c>
      <c r="J404" s="212" t="s">
        <v>3137</v>
      </c>
      <c r="K404" s="211" t="s">
        <v>222</v>
      </c>
      <c r="L404" s="211" t="s">
        <v>3702</v>
      </c>
    </row>
    <row r="405" spans="1:12" s="211" customFormat="1" x14ac:dyDescent="0.25">
      <c r="A405" s="211" t="s">
        <v>143</v>
      </c>
      <c r="B405" s="211">
        <v>2939</v>
      </c>
      <c r="C405" s="211" t="s">
        <v>142</v>
      </c>
      <c r="D405" s="211">
        <v>192018058</v>
      </c>
      <c r="E405" s="218">
        <v>1080</v>
      </c>
      <c r="G405" s="211">
        <v>1004</v>
      </c>
      <c r="H405" s="218" t="s">
        <v>220</v>
      </c>
      <c r="I405" s="211" t="s">
        <v>4353</v>
      </c>
      <c r="J405" s="212" t="s">
        <v>3137</v>
      </c>
      <c r="K405" s="211" t="s">
        <v>222</v>
      </c>
      <c r="L405" s="211" t="s">
        <v>3702</v>
      </c>
    </row>
    <row r="406" spans="1:12" s="211" customFormat="1" x14ac:dyDescent="0.25">
      <c r="A406" s="211" t="s">
        <v>143</v>
      </c>
      <c r="B406" s="211">
        <v>2939</v>
      </c>
      <c r="C406" s="211" t="s">
        <v>142</v>
      </c>
      <c r="D406" s="211">
        <v>192023849</v>
      </c>
      <c r="E406" s="218">
        <v>1080</v>
      </c>
      <c r="F406" s="211">
        <v>1274</v>
      </c>
      <c r="G406" s="211">
        <v>1004</v>
      </c>
      <c r="H406" s="218" t="s">
        <v>220</v>
      </c>
      <c r="I406" s="211" t="s">
        <v>4424</v>
      </c>
      <c r="J406" s="212" t="s">
        <v>3137</v>
      </c>
      <c r="K406" s="211" t="s">
        <v>222</v>
      </c>
      <c r="L406" s="211" t="s">
        <v>3702</v>
      </c>
    </row>
    <row r="407" spans="1:12" s="211" customFormat="1" x14ac:dyDescent="0.25">
      <c r="A407" s="211" t="s">
        <v>143</v>
      </c>
      <c r="B407" s="211">
        <v>2939</v>
      </c>
      <c r="C407" s="211" t="s">
        <v>142</v>
      </c>
      <c r="D407" s="211">
        <v>192028334</v>
      </c>
      <c r="E407" s="218">
        <v>1080</v>
      </c>
      <c r="F407" s="211">
        <v>1274</v>
      </c>
      <c r="G407" s="211">
        <v>1004</v>
      </c>
      <c r="H407" s="218" t="s">
        <v>220</v>
      </c>
      <c r="I407" s="211" t="s">
        <v>4446</v>
      </c>
      <c r="J407" s="212" t="s">
        <v>3137</v>
      </c>
      <c r="K407" s="211" t="s">
        <v>222</v>
      </c>
      <c r="L407" s="211" t="s">
        <v>3702</v>
      </c>
    </row>
    <row r="408" spans="1:12" s="211" customFormat="1" x14ac:dyDescent="0.25">
      <c r="A408" s="211" t="s">
        <v>143</v>
      </c>
      <c r="B408" s="211">
        <v>2939</v>
      </c>
      <c r="C408" s="211" t="s">
        <v>142</v>
      </c>
      <c r="D408" s="211">
        <v>192046161</v>
      </c>
      <c r="E408" s="218">
        <v>1080</v>
      </c>
      <c r="F408" s="211">
        <v>1274</v>
      </c>
      <c r="G408" s="211">
        <v>1004</v>
      </c>
      <c r="H408" s="218" t="s">
        <v>220</v>
      </c>
      <c r="I408" s="211" t="s">
        <v>4569</v>
      </c>
      <c r="J408" s="212" t="s">
        <v>3137</v>
      </c>
      <c r="K408" s="211" t="s">
        <v>222</v>
      </c>
      <c r="L408" s="211" t="s">
        <v>3702</v>
      </c>
    </row>
    <row r="409" spans="1:12" s="211" customFormat="1" x14ac:dyDescent="0.25">
      <c r="A409" s="211" t="s">
        <v>143</v>
      </c>
      <c r="B409" s="211">
        <v>2939</v>
      </c>
      <c r="C409" s="211" t="s">
        <v>142</v>
      </c>
      <c r="D409" s="211">
        <v>502012175</v>
      </c>
      <c r="E409" s="218">
        <v>1060</v>
      </c>
      <c r="F409" s="211">
        <v>1274</v>
      </c>
      <c r="G409" s="211">
        <v>1004</v>
      </c>
      <c r="H409" s="218" t="s">
        <v>3554</v>
      </c>
      <c r="I409" s="211" t="s">
        <v>3732</v>
      </c>
      <c r="J409" s="212" t="s">
        <v>3137</v>
      </c>
      <c r="K409" s="211" t="s">
        <v>222</v>
      </c>
      <c r="L409" s="211" t="s">
        <v>3701</v>
      </c>
    </row>
    <row r="410" spans="1:12" s="211" customFormat="1" x14ac:dyDescent="0.25">
      <c r="A410" s="211" t="s">
        <v>143</v>
      </c>
      <c r="B410" s="211">
        <v>2939</v>
      </c>
      <c r="C410" s="211" t="s">
        <v>142</v>
      </c>
      <c r="D410" s="211">
        <v>502012275</v>
      </c>
      <c r="E410" s="218">
        <v>1060</v>
      </c>
      <c r="F410" s="211">
        <v>1274</v>
      </c>
      <c r="G410" s="211">
        <v>1004</v>
      </c>
      <c r="H410" s="218" t="s">
        <v>3554</v>
      </c>
      <c r="I410" s="211" t="s">
        <v>3528</v>
      </c>
      <c r="J410" s="212" t="s">
        <v>3137</v>
      </c>
      <c r="K410" s="211" t="s">
        <v>222</v>
      </c>
      <c r="L410" s="211" t="s">
        <v>3701</v>
      </c>
    </row>
    <row r="411" spans="1:12" s="211" customFormat="1" x14ac:dyDescent="0.25">
      <c r="A411" s="211" t="s">
        <v>143</v>
      </c>
      <c r="B411" s="211">
        <v>2939</v>
      </c>
      <c r="C411" s="211" t="s">
        <v>142</v>
      </c>
      <c r="D411" s="211">
        <v>502012464</v>
      </c>
      <c r="E411" s="218">
        <v>1060</v>
      </c>
      <c r="F411" s="211">
        <v>1274</v>
      </c>
      <c r="G411" s="211">
        <v>1004</v>
      </c>
      <c r="H411" s="218" t="s">
        <v>3554</v>
      </c>
      <c r="I411" s="211" t="s">
        <v>3529</v>
      </c>
      <c r="J411" s="212" t="s">
        <v>3137</v>
      </c>
      <c r="K411" s="211" t="s">
        <v>222</v>
      </c>
      <c r="L411" s="211" t="s">
        <v>3701</v>
      </c>
    </row>
    <row r="412" spans="1:12" s="211" customFormat="1" x14ac:dyDescent="0.25">
      <c r="A412" s="211" t="s">
        <v>143</v>
      </c>
      <c r="B412" s="211">
        <v>2939</v>
      </c>
      <c r="C412" s="211" t="s">
        <v>142</v>
      </c>
      <c r="D412" s="211">
        <v>502012845</v>
      </c>
      <c r="E412" s="218">
        <v>1060</v>
      </c>
      <c r="F412" s="211">
        <v>1274</v>
      </c>
      <c r="G412" s="211">
        <v>1004</v>
      </c>
      <c r="H412" s="218" t="s">
        <v>3554</v>
      </c>
      <c r="I412" s="211" t="s">
        <v>4482</v>
      </c>
      <c r="J412" s="212" t="s">
        <v>3137</v>
      </c>
      <c r="K412" s="211" t="s">
        <v>222</v>
      </c>
      <c r="L412" s="211" t="s">
        <v>3701</v>
      </c>
    </row>
    <row r="413" spans="1:12" s="211" customFormat="1" x14ac:dyDescent="0.25">
      <c r="A413" s="211" t="s">
        <v>143</v>
      </c>
      <c r="B413" s="211">
        <v>2939</v>
      </c>
      <c r="C413" s="211" t="s">
        <v>142</v>
      </c>
      <c r="D413" s="211">
        <v>502012890</v>
      </c>
      <c r="E413" s="218">
        <v>1060</v>
      </c>
      <c r="F413" s="211">
        <v>1274</v>
      </c>
      <c r="G413" s="211">
        <v>1004</v>
      </c>
      <c r="H413" s="218" t="s">
        <v>3554</v>
      </c>
      <c r="I413" s="211" t="s">
        <v>4570</v>
      </c>
      <c r="J413" s="212" t="s">
        <v>3137</v>
      </c>
      <c r="K413" s="211" t="s">
        <v>222</v>
      </c>
      <c r="L413" s="211" t="s">
        <v>3701</v>
      </c>
    </row>
    <row r="414" spans="1:12" s="211" customFormat="1" x14ac:dyDescent="0.25">
      <c r="A414" s="211" t="s">
        <v>143</v>
      </c>
      <c r="B414" s="211">
        <v>2939</v>
      </c>
      <c r="C414" s="211" t="s">
        <v>142</v>
      </c>
      <c r="D414" s="211">
        <v>502012933</v>
      </c>
      <c r="E414" s="218">
        <v>1060</v>
      </c>
      <c r="F414" s="211">
        <v>1274</v>
      </c>
      <c r="G414" s="211">
        <v>1004</v>
      </c>
      <c r="H414" s="218" t="s">
        <v>3554</v>
      </c>
      <c r="I414" s="211" t="s">
        <v>4354</v>
      </c>
      <c r="J414" s="212" t="s">
        <v>3137</v>
      </c>
      <c r="K414" s="211" t="s">
        <v>222</v>
      </c>
      <c r="L414" s="211" t="s">
        <v>3701</v>
      </c>
    </row>
    <row r="415" spans="1:12" s="211" customFormat="1" x14ac:dyDescent="0.25">
      <c r="A415" s="211" t="s">
        <v>143</v>
      </c>
      <c r="B415" s="211">
        <v>2951</v>
      </c>
      <c r="C415" s="211" t="s">
        <v>197</v>
      </c>
      <c r="D415" s="211">
        <v>191872056</v>
      </c>
      <c r="E415" s="218">
        <v>1060</v>
      </c>
      <c r="F415" s="211">
        <v>1271</v>
      </c>
      <c r="G415" s="211">
        <v>1004</v>
      </c>
      <c r="H415" s="218" t="s">
        <v>3554</v>
      </c>
      <c r="I415" s="211" t="s">
        <v>3530</v>
      </c>
      <c r="J415" s="212" t="s">
        <v>3137</v>
      </c>
      <c r="K415" s="211" t="s">
        <v>222</v>
      </c>
      <c r="L415" s="211" t="s">
        <v>3701</v>
      </c>
    </row>
    <row r="416" spans="1:12" s="211" customFormat="1" x14ac:dyDescent="0.25">
      <c r="A416" s="211" t="s">
        <v>143</v>
      </c>
      <c r="B416" s="211">
        <v>2951</v>
      </c>
      <c r="C416" s="211" t="s">
        <v>197</v>
      </c>
      <c r="D416" s="211">
        <v>191971369</v>
      </c>
      <c r="E416" s="218">
        <v>1060</v>
      </c>
      <c r="F416" s="211">
        <v>1252</v>
      </c>
      <c r="G416" s="211">
        <v>1004</v>
      </c>
      <c r="H416" s="218" t="s">
        <v>3554</v>
      </c>
      <c r="I416" s="211" t="s">
        <v>4226</v>
      </c>
      <c r="J416" s="212" t="s">
        <v>3137</v>
      </c>
      <c r="K416" s="211" t="s">
        <v>222</v>
      </c>
      <c r="L416" s="211" t="s">
        <v>3701</v>
      </c>
    </row>
    <row r="417" spans="1:12" s="211" customFormat="1" x14ac:dyDescent="0.25">
      <c r="A417" s="211" t="s">
        <v>143</v>
      </c>
      <c r="B417" s="211">
        <v>2951</v>
      </c>
      <c r="C417" s="211" t="s">
        <v>197</v>
      </c>
      <c r="D417" s="211">
        <v>191999886</v>
      </c>
      <c r="E417" s="218">
        <v>1080</v>
      </c>
      <c r="F417" s="211">
        <v>1274</v>
      </c>
      <c r="G417" s="211">
        <v>1004</v>
      </c>
      <c r="H417" s="218" t="s">
        <v>220</v>
      </c>
      <c r="I417" s="211" t="s">
        <v>4169</v>
      </c>
      <c r="J417" s="212" t="s">
        <v>3137</v>
      </c>
      <c r="K417" s="211" t="s">
        <v>222</v>
      </c>
      <c r="L417" s="211" t="s">
        <v>3702</v>
      </c>
    </row>
    <row r="418" spans="1:12" s="211" customFormat="1" x14ac:dyDescent="0.25">
      <c r="A418" s="211" t="s">
        <v>143</v>
      </c>
      <c r="B418" s="211">
        <v>2952</v>
      </c>
      <c r="C418" s="211" t="s">
        <v>198</v>
      </c>
      <c r="D418" s="211">
        <v>191748988</v>
      </c>
      <c r="E418" s="218">
        <v>1060</v>
      </c>
      <c r="F418" s="211">
        <v>1242</v>
      </c>
      <c r="G418" s="211">
        <v>1004</v>
      </c>
      <c r="H418" s="218" t="s">
        <v>3554</v>
      </c>
      <c r="I418" s="211" t="s">
        <v>3531</v>
      </c>
      <c r="J418" s="212" t="s">
        <v>3137</v>
      </c>
      <c r="K418" s="211" t="s">
        <v>222</v>
      </c>
      <c r="L418" s="211" t="s">
        <v>3701</v>
      </c>
    </row>
    <row r="419" spans="1:12" s="211" customFormat="1" x14ac:dyDescent="0.25">
      <c r="A419" s="211" t="s">
        <v>143</v>
      </c>
      <c r="B419" s="211">
        <v>2952</v>
      </c>
      <c r="C419" s="211" t="s">
        <v>198</v>
      </c>
      <c r="D419" s="211">
        <v>191952444</v>
      </c>
      <c r="E419" s="218">
        <v>1080</v>
      </c>
      <c r="F419" s="211">
        <v>1252</v>
      </c>
      <c r="G419" s="211">
        <v>1004</v>
      </c>
      <c r="H419" s="218" t="s">
        <v>220</v>
      </c>
      <c r="I419" s="211" t="s">
        <v>4256</v>
      </c>
      <c r="J419" s="212" t="s">
        <v>3137</v>
      </c>
      <c r="K419" s="211" t="s">
        <v>222</v>
      </c>
      <c r="L419" s="211" t="s">
        <v>3702</v>
      </c>
    </row>
    <row r="420" spans="1:12" s="211" customFormat="1" x14ac:dyDescent="0.25">
      <c r="A420" s="211" t="s">
        <v>143</v>
      </c>
      <c r="B420" s="211">
        <v>2952</v>
      </c>
      <c r="C420" s="211" t="s">
        <v>198</v>
      </c>
      <c r="D420" s="211">
        <v>191961526</v>
      </c>
      <c r="E420" s="218">
        <v>1060</v>
      </c>
      <c r="F420" s="211">
        <v>1271</v>
      </c>
      <c r="G420" s="211">
        <v>1004</v>
      </c>
      <c r="H420" s="218" t="s">
        <v>3554</v>
      </c>
      <c r="I420" s="211" t="s">
        <v>3532</v>
      </c>
      <c r="J420" s="212" t="s">
        <v>3137</v>
      </c>
      <c r="K420" s="211" t="s">
        <v>222</v>
      </c>
      <c r="L420" s="211" t="s">
        <v>3701</v>
      </c>
    </row>
    <row r="421" spans="1:12" s="211" customFormat="1" x14ac:dyDescent="0.25">
      <c r="A421" s="211" t="s">
        <v>143</v>
      </c>
      <c r="B421" s="211">
        <v>2952</v>
      </c>
      <c r="C421" s="211" t="s">
        <v>198</v>
      </c>
      <c r="D421" s="211">
        <v>192002858</v>
      </c>
      <c r="E421" s="218">
        <v>1060</v>
      </c>
      <c r="F421" s="211">
        <v>1252</v>
      </c>
      <c r="G421" s="211">
        <v>1004</v>
      </c>
      <c r="H421" s="218" t="s">
        <v>3554</v>
      </c>
      <c r="I421" s="211" t="s">
        <v>4383</v>
      </c>
      <c r="J421" s="212" t="s">
        <v>3137</v>
      </c>
      <c r="K421" s="211" t="s">
        <v>222</v>
      </c>
      <c r="L421" s="211" t="s">
        <v>4388</v>
      </c>
    </row>
    <row r="422" spans="1:12" s="211" customFormat="1" x14ac:dyDescent="0.25">
      <c r="A422" s="211" t="s">
        <v>143</v>
      </c>
      <c r="B422" s="211">
        <v>2952</v>
      </c>
      <c r="C422" s="211" t="s">
        <v>198</v>
      </c>
      <c r="D422" s="211">
        <v>502003934</v>
      </c>
      <c r="E422" s="218">
        <v>1060</v>
      </c>
      <c r="F422" s="211">
        <v>1271</v>
      </c>
      <c r="G422" s="211">
        <v>1004</v>
      </c>
      <c r="H422" s="218" t="s">
        <v>3554</v>
      </c>
      <c r="I422" s="211" t="s">
        <v>3533</v>
      </c>
      <c r="J422" s="212" t="s">
        <v>3137</v>
      </c>
      <c r="K422" s="211" t="s">
        <v>222</v>
      </c>
      <c r="L422" s="211" t="s">
        <v>3706</v>
      </c>
    </row>
    <row r="423" spans="1:12" s="211" customFormat="1" x14ac:dyDescent="0.25">
      <c r="A423" s="211" t="s">
        <v>143</v>
      </c>
      <c r="B423" s="211">
        <v>2952</v>
      </c>
      <c r="C423" s="211" t="s">
        <v>198</v>
      </c>
      <c r="D423" s="211">
        <v>502003936</v>
      </c>
      <c r="E423" s="218">
        <v>1060</v>
      </c>
      <c r="F423" s="211">
        <v>1271</v>
      </c>
      <c r="G423" s="211">
        <v>1004</v>
      </c>
      <c r="H423" s="218" t="s">
        <v>3554</v>
      </c>
      <c r="I423" s="211" t="s">
        <v>3533</v>
      </c>
      <c r="J423" s="212" t="s">
        <v>3137</v>
      </c>
      <c r="K423" s="211" t="s">
        <v>222</v>
      </c>
      <c r="L423" s="211" t="s">
        <v>3706</v>
      </c>
    </row>
    <row r="424" spans="1:12" s="211" customFormat="1" x14ac:dyDescent="0.25">
      <c r="A424" s="211" t="s">
        <v>143</v>
      </c>
      <c r="B424" s="211">
        <v>2953</v>
      </c>
      <c r="C424" s="211" t="s">
        <v>199</v>
      </c>
      <c r="D424" s="211">
        <v>192041231</v>
      </c>
      <c r="E424" s="218">
        <v>1080</v>
      </c>
      <c r="F424" s="211">
        <v>1274</v>
      </c>
      <c r="G424" s="211">
        <v>1004</v>
      </c>
      <c r="H424" s="218" t="s">
        <v>220</v>
      </c>
      <c r="I424" s="211" t="s">
        <v>4519</v>
      </c>
      <c r="J424" s="212" t="s">
        <v>3137</v>
      </c>
      <c r="K424" s="211" t="s">
        <v>222</v>
      </c>
      <c r="L424" s="211" t="s">
        <v>3702</v>
      </c>
    </row>
    <row r="425" spans="1:12" s="211" customFormat="1" x14ac:dyDescent="0.25">
      <c r="A425" s="211" t="s">
        <v>143</v>
      </c>
      <c r="B425" s="211">
        <v>2961</v>
      </c>
      <c r="C425" s="211" t="s">
        <v>200</v>
      </c>
      <c r="D425" s="211">
        <v>502004537</v>
      </c>
      <c r="E425" s="218">
        <v>1080</v>
      </c>
      <c r="F425" s="211">
        <v>1274</v>
      </c>
      <c r="G425" s="211">
        <v>1004</v>
      </c>
      <c r="H425" s="218" t="s">
        <v>220</v>
      </c>
      <c r="I425" s="211" t="s">
        <v>3534</v>
      </c>
      <c r="J425" s="212" t="s">
        <v>3137</v>
      </c>
      <c r="K425" s="211" t="s">
        <v>222</v>
      </c>
      <c r="L425" s="211" t="s">
        <v>3702</v>
      </c>
    </row>
    <row r="426" spans="1:12" s="211" customFormat="1" x14ac:dyDescent="0.25">
      <c r="A426" s="211" t="s">
        <v>143</v>
      </c>
      <c r="B426" s="211">
        <v>2961</v>
      </c>
      <c r="C426" s="211" t="s">
        <v>200</v>
      </c>
      <c r="D426" s="211">
        <v>502004538</v>
      </c>
      <c r="E426" s="218">
        <v>1080</v>
      </c>
      <c r="F426" s="211">
        <v>1274</v>
      </c>
      <c r="G426" s="211">
        <v>1004</v>
      </c>
      <c r="H426" s="218" t="s">
        <v>220</v>
      </c>
      <c r="I426" s="211" t="s">
        <v>3535</v>
      </c>
      <c r="J426" s="212" t="s">
        <v>3137</v>
      </c>
      <c r="K426" s="211" t="s">
        <v>222</v>
      </c>
      <c r="L426" s="211" t="s">
        <v>3702</v>
      </c>
    </row>
    <row r="427" spans="1:12" s="211" customFormat="1" x14ac:dyDescent="0.25">
      <c r="A427" s="211" t="s">
        <v>143</v>
      </c>
      <c r="B427" s="211">
        <v>2961</v>
      </c>
      <c r="C427" s="211" t="s">
        <v>200</v>
      </c>
      <c r="D427" s="211">
        <v>502004543</v>
      </c>
      <c r="E427" s="218">
        <v>1080</v>
      </c>
      <c r="F427" s="211">
        <v>1274</v>
      </c>
      <c r="G427" s="211">
        <v>1004</v>
      </c>
      <c r="H427" s="218" t="s">
        <v>220</v>
      </c>
      <c r="I427" s="211" t="s">
        <v>3536</v>
      </c>
      <c r="J427" s="212" t="s">
        <v>3137</v>
      </c>
      <c r="K427" s="211" t="s">
        <v>222</v>
      </c>
      <c r="L427" s="211" t="s">
        <v>3702</v>
      </c>
    </row>
    <row r="428" spans="1:12" s="211" customFormat="1" x14ac:dyDescent="0.25">
      <c r="A428" s="211" t="s">
        <v>143</v>
      </c>
      <c r="B428" s="211">
        <v>2962</v>
      </c>
      <c r="C428" s="211" t="s">
        <v>201</v>
      </c>
      <c r="D428" s="211">
        <v>191909081</v>
      </c>
      <c r="E428" s="218">
        <v>1060</v>
      </c>
      <c r="F428" s="211">
        <v>1242</v>
      </c>
      <c r="G428" s="211">
        <v>1004</v>
      </c>
      <c r="H428" s="218" t="s">
        <v>3554</v>
      </c>
      <c r="I428" s="211" t="s">
        <v>4615</v>
      </c>
      <c r="J428" s="212" t="s">
        <v>3137</v>
      </c>
      <c r="K428" s="211" t="s">
        <v>222</v>
      </c>
      <c r="L428" s="211" t="s">
        <v>3701</v>
      </c>
    </row>
    <row r="429" spans="1:12" s="211" customFormat="1" x14ac:dyDescent="0.25">
      <c r="A429" s="211" t="s">
        <v>143</v>
      </c>
      <c r="B429" s="211">
        <v>2962</v>
      </c>
      <c r="C429" s="211" t="s">
        <v>201</v>
      </c>
      <c r="D429" s="211">
        <v>192008571</v>
      </c>
      <c r="E429" s="218">
        <v>1080</v>
      </c>
      <c r="F429" s="211">
        <v>1274</v>
      </c>
      <c r="G429" s="211">
        <v>1004</v>
      </c>
      <c r="H429" s="218" t="s">
        <v>220</v>
      </c>
      <c r="I429" s="211" t="s">
        <v>4251</v>
      </c>
      <c r="J429" s="212" t="s">
        <v>3137</v>
      </c>
      <c r="K429" s="211" t="s">
        <v>222</v>
      </c>
      <c r="L429" s="211" t="s">
        <v>3702</v>
      </c>
    </row>
    <row r="430" spans="1:12" s="211" customFormat="1" x14ac:dyDescent="0.25">
      <c r="A430" s="211" t="s">
        <v>143</v>
      </c>
      <c r="B430" s="211">
        <v>2962</v>
      </c>
      <c r="C430" s="211" t="s">
        <v>201</v>
      </c>
      <c r="D430" s="211">
        <v>192009881</v>
      </c>
      <c r="E430" s="218">
        <v>1080</v>
      </c>
      <c r="F430" s="211">
        <v>1274</v>
      </c>
      <c r="G430" s="211">
        <v>1004</v>
      </c>
      <c r="H430" s="218" t="s">
        <v>220</v>
      </c>
      <c r="I430" s="211" t="s">
        <v>4257</v>
      </c>
      <c r="J430" s="212" t="s">
        <v>3137</v>
      </c>
      <c r="K430" s="211" t="s">
        <v>222</v>
      </c>
      <c r="L430" s="211" t="s">
        <v>3702</v>
      </c>
    </row>
    <row r="431" spans="1:12" s="211" customFormat="1" x14ac:dyDescent="0.25">
      <c r="A431" s="211" t="s">
        <v>143</v>
      </c>
      <c r="B431" s="211">
        <v>2963</v>
      </c>
      <c r="C431" s="211" t="s">
        <v>202</v>
      </c>
      <c r="D431" s="211">
        <v>191769500</v>
      </c>
      <c r="E431" s="218">
        <v>1060</v>
      </c>
      <c r="F431" s="211">
        <v>1242</v>
      </c>
      <c r="G431" s="211">
        <v>1004</v>
      </c>
      <c r="H431" s="218" t="s">
        <v>3554</v>
      </c>
      <c r="I431" s="211" t="s">
        <v>3537</v>
      </c>
      <c r="J431" s="212" t="s">
        <v>3137</v>
      </c>
      <c r="K431" s="211" t="s">
        <v>222</v>
      </c>
      <c r="L431" s="211" t="s">
        <v>3701</v>
      </c>
    </row>
    <row r="432" spans="1:12" s="211" customFormat="1" x14ac:dyDescent="0.25">
      <c r="A432" s="211" t="s">
        <v>143</v>
      </c>
      <c r="B432" s="211">
        <v>2963</v>
      </c>
      <c r="C432" s="211" t="s">
        <v>202</v>
      </c>
      <c r="D432" s="211">
        <v>191820656</v>
      </c>
      <c r="E432" s="218">
        <v>1060</v>
      </c>
      <c r="F432" s="211">
        <v>1252</v>
      </c>
      <c r="G432" s="211">
        <v>1004</v>
      </c>
      <c r="H432" s="218" t="s">
        <v>3554</v>
      </c>
      <c r="I432" s="211" t="s">
        <v>3538</v>
      </c>
      <c r="J432" s="212" t="s">
        <v>3137</v>
      </c>
      <c r="K432" s="211" t="s">
        <v>222</v>
      </c>
      <c r="L432" s="211" t="s">
        <v>3701</v>
      </c>
    </row>
    <row r="433" spans="1:12" s="211" customFormat="1" x14ac:dyDescent="0.25">
      <c r="A433" s="211" t="s">
        <v>143</v>
      </c>
      <c r="B433" s="211">
        <v>2963</v>
      </c>
      <c r="C433" s="211" t="s">
        <v>202</v>
      </c>
      <c r="D433" s="211">
        <v>191961252</v>
      </c>
      <c r="E433" s="218">
        <v>1060</v>
      </c>
      <c r="F433" s="211">
        <v>1242</v>
      </c>
      <c r="G433" s="211">
        <v>1004</v>
      </c>
      <c r="H433" s="218" t="s">
        <v>3554</v>
      </c>
      <c r="I433" s="211" t="s">
        <v>4033</v>
      </c>
      <c r="J433" s="212" t="s">
        <v>3137</v>
      </c>
      <c r="K433" s="211" t="s">
        <v>222</v>
      </c>
      <c r="L433" s="211" t="s">
        <v>3701</v>
      </c>
    </row>
    <row r="434" spans="1:12" s="211" customFormat="1" x14ac:dyDescent="0.25">
      <c r="A434" s="211" t="s">
        <v>143</v>
      </c>
      <c r="B434" s="211">
        <v>2963</v>
      </c>
      <c r="C434" s="211" t="s">
        <v>202</v>
      </c>
      <c r="D434" s="211">
        <v>191970484</v>
      </c>
      <c r="E434" s="218">
        <v>1060</v>
      </c>
      <c r="F434" s="211">
        <v>1242</v>
      </c>
      <c r="G434" s="211">
        <v>1004</v>
      </c>
      <c r="H434" s="218" t="s">
        <v>3554</v>
      </c>
      <c r="I434" s="211" t="s">
        <v>3991</v>
      </c>
      <c r="J434" s="212" t="s">
        <v>3137</v>
      </c>
      <c r="K434" s="211" t="s">
        <v>222</v>
      </c>
      <c r="L434" s="211" t="s">
        <v>3701</v>
      </c>
    </row>
    <row r="435" spans="1:12" s="211" customFormat="1" x14ac:dyDescent="0.25">
      <c r="A435" s="211" t="s">
        <v>143</v>
      </c>
      <c r="B435" s="211">
        <v>2964</v>
      </c>
      <c r="C435" s="211" t="s">
        <v>203</v>
      </c>
      <c r="D435" s="211">
        <v>191140931</v>
      </c>
      <c r="E435" s="218">
        <v>1080</v>
      </c>
      <c r="F435" s="211">
        <v>1274</v>
      </c>
      <c r="G435" s="211">
        <v>1004</v>
      </c>
      <c r="H435" s="218" t="s">
        <v>220</v>
      </c>
      <c r="I435" s="211" t="s">
        <v>3539</v>
      </c>
      <c r="J435" s="212" t="s">
        <v>3137</v>
      </c>
      <c r="K435" s="211" t="s">
        <v>222</v>
      </c>
      <c r="L435" s="211" t="s">
        <v>3702</v>
      </c>
    </row>
    <row r="436" spans="1:12" s="211" customFormat="1" x14ac:dyDescent="0.25">
      <c r="A436" s="211" t="s">
        <v>143</v>
      </c>
      <c r="B436" s="211">
        <v>2964</v>
      </c>
      <c r="C436" s="211" t="s">
        <v>203</v>
      </c>
      <c r="D436" s="211">
        <v>191142911</v>
      </c>
      <c r="E436" s="218">
        <v>1060</v>
      </c>
      <c r="F436" s="211">
        <v>1274</v>
      </c>
      <c r="G436" s="211">
        <v>1004</v>
      </c>
      <c r="H436" s="218" t="s">
        <v>3554</v>
      </c>
      <c r="I436" s="211" t="s">
        <v>3540</v>
      </c>
      <c r="J436" s="212" t="s">
        <v>3137</v>
      </c>
      <c r="K436" s="211" t="s">
        <v>222</v>
      </c>
      <c r="L436" s="211" t="s">
        <v>3701</v>
      </c>
    </row>
    <row r="437" spans="1:12" s="211" customFormat="1" x14ac:dyDescent="0.25">
      <c r="A437" s="211" t="s">
        <v>143</v>
      </c>
      <c r="B437" s="211">
        <v>2964</v>
      </c>
      <c r="C437" s="211" t="s">
        <v>203</v>
      </c>
      <c r="D437" s="211">
        <v>191331195</v>
      </c>
      <c r="E437" s="218">
        <v>1080</v>
      </c>
      <c r="F437" s="211">
        <v>1274</v>
      </c>
      <c r="G437" s="211">
        <v>1004</v>
      </c>
      <c r="H437" s="218" t="s">
        <v>220</v>
      </c>
      <c r="I437" s="211" t="s">
        <v>3541</v>
      </c>
      <c r="J437" s="212" t="s">
        <v>3137</v>
      </c>
      <c r="K437" s="211" t="s">
        <v>222</v>
      </c>
      <c r="L437" s="211" t="s">
        <v>3702</v>
      </c>
    </row>
    <row r="438" spans="1:12" s="211" customFormat="1" x14ac:dyDescent="0.25">
      <c r="A438" s="211" t="s">
        <v>143</v>
      </c>
      <c r="B438" s="211">
        <v>2964</v>
      </c>
      <c r="C438" s="211" t="s">
        <v>203</v>
      </c>
      <c r="D438" s="211">
        <v>192003557</v>
      </c>
      <c r="E438" s="218">
        <v>1060</v>
      </c>
      <c r="F438" s="211">
        <v>1242</v>
      </c>
      <c r="G438" s="211">
        <v>1004</v>
      </c>
      <c r="H438" s="218" t="s">
        <v>3554</v>
      </c>
      <c r="I438" s="211" t="s">
        <v>4217</v>
      </c>
      <c r="J438" s="212" t="s">
        <v>3137</v>
      </c>
      <c r="K438" s="211" t="s">
        <v>222</v>
      </c>
      <c r="L438" s="211" t="s">
        <v>3701</v>
      </c>
    </row>
    <row r="439" spans="1:12" s="211" customFormat="1" x14ac:dyDescent="0.25">
      <c r="A439" s="211" t="s">
        <v>143</v>
      </c>
      <c r="B439" s="211">
        <v>2971</v>
      </c>
      <c r="C439" s="211" t="s">
        <v>204</v>
      </c>
      <c r="D439" s="211">
        <v>190871851</v>
      </c>
      <c r="E439" s="218">
        <v>1060</v>
      </c>
      <c r="F439" s="211">
        <v>1271</v>
      </c>
      <c r="G439" s="211">
        <v>1004</v>
      </c>
      <c r="H439" s="218" t="s">
        <v>3554</v>
      </c>
      <c r="I439" s="211" t="s">
        <v>3542</v>
      </c>
      <c r="J439" s="212" t="s">
        <v>3137</v>
      </c>
      <c r="K439" s="211" t="s">
        <v>222</v>
      </c>
      <c r="L439" s="211" t="s">
        <v>3701</v>
      </c>
    </row>
    <row r="440" spans="1:12" s="211" customFormat="1" x14ac:dyDescent="0.25">
      <c r="A440" s="211" t="s">
        <v>143</v>
      </c>
      <c r="B440" s="211">
        <v>2971</v>
      </c>
      <c r="C440" s="211" t="s">
        <v>204</v>
      </c>
      <c r="D440" s="211">
        <v>190953529</v>
      </c>
      <c r="E440" s="218">
        <v>1060</v>
      </c>
      <c r="F440" s="211">
        <v>1242</v>
      </c>
      <c r="G440" s="211">
        <v>1004</v>
      </c>
      <c r="H440" s="218" t="s">
        <v>3554</v>
      </c>
      <c r="I440" s="211" t="s">
        <v>3543</v>
      </c>
      <c r="J440" s="212" t="s">
        <v>3137</v>
      </c>
      <c r="K440" s="211" t="s">
        <v>222</v>
      </c>
      <c r="L440" s="211" t="s">
        <v>3701</v>
      </c>
    </row>
    <row r="441" spans="1:12" s="211" customFormat="1" x14ac:dyDescent="0.25">
      <c r="A441" s="211" t="s">
        <v>143</v>
      </c>
      <c r="B441" s="211">
        <v>2971</v>
      </c>
      <c r="C441" s="211" t="s">
        <v>204</v>
      </c>
      <c r="D441" s="211">
        <v>190953530</v>
      </c>
      <c r="E441" s="218">
        <v>1060</v>
      </c>
      <c r="F441" s="211">
        <v>1242</v>
      </c>
      <c r="G441" s="211">
        <v>1004</v>
      </c>
      <c r="H441" s="218" t="s">
        <v>3554</v>
      </c>
      <c r="I441" s="211" t="s">
        <v>3544</v>
      </c>
      <c r="J441" s="212" t="s">
        <v>3137</v>
      </c>
      <c r="K441" s="211" t="s">
        <v>222</v>
      </c>
      <c r="L441" s="211" t="s">
        <v>3701</v>
      </c>
    </row>
    <row r="442" spans="1:12" s="211" customFormat="1" x14ac:dyDescent="0.25">
      <c r="A442" s="211" t="s">
        <v>143</v>
      </c>
      <c r="B442" s="211">
        <v>2971</v>
      </c>
      <c r="C442" s="211" t="s">
        <v>204</v>
      </c>
      <c r="D442" s="211">
        <v>191199910</v>
      </c>
      <c r="E442" s="218">
        <v>1080</v>
      </c>
      <c r="F442" s="211">
        <v>1271</v>
      </c>
      <c r="G442" s="211">
        <v>1004</v>
      </c>
      <c r="H442" s="218" t="s">
        <v>220</v>
      </c>
      <c r="I442" s="211" t="s">
        <v>3545</v>
      </c>
      <c r="J442" s="212" t="s">
        <v>3137</v>
      </c>
      <c r="K442" s="211" t="s">
        <v>222</v>
      </c>
      <c r="L442" s="211" t="s">
        <v>3702</v>
      </c>
    </row>
    <row r="443" spans="1:12" s="211" customFormat="1" x14ac:dyDescent="0.25">
      <c r="A443" s="211" t="s">
        <v>143</v>
      </c>
      <c r="B443" s="211">
        <v>2971</v>
      </c>
      <c r="C443" s="211" t="s">
        <v>204</v>
      </c>
      <c r="D443" s="211">
        <v>191699116</v>
      </c>
      <c r="E443" s="218">
        <v>1080</v>
      </c>
      <c r="F443" s="211">
        <v>1274</v>
      </c>
      <c r="G443" s="211">
        <v>1004</v>
      </c>
      <c r="H443" s="218" t="s">
        <v>220</v>
      </c>
      <c r="I443" s="211" t="s">
        <v>3546</v>
      </c>
      <c r="J443" s="212" t="s">
        <v>3137</v>
      </c>
      <c r="K443" s="211" t="s">
        <v>222</v>
      </c>
      <c r="L443" s="211" t="s">
        <v>3702</v>
      </c>
    </row>
    <row r="444" spans="1:12" s="211" customFormat="1" x14ac:dyDescent="0.25">
      <c r="A444" s="211" t="s">
        <v>143</v>
      </c>
      <c r="B444" s="211">
        <v>2971</v>
      </c>
      <c r="C444" s="211" t="s">
        <v>204</v>
      </c>
      <c r="D444" s="211">
        <v>191844233</v>
      </c>
      <c r="E444" s="218">
        <v>1080</v>
      </c>
      <c r="F444" s="211">
        <v>1274</v>
      </c>
      <c r="G444" s="211">
        <v>1004</v>
      </c>
      <c r="H444" s="218" t="s">
        <v>220</v>
      </c>
      <c r="I444" s="211" t="s">
        <v>3547</v>
      </c>
      <c r="J444" s="212" t="s">
        <v>3137</v>
      </c>
      <c r="K444" s="211" t="s">
        <v>222</v>
      </c>
      <c r="L444" s="211" t="s">
        <v>3702</v>
      </c>
    </row>
    <row r="445" spans="1:12" s="211" customFormat="1" x14ac:dyDescent="0.25">
      <c r="A445" s="211" t="s">
        <v>143</v>
      </c>
      <c r="B445" s="211">
        <v>2971</v>
      </c>
      <c r="C445" s="211" t="s">
        <v>204</v>
      </c>
      <c r="D445" s="211">
        <v>502028053</v>
      </c>
      <c r="E445" s="218">
        <v>1060</v>
      </c>
      <c r="F445" s="211">
        <v>1274</v>
      </c>
      <c r="G445" s="211">
        <v>1004</v>
      </c>
      <c r="H445" s="218" t="s">
        <v>3554</v>
      </c>
      <c r="I445" s="211" t="s">
        <v>4270</v>
      </c>
      <c r="J445" s="212" t="s">
        <v>3137</v>
      </c>
      <c r="K445" s="211" t="s">
        <v>222</v>
      </c>
      <c r="L445" s="211" t="s">
        <v>3701</v>
      </c>
    </row>
    <row r="446" spans="1:12" s="211" customFormat="1" x14ac:dyDescent="0.25">
      <c r="A446" s="211" t="s">
        <v>143</v>
      </c>
      <c r="B446" s="211">
        <v>2972</v>
      </c>
      <c r="C446" s="211" t="s">
        <v>205</v>
      </c>
      <c r="D446" s="211">
        <v>191910943</v>
      </c>
      <c r="E446" s="218">
        <v>1020</v>
      </c>
      <c r="F446" s="211">
        <v>1122</v>
      </c>
      <c r="G446" s="211">
        <v>1004</v>
      </c>
      <c r="H446" s="218" t="s">
        <v>3554</v>
      </c>
      <c r="I446" s="211" t="s">
        <v>4384</v>
      </c>
      <c r="J446" s="212" t="s">
        <v>3137</v>
      </c>
      <c r="K446" s="211" t="s">
        <v>222</v>
      </c>
      <c r="L446" s="211" t="s">
        <v>4389</v>
      </c>
    </row>
    <row r="447" spans="1:12" s="211" customFormat="1" x14ac:dyDescent="0.25">
      <c r="A447" s="211" t="s">
        <v>143</v>
      </c>
      <c r="B447" s="211">
        <v>2972</v>
      </c>
      <c r="C447" s="211" t="s">
        <v>205</v>
      </c>
      <c r="D447" s="211">
        <v>192022055</v>
      </c>
      <c r="E447" s="218">
        <v>1060</v>
      </c>
      <c r="F447" s="211">
        <v>1242</v>
      </c>
      <c r="G447" s="211">
        <v>1004</v>
      </c>
      <c r="H447" s="218" t="s">
        <v>3554</v>
      </c>
      <c r="I447" s="211" t="s">
        <v>4384</v>
      </c>
      <c r="J447" s="212" t="s">
        <v>3137</v>
      </c>
      <c r="K447" s="211" t="s">
        <v>222</v>
      </c>
      <c r="L447" s="211" t="s">
        <v>4415</v>
      </c>
    </row>
    <row r="448" spans="1:12" s="211" customFormat="1" x14ac:dyDescent="0.25">
      <c r="A448" s="211" t="s">
        <v>143</v>
      </c>
      <c r="B448" s="211">
        <v>2972</v>
      </c>
      <c r="C448" s="211" t="s">
        <v>205</v>
      </c>
      <c r="D448" s="211">
        <v>502005471</v>
      </c>
      <c r="E448" s="218">
        <v>1060</v>
      </c>
      <c r="F448" s="211">
        <v>1274</v>
      </c>
      <c r="G448" s="211">
        <v>1004</v>
      </c>
      <c r="H448" s="218" t="s">
        <v>3554</v>
      </c>
      <c r="I448" s="211" t="s">
        <v>3548</v>
      </c>
      <c r="J448" s="212" t="s">
        <v>3137</v>
      </c>
      <c r="K448" s="211" t="s">
        <v>222</v>
      </c>
      <c r="L448" s="211" t="s">
        <v>3701</v>
      </c>
    </row>
    <row r="449" spans="1:12" s="211" customFormat="1" x14ac:dyDescent="0.25">
      <c r="A449" s="211" t="s">
        <v>143</v>
      </c>
      <c r="B449" s="211">
        <v>2972</v>
      </c>
      <c r="C449" s="211" t="s">
        <v>205</v>
      </c>
      <c r="D449" s="211">
        <v>502005534</v>
      </c>
      <c r="E449" s="218">
        <v>1080</v>
      </c>
      <c r="F449" s="211">
        <v>1242</v>
      </c>
      <c r="G449" s="211">
        <v>1004</v>
      </c>
      <c r="H449" s="218" t="s">
        <v>220</v>
      </c>
      <c r="I449" s="211" t="s">
        <v>3549</v>
      </c>
      <c r="J449" s="212" t="s">
        <v>3137</v>
      </c>
      <c r="K449" s="211" t="s">
        <v>222</v>
      </c>
      <c r="L449" s="211" t="s">
        <v>3702</v>
      </c>
    </row>
    <row r="450" spans="1:12" s="211" customFormat="1" x14ac:dyDescent="0.25">
      <c r="A450" s="211" t="s">
        <v>143</v>
      </c>
      <c r="B450" s="211">
        <v>2973</v>
      </c>
      <c r="C450" s="211" t="s">
        <v>206</v>
      </c>
      <c r="D450" s="211">
        <v>191973974</v>
      </c>
      <c r="E450" s="218">
        <v>1060</v>
      </c>
      <c r="F450" s="211">
        <v>1242</v>
      </c>
      <c r="G450" s="211">
        <v>1004</v>
      </c>
      <c r="H450" s="218" t="s">
        <v>3554</v>
      </c>
      <c r="I450" s="211" t="s">
        <v>4173</v>
      </c>
      <c r="J450" s="212" t="s">
        <v>3137</v>
      </c>
      <c r="K450" s="211" t="s">
        <v>222</v>
      </c>
      <c r="L450" s="211" t="s">
        <v>3701</v>
      </c>
    </row>
    <row r="451" spans="1:12" s="211" customFormat="1" x14ac:dyDescent="0.25">
      <c r="A451" s="211" t="s">
        <v>143</v>
      </c>
      <c r="B451" s="211">
        <v>2973</v>
      </c>
      <c r="C451" s="211" t="s">
        <v>206</v>
      </c>
      <c r="D451" s="211">
        <v>192002833</v>
      </c>
      <c r="E451" s="218">
        <v>1060</v>
      </c>
      <c r="F451" s="211">
        <v>1242</v>
      </c>
      <c r="G451" s="211">
        <v>1004</v>
      </c>
      <c r="H451" s="218" t="s">
        <v>3554</v>
      </c>
      <c r="I451" s="211" t="s">
        <v>4202</v>
      </c>
      <c r="J451" s="212" t="s">
        <v>3137</v>
      </c>
      <c r="K451" s="211" t="s">
        <v>222</v>
      </c>
      <c r="L451" s="211" t="s">
        <v>3701</v>
      </c>
    </row>
    <row r="452" spans="1:12" s="211" customFormat="1" x14ac:dyDescent="0.25">
      <c r="A452" s="211" t="s">
        <v>143</v>
      </c>
      <c r="B452" s="211">
        <v>2974</v>
      </c>
      <c r="C452" s="211" t="s">
        <v>207</v>
      </c>
      <c r="D452" s="211">
        <v>2033517</v>
      </c>
      <c r="E452" s="218">
        <v>1060</v>
      </c>
      <c r="G452" s="211">
        <v>1004</v>
      </c>
      <c r="H452" s="218" t="s">
        <v>3554</v>
      </c>
      <c r="I452" s="211" t="s">
        <v>3550</v>
      </c>
      <c r="J452" s="212" t="s">
        <v>3137</v>
      </c>
      <c r="K452" s="211" t="s">
        <v>222</v>
      </c>
      <c r="L452" s="211" t="s">
        <v>3701</v>
      </c>
    </row>
    <row r="453" spans="1:12" s="211" customFormat="1" x14ac:dyDescent="0.25">
      <c r="A453" s="211" t="s">
        <v>143</v>
      </c>
      <c r="B453" s="211">
        <v>2974</v>
      </c>
      <c r="C453" s="211" t="s">
        <v>207</v>
      </c>
      <c r="D453" s="211">
        <v>502001717</v>
      </c>
      <c r="E453" s="218">
        <v>1060</v>
      </c>
      <c r="F453" s="211">
        <v>1242</v>
      </c>
      <c r="G453" s="211">
        <v>1004</v>
      </c>
      <c r="H453" s="218" t="s">
        <v>3554</v>
      </c>
      <c r="I453" s="211" t="s">
        <v>4218</v>
      </c>
      <c r="J453" s="212" t="s">
        <v>3137</v>
      </c>
      <c r="K453" s="211" t="s">
        <v>222</v>
      </c>
      <c r="L453" s="211" t="s">
        <v>3701</v>
      </c>
    </row>
    <row r="454" spans="1:12" s="211" customFormat="1" x14ac:dyDescent="0.25">
      <c r="A454" s="211" t="s">
        <v>143</v>
      </c>
      <c r="B454" s="211">
        <v>2974</v>
      </c>
      <c r="C454" s="211" t="s">
        <v>207</v>
      </c>
      <c r="D454" s="211">
        <v>502001897</v>
      </c>
      <c r="E454" s="218">
        <v>1060</v>
      </c>
      <c r="F454" s="211">
        <v>1242</v>
      </c>
      <c r="G454" s="211">
        <v>1004</v>
      </c>
      <c r="H454" s="218" t="s">
        <v>3554</v>
      </c>
      <c r="I454" s="211" t="s">
        <v>3992</v>
      </c>
      <c r="J454" s="212" t="s">
        <v>3137</v>
      </c>
      <c r="K454" s="211" t="s">
        <v>222</v>
      </c>
      <c r="L454" s="211" t="s">
        <v>3701</v>
      </c>
    </row>
  </sheetData>
  <autoFilter ref="A5:L5" xr:uid="{00000000-0009-0000-0000-000008000000}"/>
  <mergeCells count="3">
    <mergeCell ref="D3:H3"/>
    <mergeCell ref="I3:L3"/>
    <mergeCell ref="A2:L2"/>
  </mergeCells>
  <hyperlinks>
    <hyperlink ref="D3" r:id="rId1" display="Siehe Anleitung" xr:uid="{00000000-0004-0000-0800-000000000000}"/>
    <hyperlink ref="D3:F3" r:id="rId2" display="Anleitung" xr:uid="{00000000-0004-0000-0800-000001000000}"/>
    <hyperlink ref="I3" r:id="rId3" location="GKAT" xr:uid="{00000000-0004-0000-0800-000002000000}"/>
    <hyperlink ref="J6" r:id="rId4" xr:uid="{4FBE4F8D-119F-4949-A662-C23F497BD8DD}"/>
    <hyperlink ref="J7" r:id="rId5" xr:uid="{F2FA3188-339F-423E-ADEE-64486F9C1A37}"/>
    <hyperlink ref="J8" r:id="rId6" xr:uid="{F3BD3F60-39E8-4BAF-B98D-EE43285942D2}"/>
    <hyperlink ref="J9" r:id="rId7" xr:uid="{7AE45F15-38D0-4D4F-A52E-0732FB812908}"/>
    <hyperlink ref="J10" r:id="rId8" xr:uid="{7EFCBEAF-2D3C-4DC7-860A-2614367D36CF}"/>
    <hyperlink ref="J11" r:id="rId9" xr:uid="{D0CA594D-78F5-41AC-B477-B0B62A446B51}"/>
    <hyperlink ref="J12" r:id="rId10" xr:uid="{0D5419E1-8195-4075-9272-756A84676361}"/>
    <hyperlink ref="J13" r:id="rId11" xr:uid="{C945079F-BC03-4038-9428-9B48E0FB46D1}"/>
    <hyperlink ref="J14" r:id="rId12" xr:uid="{3EFA5615-DCA6-469F-9DD6-33D4A5DBAD4B}"/>
    <hyperlink ref="J15" r:id="rId13" xr:uid="{775DE2E9-11F5-4EC6-A775-F420281FB0C7}"/>
    <hyperlink ref="J16" r:id="rId14" xr:uid="{000AD477-FE1A-433A-BA12-B3A89B16868B}"/>
    <hyperlink ref="J17" r:id="rId15" xr:uid="{1F2FB19A-21E5-42D6-ADBC-354DF63555B3}"/>
    <hyperlink ref="J18" r:id="rId16" xr:uid="{81ED08EA-54B4-45DE-B92D-B07C1576324C}"/>
    <hyperlink ref="J19" r:id="rId17" xr:uid="{5EDA39D8-2939-484E-8BB1-16874985B730}"/>
    <hyperlink ref="J20" r:id="rId18" xr:uid="{3056FB48-E1BD-4AA3-97BE-7CAA80688238}"/>
    <hyperlink ref="J21" r:id="rId19" xr:uid="{4F496F13-C135-4E77-B81A-28E754D4A1A4}"/>
    <hyperlink ref="J22" r:id="rId20" xr:uid="{B2208566-A7B6-451B-A179-69B55E1DDC67}"/>
    <hyperlink ref="J23" r:id="rId21" xr:uid="{C96C89DC-29FA-4FB4-BD3E-B4945153BB50}"/>
    <hyperlink ref="J24" r:id="rId22" xr:uid="{BEAD0C86-17D4-4DBA-AFEE-20000A0121CE}"/>
    <hyperlink ref="J25" r:id="rId23" xr:uid="{1E562177-E73E-4E63-AC1D-566ED65FB593}"/>
    <hyperlink ref="J26" r:id="rId24" xr:uid="{F9E57876-7F40-4357-A509-33A1B070BF38}"/>
    <hyperlink ref="J27" r:id="rId25" xr:uid="{B7EA5996-3182-4843-9840-15641875FDFA}"/>
    <hyperlink ref="J28" r:id="rId26" xr:uid="{082DE6EE-CFE6-43A6-A231-06519D30A6B1}"/>
    <hyperlink ref="J29" r:id="rId27" xr:uid="{BD7C3A07-897D-4847-8B2B-6F53FF0A481D}"/>
    <hyperlink ref="J30" r:id="rId28" xr:uid="{847946A9-F988-4A1A-81D1-5E85933DC7AC}"/>
    <hyperlink ref="J31" r:id="rId29" xr:uid="{8FD212FA-1305-4DE0-8A31-14FD19439778}"/>
    <hyperlink ref="J32" r:id="rId30" xr:uid="{1E6A574D-7F80-41C6-A507-D3B96A8F446A}"/>
    <hyperlink ref="J33" r:id="rId31" xr:uid="{8092EBD8-D891-48D1-9B16-1AFCC50F8FBB}"/>
    <hyperlink ref="J34" r:id="rId32" xr:uid="{F82C399F-5A6F-49AF-BAD4-2872EB0991BD}"/>
    <hyperlink ref="J35" r:id="rId33" xr:uid="{648841F4-9E13-4A35-97BF-971C10EAFF3A}"/>
    <hyperlink ref="J36" r:id="rId34" xr:uid="{5148BB96-3CF5-41F9-920E-14E119E6B411}"/>
    <hyperlink ref="J37" r:id="rId35" xr:uid="{A70EBBE5-3EF0-46F9-9022-79840E227A24}"/>
    <hyperlink ref="J38" r:id="rId36" xr:uid="{187F76C9-B1F8-45F5-90CF-C6CAD596D5C9}"/>
    <hyperlink ref="J39" r:id="rId37" xr:uid="{6B584B5C-D455-4AC0-B312-92827546D07B}"/>
    <hyperlink ref="J40" r:id="rId38" xr:uid="{7B50FCF3-6736-42E7-9AF5-E6293892BC35}"/>
    <hyperlink ref="J41" r:id="rId39" xr:uid="{7649E6CF-E36C-4F4E-A786-7A8432C7B056}"/>
    <hyperlink ref="J42" r:id="rId40" xr:uid="{3426E8F1-34CD-444A-B2F5-347B89CA1694}"/>
    <hyperlink ref="J43" r:id="rId41" xr:uid="{F242DF68-F7EF-4859-85A7-74AF0ADA4514}"/>
    <hyperlink ref="J44" r:id="rId42" xr:uid="{8FA33997-BFA5-44FB-95EB-70990B530ECC}"/>
    <hyperlink ref="J45" r:id="rId43" xr:uid="{7DCF93C1-B77A-432A-90DD-968974A34B2E}"/>
    <hyperlink ref="J46" r:id="rId44" xr:uid="{51ACE7FA-3146-4966-A962-CA0486EDC4D1}"/>
    <hyperlink ref="J47" r:id="rId45" xr:uid="{E08F62EC-0776-42CE-AE55-B0CDF2A7A432}"/>
    <hyperlink ref="J48" r:id="rId46" xr:uid="{F5F7DB69-6490-4486-8900-A8AE7FF00680}"/>
    <hyperlink ref="J49" r:id="rId47" xr:uid="{DD3001A0-296F-4825-821E-AB9B1B27898C}"/>
    <hyperlink ref="J50" r:id="rId48" xr:uid="{D4951DD5-DBC3-4F7D-A58E-5CF83060FD05}"/>
    <hyperlink ref="J51" r:id="rId49" xr:uid="{9C3F1FFB-19EB-44F0-93F0-55E39A94BA37}"/>
    <hyperlink ref="J52" r:id="rId50" xr:uid="{4CDC2DA3-B548-441E-9739-358019C8242C}"/>
    <hyperlink ref="J53" r:id="rId51" xr:uid="{E82782A5-CCC3-4333-8229-4C27C86598D5}"/>
    <hyperlink ref="J54" r:id="rId52" xr:uid="{2D666688-F7BC-498F-8547-E074534EA45C}"/>
    <hyperlink ref="J55" r:id="rId53" xr:uid="{D35D4535-D939-440A-BD13-8CD1171044F9}"/>
    <hyperlink ref="J56" r:id="rId54" xr:uid="{5523F882-F421-4F7B-80D6-DC501768E161}"/>
    <hyperlink ref="J57" r:id="rId55" xr:uid="{3D9D7CC2-C2A3-4BF6-AA23-5D7BBA9AA91F}"/>
    <hyperlink ref="J58" r:id="rId56" xr:uid="{8748A8D7-35A5-455C-AFFC-07992948DA38}"/>
    <hyperlink ref="J59" r:id="rId57" xr:uid="{0FA90B87-D40C-4953-97BC-02542F773DDE}"/>
    <hyperlink ref="J60" r:id="rId58" xr:uid="{1C4D9EB3-13CD-489F-85DD-D664AA53747C}"/>
    <hyperlink ref="J61" r:id="rId59" xr:uid="{D5613A11-8FDF-48A4-B465-E9F548622E12}"/>
    <hyperlink ref="J62" r:id="rId60" xr:uid="{2F28CEC5-16EE-40B1-97D2-D0EE9025B491}"/>
    <hyperlink ref="J63" r:id="rId61" xr:uid="{B4AB01D9-3DB2-401D-9CD6-FC066F3CD8EB}"/>
    <hyperlink ref="J64" r:id="rId62" xr:uid="{A8B11690-C933-4144-89FD-D7B239F72794}"/>
    <hyperlink ref="J65" r:id="rId63" xr:uid="{BC496FD3-B708-4DBA-ADA0-B0647D79A631}"/>
    <hyperlink ref="J66" r:id="rId64" xr:uid="{2C831871-EADA-40B5-A01A-5513A83E8DCE}"/>
    <hyperlink ref="J67" r:id="rId65" xr:uid="{3A5B236B-8855-44A1-8BF1-237CF25C54A9}"/>
    <hyperlink ref="J68" r:id="rId66" xr:uid="{EA555142-02CC-4398-8BA1-B5155958E13C}"/>
    <hyperlink ref="J69" r:id="rId67" xr:uid="{9DF6292E-0AE4-408B-A1F0-C804E3029E0A}"/>
    <hyperlink ref="J70" r:id="rId68" xr:uid="{6F6553D1-3A60-490F-A577-27F1643E5D1A}"/>
    <hyperlink ref="J71" r:id="rId69" xr:uid="{CAB9D5E5-C789-4DF1-B62D-2C4A4CDC5866}"/>
    <hyperlink ref="J72" r:id="rId70" xr:uid="{9C49D437-29EA-4CA5-810D-414A397E807A}"/>
    <hyperlink ref="J73" r:id="rId71" xr:uid="{F84CC8C1-6204-47B8-A296-3264D16BDD47}"/>
    <hyperlink ref="J74" r:id="rId72" xr:uid="{880BFA1E-4805-4B4A-A435-6D8E1B28C0AB}"/>
    <hyperlink ref="J75" r:id="rId73" xr:uid="{3A0418F8-C71C-4AE3-8325-A82E2CF38492}"/>
    <hyperlink ref="J76" r:id="rId74" xr:uid="{B88116B0-A26C-414C-903B-2D32EAA748C5}"/>
    <hyperlink ref="J77" r:id="rId75" xr:uid="{8EBE52A4-6FC5-4FB2-AFA8-AF54452D46E8}"/>
    <hyperlink ref="J78" r:id="rId76" xr:uid="{F6D49439-AE0A-4548-B158-764CDF703F6D}"/>
    <hyperlink ref="J79" r:id="rId77" xr:uid="{F647FB93-1659-4E39-92FC-B19AACDBE38C}"/>
    <hyperlink ref="J80" r:id="rId78" xr:uid="{AF112B5C-792B-4CC0-BBE2-A6CC2BEE7793}"/>
    <hyperlink ref="J81" r:id="rId79" xr:uid="{34AAC5BB-B98E-4F11-BF35-121B6AEAB9C9}"/>
    <hyperlink ref="J82" r:id="rId80" xr:uid="{BFDE1261-4B7C-493A-9CFD-CB64291CD0A5}"/>
    <hyperlink ref="J83" r:id="rId81" xr:uid="{AA0C9E12-B2C2-4D5A-8858-583C4B772233}"/>
    <hyperlink ref="J84" r:id="rId82" xr:uid="{54DFD272-35D4-4F6A-9E81-797D617263A9}"/>
    <hyperlink ref="J85" r:id="rId83" xr:uid="{7BE49546-C361-4360-B9D3-F56A86F628A1}"/>
    <hyperlink ref="J86" r:id="rId84" xr:uid="{4EE2D64E-934F-42CD-A7C3-53E18AAB4AA9}"/>
    <hyperlink ref="J87" r:id="rId85" xr:uid="{BAAEAB8C-07C0-4813-8429-6E3424E2157A}"/>
    <hyperlink ref="J88" r:id="rId86" xr:uid="{8E9EF20D-CF45-4D7C-A6A5-0A15738E1DD9}"/>
    <hyperlink ref="J89" r:id="rId87" xr:uid="{E5119408-2AF4-4E0E-B160-F9F0F1B7B5AD}"/>
    <hyperlink ref="J90" r:id="rId88" xr:uid="{3EDF1D42-C92D-4534-BCE5-42DE62B82DB2}"/>
    <hyperlink ref="J91" r:id="rId89" xr:uid="{FB8F5DD9-08B8-4672-A4FC-353C3A27B124}"/>
    <hyperlink ref="J92" r:id="rId90" xr:uid="{137ECFE6-B7ED-4CF5-94F9-66A1BF8E2E8C}"/>
    <hyperlink ref="J93" r:id="rId91" xr:uid="{41881A13-40D3-40B6-969C-46BE5D3A748E}"/>
    <hyperlink ref="J94" r:id="rId92" xr:uid="{E0BCFEBA-F830-4086-84F4-EED1104822F7}"/>
    <hyperlink ref="J95" r:id="rId93" xr:uid="{21F4DCB0-6F0F-4CAE-A526-8B38A200BA73}"/>
    <hyperlink ref="J96" r:id="rId94" xr:uid="{A25AA94C-F794-4AF7-ACD1-D772C02AFD09}"/>
    <hyperlink ref="J97" r:id="rId95" xr:uid="{411236F2-5099-4CF2-8008-AEC981140675}"/>
    <hyperlink ref="J98" r:id="rId96" xr:uid="{AE6EBC19-FE14-4EB1-B44D-CBD377CB2FAA}"/>
    <hyperlink ref="J99" r:id="rId97" xr:uid="{A43632F9-7DA6-44DC-9BD7-994AAE500EAE}"/>
    <hyperlink ref="J100" r:id="rId98" xr:uid="{9E53E2B4-AAC2-4530-8CBD-E0F815BCB812}"/>
    <hyperlink ref="J101" r:id="rId99" xr:uid="{2F8AEBD6-521A-45E9-9E27-6249F56758A0}"/>
    <hyperlink ref="J102" r:id="rId100" xr:uid="{359D6E8B-8DF1-40C3-AE1E-BFC99DAE9063}"/>
    <hyperlink ref="J103" r:id="rId101" xr:uid="{0DC5658C-57A8-4F4E-ABAB-D1DAB2BD46D3}"/>
    <hyperlink ref="J104" r:id="rId102" xr:uid="{0483490C-8765-4AC0-8C36-B40F15EBFAEF}"/>
    <hyperlink ref="J105" r:id="rId103" xr:uid="{C9B5D644-F313-4A7E-B327-919C790A999F}"/>
    <hyperlink ref="J106" r:id="rId104" xr:uid="{DAE06A05-935A-43DF-808B-2F1E00F43A12}"/>
    <hyperlink ref="J107" r:id="rId105" xr:uid="{8A87B271-FD28-405F-9A65-8F70AD040CBA}"/>
    <hyperlink ref="J108" r:id="rId106" xr:uid="{756C6940-5318-4B1C-B35B-9A5B13ADD040}"/>
    <hyperlink ref="J109" r:id="rId107" xr:uid="{6DFFEA07-23E8-4A2F-8DC2-6F9C620BBFFC}"/>
    <hyperlink ref="J110" r:id="rId108" xr:uid="{74C318A4-DBF1-47D6-86F6-1F773D76A20A}"/>
    <hyperlink ref="J111" r:id="rId109" xr:uid="{C279E0C4-9F01-4F60-820D-CCBDC788CA65}"/>
    <hyperlink ref="J112" r:id="rId110" xr:uid="{CA6DB517-CBAC-4126-8898-565DA39B995C}"/>
    <hyperlink ref="J113" r:id="rId111" xr:uid="{79BE6412-2CB0-43DF-AC95-95BE62CC74C4}"/>
    <hyperlink ref="J114" r:id="rId112" xr:uid="{326AA8C9-C838-441B-ABD8-568DA5D7F97D}"/>
    <hyperlink ref="J115" r:id="rId113" xr:uid="{D3833D06-881A-473C-AE41-58BF27AB1A40}"/>
    <hyperlink ref="J116" r:id="rId114" xr:uid="{00F90104-BC00-496A-B9C8-B8262A7F66DB}"/>
    <hyperlink ref="J117" r:id="rId115" xr:uid="{950731EA-8AD5-4CD9-9F1A-C20FA0EE7354}"/>
    <hyperlink ref="J118" r:id="rId116" xr:uid="{F543DBD5-5E6E-4CF9-BA4B-83B0C4312437}"/>
    <hyperlink ref="J119" r:id="rId117" xr:uid="{DDCF6D5E-AED5-4668-94A7-A4928BD9FD02}"/>
    <hyperlink ref="J120" r:id="rId118" xr:uid="{6A72BFCC-39E3-4FB9-8E86-8A4E57E690B1}"/>
    <hyperlink ref="J121" r:id="rId119" xr:uid="{CC9E4B9C-7568-4B94-AA38-1156757E92C1}"/>
    <hyperlink ref="J122" r:id="rId120" xr:uid="{F4D96B47-F50F-4EB7-A599-3166B64E8CDC}"/>
    <hyperlink ref="J123" r:id="rId121" xr:uid="{9527C8DC-0150-42C4-82ED-F52FC330D957}"/>
    <hyperlink ref="J124" r:id="rId122" xr:uid="{F1B71431-7441-4DA0-A8AA-E1EF53EB2F53}"/>
    <hyperlink ref="J125" r:id="rId123" xr:uid="{BCCB32A6-69CD-44C3-BF63-ED426ADC9D6B}"/>
    <hyperlink ref="J126" r:id="rId124" xr:uid="{35331150-DE99-4F6D-9530-EAD7C36343E8}"/>
    <hyperlink ref="J127" r:id="rId125" xr:uid="{BDDEDE85-3A6B-4153-8930-8D91F422D9DC}"/>
    <hyperlink ref="J128" r:id="rId126" xr:uid="{3A89769A-DA79-4E80-AEBA-DAF9F43B597C}"/>
    <hyperlink ref="J129" r:id="rId127" xr:uid="{28BDEBA0-1E43-4997-9790-4F97E2E6F0FD}"/>
    <hyperlink ref="J130" r:id="rId128" xr:uid="{73C5AA59-88D2-4B14-A96D-02F5D81EA0B1}"/>
    <hyperlink ref="J131" r:id="rId129" xr:uid="{AA63B1CE-581E-4EB6-B56A-6642B7543333}"/>
    <hyperlink ref="J132" r:id="rId130" xr:uid="{B2961FB5-0E1F-4A6B-BF6F-7D31F9CD3FB8}"/>
    <hyperlink ref="J133" r:id="rId131" xr:uid="{F4BD0E1B-8918-4F17-ACEC-537744640175}"/>
    <hyperlink ref="J134" r:id="rId132" xr:uid="{C1DCA45A-87F3-4781-AF21-982064C3CD0D}"/>
    <hyperlink ref="J135" r:id="rId133" xr:uid="{FA386CB3-D66C-46C8-8EA1-49B31449EF86}"/>
    <hyperlink ref="J136" r:id="rId134" xr:uid="{43C7C094-9F41-4D92-B726-ED7CBD62AF9C}"/>
    <hyperlink ref="J137" r:id="rId135" xr:uid="{F07AFB88-3009-4989-BC79-9744F18801C3}"/>
    <hyperlink ref="J138" r:id="rId136" xr:uid="{A0A2210A-7982-4B71-A969-6D3F2D7EED0A}"/>
    <hyperlink ref="J139" r:id="rId137" xr:uid="{982545CB-E6EF-4C4E-9739-05F47618E649}"/>
    <hyperlink ref="J140" r:id="rId138" xr:uid="{C180147A-B045-41B6-93C1-E8168B5E662C}"/>
    <hyperlink ref="J141" r:id="rId139" xr:uid="{773894E3-535B-476D-8FA9-B1857066C92B}"/>
    <hyperlink ref="J142" r:id="rId140" xr:uid="{D9402EB4-B006-4413-A47D-8B961020A293}"/>
    <hyperlink ref="J143" r:id="rId141" xr:uid="{78BBBBAC-D9F0-4908-8ED2-F792BD6FA6D2}"/>
    <hyperlink ref="J144" r:id="rId142" xr:uid="{5D649B52-1E53-4AD6-BD61-ADB75A2FCB4A}"/>
    <hyperlink ref="J145" r:id="rId143" xr:uid="{445BA504-9936-4F7A-984D-C433D61643D1}"/>
    <hyperlink ref="J146" r:id="rId144" xr:uid="{1EA4E440-751C-4BE7-B326-AA77D1E15ED7}"/>
    <hyperlink ref="J147" r:id="rId145" xr:uid="{AB02F67A-F14C-4ED0-973C-16812183D871}"/>
    <hyperlink ref="J148" r:id="rId146" xr:uid="{F4B1C212-69A4-4819-8537-9BA5708F9696}"/>
    <hyperlink ref="J149" r:id="rId147" xr:uid="{3FA95652-9C71-4151-BDB1-0E58482BE63A}"/>
    <hyperlink ref="J150" r:id="rId148" xr:uid="{C8E6FE5B-3376-4B35-A58C-9C1D31A98762}"/>
    <hyperlink ref="J151" r:id="rId149" xr:uid="{FDCA6704-1CE2-4AFC-AC9F-B5D0534A8C9F}"/>
    <hyperlink ref="J152" r:id="rId150" xr:uid="{5EDC5052-9D09-4C07-AD63-896095949C82}"/>
    <hyperlink ref="J153" r:id="rId151" xr:uid="{30CEBCB7-A83D-4B01-841B-5CBAA7F9960D}"/>
    <hyperlink ref="J154" r:id="rId152" xr:uid="{EBDCF49C-2406-4ECE-99A8-845F65058A9B}"/>
    <hyperlink ref="J155" r:id="rId153" xr:uid="{98981B7B-26B5-4089-A614-088864E1CDF2}"/>
    <hyperlink ref="J156" r:id="rId154" xr:uid="{F3CE3648-2531-4B58-9374-971CB65A5BB6}"/>
    <hyperlink ref="J157" r:id="rId155" xr:uid="{46FBAE05-83F6-47EE-AA53-10D2BD710CD1}"/>
    <hyperlink ref="J158" r:id="rId156" xr:uid="{46C3C017-3803-454C-9118-CD751AAA7890}"/>
    <hyperlink ref="J159" r:id="rId157" xr:uid="{BD37DFFC-C73F-4477-8DE7-6381A5131B07}"/>
    <hyperlink ref="J160" r:id="rId158" xr:uid="{948037B0-EE63-4123-934C-106A87A640E7}"/>
    <hyperlink ref="J161" r:id="rId159" xr:uid="{9958F995-B697-4854-9AEA-ADF001408BBE}"/>
    <hyperlink ref="J162" r:id="rId160" xr:uid="{11364685-02DC-4F4F-9411-B493E37939CE}"/>
    <hyperlink ref="J163" r:id="rId161" xr:uid="{FFBBF5E3-F080-4011-AD84-3207A9505938}"/>
    <hyperlink ref="J164" r:id="rId162" xr:uid="{52F80603-34CF-4C0E-A877-E01CE12F2F48}"/>
    <hyperlink ref="J165" r:id="rId163" xr:uid="{A052CF26-CE5C-4255-8CC6-9422A9726049}"/>
    <hyperlink ref="J166" r:id="rId164" xr:uid="{FC59FDDA-9DF3-4D26-9586-9C104D5AB231}"/>
    <hyperlink ref="J167" r:id="rId165" xr:uid="{B0E5B078-746B-42A2-B731-5E2F6421E26D}"/>
    <hyperlink ref="J168" r:id="rId166" xr:uid="{650518AE-79D3-4477-9BF0-6A21A8D0BEF1}"/>
    <hyperlink ref="J169" r:id="rId167" xr:uid="{25E48E27-397C-496F-8DE1-BC77D5F84B49}"/>
    <hyperlink ref="J170" r:id="rId168" xr:uid="{EBD1278E-4251-4010-8D11-C67F4EA12906}"/>
    <hyperlink ref="J171" r:id="rId169" xr:uid="{FE821E18-C719-4F77-BF78-F60469721182}"/>
    <hyperlink ref="J172" r:id="rId170" xr:uid="{2C38CBB1-D376-4B5A-AD6E-9876C5DA2ED9}"/>
    <hyperlink ref="J173" r:id="rId171" xr:uid="{721F3533-64E5-43C8-AF48-ADB4622751D9}"/>
    <hyperlink ref="J174" r:id="rId172" xr:uid="{B0B16A1D-EFA9-43A1-8F42-8A348CBF459E}"/>
    <hyperlink ref="J175" r:id="rId173" xr:uid="{A2D35EB3-8FFA-4232-A29E-C1D3E019F789}"/>
    <hyperlink ref="J176" r:id="rId174" xr:uid="{A1128653-E697-4808-83E6-6A6374480B83}"/>
    <hyperlink ref="J177" r:id="rId175" xr:uid="{7C74D12E-53BB-48A8-885D-74CCB173E800}"/>
    <hyperlink ref="J178" r:id="rId176" xr:uid="{74A5E3B2-2BD2-40B2-83E4-9891072DFD7B}"/>
    <hyperlink ref="J179" r:id="rId177" xr:uid="{EA571291-BC4A-41A6-8584-B28F753A8862}"/>
    <hyperlink ref="J180" r:id="rId178" xr:uid="{EDC5FC64-E734-4581-B8AE-797481FDC22B}"/>
    <hyperlink ref="J181" r:id="rId179" xr:uid="{21CF5405-8A5E-4AAB-9A99-F8BE02416994}"/>
    <hyperlink ref="J182" r:id="rId180" xr:uid="{59845E99-6929-47C0-B325-16BF298B1588}"/>
    <hyperlink ref="J183" r:id="rId181" xr:uid="{35EE9E86-7015-4508-9852-B80A63F34F2D}"/>
    <hyperlink ref="J184" r:id="rId182" xr:uid="{C4422D3E-A18F-4125-B1EE-7BE0C1A524C4}"/>
    <hyperlink ref="J185" r:id="rId183" xr:uid="{21966EEC-587F-46F5-9B7B-107275496652}"/>
    <hyperlink ref="J186" r:id="rId184" xr:uid="{FC522EC4-1CBE-4FD1-B98E-1282CDBB78F0}"/>
    <hyperlink ref="J187" r:id="rId185" xr:uid="{2E0725C8-5CA6-41E6-91D4-4E4807F0C9BA}"/>
    <hyperlink ref="J188" r:id="rId186" xr:uid="{FE2C669D-DE12-4323-8510-4491B97D5900}"/>
    <hyperlink ref="J189" r:id="rId187" xr:uid="{AFE288A0-DDA6-4C37-8502-57239A7560CF}"/>
    <hyperlink ref="J190" r:id="rId188" xr:uid="{2D3D6C74-7CF5-4E03-84DF-52688C320D4D}"/>
    <hyperlink ref="J191" r:id="rId189" xr:uid="{813E88B9-7315-4911-A5DE-81ECA932DE98}"/>
    <hyperlink ref="J192" r:id="rId190" xr:uid="{36157EB2-5E47-4E0C-90B0-16BCE7F46E44}"/>
    <hyperlink ref="J193" r:id="rId191" xr:uid="{AA6CAF26-E8B2-4F03-B90A-E2D739431589}"/>
    <hyperlink ref="J194" r:id="rId192" xr:uid="{F7D2C31D-8D24-4B0B-A9E4-05D1AB49A232}"/>
    <hyperlink ref="J195" r:id="rId193" xr:uid="{68CC0765-F9BD-45DB-B04F-D98E94795831}"/>
    <hyperlink ref="J196" r:id="rId194" xr:uid="{FD7156B5-888C-4136-B4B9-B30E33EBBDB4}"/>
    <hyperlink ref="J197" r:id="rId195" xr:uid="{8F3C9D86-3625-4EC6-8384-D3A22AB83537}"/>
    <hyperlink ref="J198" r:id="rId196" xr:uid="{1E09114F-1D95-41F0-B7FF-627B5F9D561A}"/>
    <hyperlink ref="J199" r:id="rId197" xr:uid="{1A71F9FD-E5C9-45FD-949D-5AB519C00E56}"/>
    <hyperlink ref="J200" r:id="rId198" xr:uid="{FB811C28-271D-4FC9-819A-B99D108ACD65}"/>
    <hyperlink ref="J201" r:id="rId199" xr:uid="{0EF9A5DB-A1C9-46CD-BF4A-0623ABB62598}"/>
    <hyperlink ref="J202" r:id="rId200" xr:uid="{D776BD03-4CF4-4841-A91B-53617FB97AF6}"/>
    <hyperlink ref="J203" r:id="rId201" xr:uid="{B2EA4E2C-40B6-4C9B-A278-24AD32BCAF70}"/>
    <hyperlink ref="J204" r:id="rId202" xr:uid="{66EF82B6-156B-4B17-900F-517B6D27A1E4}"/>
    <hyperlink ref="J205" r:id="rId203" xr:uid="{A576EF68-E220-4725-ADC5-CD2BBC545B00}"/>
    <hyperlink ref="J206" r:id="rId204" xr:uid="{C2949EFF-1F94-4427-8D01-6C3A300422EC}"/>
    <hyperlink ref="J207" r:id="rId205" xr:uid="{3C253CFC-1646-4E05-8AEF-B4904B4128EE}"/>
    <hyperlink ref="J208" r:id="rId206" xr:uid="{2C3F8E74-BBC9-41F0-836D-ED7B3792115F}"/>
    <hyperlink ref="J209" r:id="rId207" xr:uid="{6C691735-E8D2-42B2-9F31-E11905D374C5}"/>
    <hyperlink ref="J210" r:id="rId208" xr:uid="{150F0754-72C4-4EE5-B6F6-76ED13E9A7EC}"/>
    <hyperlink ref="J211" r:id="rId209" xr:uid="{ABFFBB89-385B-4577-8860-0A0F78689CE5}"/>
    <hyperlink ref="J212" r:id="rId210" xr:uid="{A73565E7-4376-47B2-997D-EF6EA351CBB4}"/>
    <hyperlink ref="J213" r:id="rId211" xr:uid="{48394849-5828-4908-8CCC-2E27F3BA1950}"/>
    <hyperlink ref="J214" r:id="rId212" xr:uid="{91B92488-EFAB-4BF4-B21D-0FD66855F517}"/>
    <hyperlink ref="J215" r:id="rId213" xr:uid="{540B0C71-6EB5-422E-AB1C-DB2389F2FA03}"/>
    <hyperlink ref="J216" r:id="rId214" xr:uid="{C0DD881D-9492-4486-BB07-D8E55FB8BD77}"/>
    <hyperlink ref="J217" r:id="rId215" xr:uid="{91C12A82-3F8C-42D3-936D-7E6B0DDF6E6D}"/>
    <hyperlink ref="J218" r:id="rId216" xr:uid="{11012D4E-E2FF-4BAC-B7E5-5A6347CFD940}"/>
    <hyperlink ref="J219" r:id="rId217" xr:uid="{E8939AC7-0BEC-47E6-BD25-21A8933D8FC3}"/>
    <hyperlink ref="J220" r:id="rId218" xr:uid="{073F0BED-32CB-4A9B-BAE3-08A4BD52225E}"/>
    <hyperlink ref="J221" r:id="rId219" xr:uid="{B697461F-C3DE-4EC5-A822-2B2CC4DB176A}"/>
    <hyperlink ref="J222" r:id="rId220" xr:uid="{BB96AAFA-C031-4F56-B22B-39AFA9DAE6D2}"/>
    <hyperlink ref="J223" r:id="rId221" xr:uid="{5E526777-526D-4E28-9E96-9C0EA3C07208}"/>
    <hyperlink ref="J224" r:id="rId222" xr:uid="{EE5EBC27-6738-4751-9A42-2B042D8A9ADF}"/>
    <hyperlink ref="J225" r:id="rId223" xr:uid="{95DD397C-D2BF-476C-9585-FDCC172F55E9}"/>
    <hyperlink ref="J226" r:id="rId224" xr:uid="{F1004D86-02F1-4C50-9EE7-DB7A18D7B140}"/>
    <hyperlink ref="J227" r:id="rId225" xr:uid="{DE4A3033-A48B-49E6-85CD-9AEECC9B7AF9}"/>
    <hyperlink ref="J228" r:id="rId226" xr:uid="{9F84C75D-EC94-46E6-8B83-7B1F22F5DEA4}"/>
    <hyperlink ref="J229" r:id="rId227" xr:uid="{17E899FE-4801-4B2B-9C12-ECBC30696354}"/>
    <hyperlink ref="J230" r:id="rId228" xr:uid="{6584105A-8A6C-47F3-BAED-30E142BADCE4}"/>
    <hyperlink ref="J231" r:id="rId229" xr:uid="{5C26AD9E-4B84-4237-A33F-0E936835404E}"/>
    <hyperlink ref="J232" r:id="rId230" xr:uid="{17857AB2-9FE4-429B-B6C7-B6A8B633F312}"/>
    <hyperlink ref="J233" r:id="rId231" xr:uid="{7419EB21-519A-4B71-8063-CFD7D186F19A}"/>
    <hyperlink ref="J234" r:id="rId232" xr:uid="{F2612A8E-5224-48EF-9355-87A56202DF85}"/>
    <hyperlink ref="J235" r:id="rId233" xr:uid="{4F5AC780-A687-416A-9BE4-354AF785D217}"/>
    <hyperlink ref="J236" r:id="rId234" xr:uid="{9BFB57FC-19B5-4EEE-9103-CCC9A9C75CDF}"/>
    <hyperlink ref="J237" r:id="rId235" xr:uid="{169C11BE-2337-4D59-B340-2015478537B8}"/>
    <hyperlink ref="J238" r:id="rId236" xr:uid="{E52DBFE7-780C-4663-9EA9-AE2C0CDEDA36}"/>
    <hyperlink ref="J239" r:id="rId237" xr:uid="{668EA612-793F-4376-8109-FA8641905B17}"/>
    <hyperlink ref="J240" r:id="rId238" xr:uid="{5B6E6C8E-10C5-40AA-B0B8-FAE5387ECD92}"/>
    <hyperlink ref="J241" r:id="rId239" xr:uid="{6408B410-392E-42B0-8C26-ECC9B54516EA}"/>
    <hyperlink ref="J242" r:id="rId240" xr:uid="{C60FE6F2-A76C-4944-96F0-5FA21340869D}"/>
    <hyperlink ref="J243" r:id="rId241" xr:uid="{58DCE8F5-1C4A-4526-B5C5-97518CE48316}"/>
    <hyperlink ref="J244" r:id="rId242" xr:uid="{6A6D038E-49B9-4257-B1E1-0C66FA533C48}"/>
    <hyperlink ref="J245" r:id="rId243" xr:uid="{14D05979-99EE-4158-B97E-D7DA9BDC177F}"/>
    <hyperlink ref="J246" r:id="rId244" xr:uid="{6B92EBB4-6C76-4EC0-AD09-D67DD62BB914}"/>
    <hyperlink ref="J247" r:id="rId245" xr:uid="{95C38109-F4DC-4395-8718-B512F8D4455C}"/>
    <hyperlink ref="J248" r:id="rId246" xr:uid="{F21C0CF6-B4BB-4A31-815B-F135E7A73932}"/>
    <hyperlink ref="J249" r:id="rId247" xr:uid="{6A36DECC-C8BD-4BAD-BAA9-BC298C01A2E9}"/>
    <hyperlink ref="J250" r:id="rId248" xr:uid="{D176EB95-DCA3-4A07-91FC-36A57F10EB6D}"/>
    <hyperlink ref="J251" r:id="rId249" xr:uid="{8E9E41C4-FFD5-47F8-9D37-54A34B0A9BBD}"/>
    <hyperlink ref="J252" r:id="rId250" xr:uid="{56330931-3363-4192-9C87-2D380866F6D1}"/>
    <hyperlink ref="J253" r:id="rId251" xr:uid="{FC877665-A061-404A-AE8E-81A83F6D7D5D}"/>
    <hyperlink ref="J254" r:id="rId252" xr:uid="{F38B00A2-FB3D-42D4-88C9-1C7337C1520A}"/>
    <hyperlink ref="J255" r:id="rId253" xr:uid="{12A3AB54-9D6A-4392-BE65-892027D023CE}"/>
    <hyperlink ref="J256" r:id="rId254" xr:uid="{A706B8C1-02F5-43F8-8691-83BF5C278B17}"/>
    <hyperlink ref="J257" r:id="rId255" xr:uid="{96BD9981-0DC8-40AF-ABA3-6D9E8A766E8E}"/>
    <hyperlink ref="J258" r:id="rId256" xr:uid="{A8183E0A-FB44-488A-A312-CFF3EF872080}"/>
    <hyperlink ref="J259" r:id="rId257" xr:uid="{F70A7F9A-B4F3-4188-AE25-C66E82C70086}"/>
    <hyperlink ref="J260" r:id="rId258" xr:uid="{76B4C108-7F7C-4D46-A8B4-EDE587164222}"/>
    <hyperlink ref="J261" r:id="rId259" xr:uid="{37FF67E1-F044-43C4-BA1B-63DBB9AF3C54}"/>
    <hyperlink ref="J262" r:id="rId260" xr:uid="{FF32919D-C1A8-4F4B-87F8-4BE97D07FFA6}"/>
    <hyperlink ref="J263" r:id="rId261" xr:uid="{A01BB41A-107F-43E4-8CEF-E113D884D649}"/>
    <hyperlink ref="J264" r:id="rId262" xr:uid="{B0F18CF6-A83A-423C-8488-A729770D48AA}"/>
    <hyperlink ref="J265" r:id="rId263" xr:uid="{30ED5F66-2B5C-47FF-B7B0-61D142A621B4}"/>
    <hyperlink ref="J266" r:id="rId264" xr:uid="{9654D026-21E7-449A-B24E-767DEAB7CCA6}"/>
    <hyperlink ref="J267" r:id="rId265" xr:uid="{075323A2-B77C-4F8A-BDF5-39D2EBC10225}"/>
    <hyperlink ref="J268" r:id="rId266" xr:uid="{7C364180-9F9B-40CC-8231-820ADBF99F3F}"/>
    <hyperlink ref="J269" r:id="rId267" xr:uid="{CCA6D9DC-3233-4361-882D-7350042B6168}"/>
    <hyperlink ref="J270" r:id="rId268" xr:uid="{971B9AED-3BF4-407B-8654-8EB67692EE3D}"/>
    <hyperlink ref="J271" r:id="rId269" xr:uid="{8540865B-0504-47A7-9DC6-80E2F6178CCA}"/>
    <hyperlink ref="J272" r:id="rId270" xr:uid="{82C66710-64AF-4BB1-AB3D-06B3DF21EC3A}"/>
    <hyperlink ref="J273" r:id="rId271" xr:uid="{1AA6205E-A7AA-4755-8C09-5638B83192B2}"/>
    <hyperlink ref="J274" r:id="rId272" xr:uid="{7FCF6B7A-4763-42A3-81BF-428E53AC715E}"/>
    <hyperlink ref="J275" r:id="rId273" xr:uid="{639F97C7-C661-4A3F-A970-E0ECE182B9EE}"/>
    <hyperlink ref="J276" r:id="rId274" xr:uid="{C7B1A0C8-405C-419A-A45C-5902EFA47A39}"/>
    <hyperlink ref="J277" r:id="rId275" xr:uid="{9755C1F5-2561-43B2-B721-305E800CB068}"/>
    <hyperlink ref="J278" r:id="rId276" xr:uid="{A68819F0-DC2A-4E28-82EB-07F2D57973FE}"/>
    <hyperlink ref="J279" r:id="rId277" xr:uid="{CCB937D4-9631-4969-BDE8-A22DE8B83BC7}"/>
    <hyperlink ref="J280" r:id="rId278" xr:uid="{33590C9F-34B4-4E3C-9BB2-47E0018B9AC6}"/>
    <hyperlink ref="J281" r:id="rId279" xr:uid="{2601E6B4-6D10-41F9-B734-3ADDE21CAFD2}"/>
    <hyperlink ref="J282" r:id="rId280" xr:uid="{5C85C011-ED93-4DB5-B617-7EED74757D6E}"/>
    <hyperlink ref="J283" r:id="rId281" xr:uid="{FB7EB7AD-E594-4271-9FB0-C68F3DAED788}"/>
    <hyperlink ref="J284" r:id="rId282" xr:uid="{69C4DD73-21A9-4EF0-872E-AECCE7207C12}"/>
    <hyperlink ref="J285" r:id="rId283" xr:uid="{84DEB638-9455-4470-9627-1FF27F0F69ED}"/>
    <hyperlink ref="J286" r:id="rId284" xr:uid="{CA2F941F-DF6D-4F19-BAAC-95268BD8585C}"/>
    <hyperlink ref="J287" r:id="rId285" xr:uid="{3F4B287D-BFE7-4260-A8BE-A7D588557A63}"/>
    <hyperlink ref="J288" r:id="rId286" xr:uid="{05E2B72E-4A73-4F71-917C-A85D44737FA4}"/>
    <hyperlink ref="J289" r:id="rId287" xr:uid="{17EFAB49-2539-449D-8E1F-FEAEC9F7EAC0}"/>
    <hyperlink ref="J290" r:id="rId288" xr:uid="{0BD9E3E3-825B-4B07-973F-6EFB95EF6534}"/>
    <hyperlink ref="J291" r:id="rId289" xr:uid="{ED045258-F543-4DC4-A86B-54568AEBFD34}"/>
    <hyperlink ref="J292" r:id="rId290" xr:uid="{5E66A4C3-7D49-482C-B2A5-580042088BE7}"/>
    <hyperlink ref="J293" r:id="rId291" xr:uid="{1553AC16-5515-4B76-A535-B165515E951F}"/>
    <hyperlink ref="J294" r:id="rId292" xr:uid="{E61029EA-BA66-4BBE-8655-8F01CF003AFE}"/>
    <hyperlink ref="J295" r:id="rId293" xr:uid="{2B607C8A-69B0-4C4B-8809-BF97DBBC39C5}"/>
    <hyperlink ref="J296" r:id="rId294" xr:uid="{30CA5E4C-399B-4590-AED3-2F6D7439EDBE}"/>
    <hyperlink ref="J297" r:id="rId295" xr:uid="{A68528D7-72F9-4B1F-AB8E-9001043D7119}"/>
    <hyperlink ref="J298" r:id="rId296" xr:uid="{B771E31C-D19E-4DC5-81BF-3713001C5306}"/>
    <hyperlink ref="J299" r:id="rId297" xr:uid="{9F55EECF-2C3D-4504-915B-9E61F2EF1E3A}"/>
    <hyperlink ref="J300" r:id="rId298" xr:uid="{8932A348-EE02-47E0-87F9-5EDFEC3765B4}"/>
    <hyperlink ref="J301" r:id="rId299" xr:uid="{3587FB37-0A90-4D56-9F3E-D04DF71F8A27}"/>
    <hyperlink ref="J302" r:id="rId300" xr:uid="{3A22CBAA-7351-4CF0-947D-58E638FE73B3}"/>
    <hyperlink ref="J303" r:id="rId301" xr:uid="{7A6F5A9B-F880-43B3-9D2A-2C0A9569DE4F}"/>
    <hyperlink ref="J304" r:id="rId302" xr:uid="{2C9C74A5-67BD-4769-8EAD-94E666D81ED7}"/>
    <hyperlink ref="J305" r:id="rId303" xr:uid="{BBDF8703-330C-4278-B284-1D3EDB3FA567}"/>
    <hyperlink ref="J306" r:id="rId304" xr:uid="{771DD7EF-77A2-4F78-88AA-1410525FCBDB}"/>
    <hyperlink ref="J307" r:id="rId305" xr:uid="{AB8D6BD5-95A9-4CA9-9052-02DDFD3D4D8E}"/>
    <hyperlink ref="J308" r:id="rId306" xr:uid="{FEA36CAF-78FD-49D6-9428-88DEF8C1ACEA}"/>
    <hyperlink ref="J309" r:id="rId307" xr:uid="{B5DF166D-643A-4B86-B23A-BF278B4F9252}"/>
    <hyperlink ref="J310" r:id="rId308" xr:uid="{6B187C79-E86A-4E53-B18D-FB2012605C60}"/>
    <hyperlink ref="J311" r:id="rId309" xr:uid="{3148EDAA-D6E6-49D2-902B-57129A756142}"/>
    <hyperlink ref="J312" r:id="rId310" xr:uid="{474E8118-BFF0-4873-B353-6EE5ACDE0804}"/>
    <hyperlink ref="J313" r:id="rId311" xr:uid="{9E0241D8-00F6-4402-B94D-42F757EE64F1}"/>
    <hyperlink ref="J314" r:id="rId312" xr:uid="{8B0D8061-14A9-495B-AA73-392DF2220761}"/>
    <hyperlink ref="J315" r:id="rId313" xr:uid="{61CFAF6D-299B-40C1-8A00-2EAD6DCCEEA9}"/>
    <hyperlink ref="J316" r:id="rId314" xr:uid="{CF025DDB-6BC3-438C-96A9-1E70E551E637}"/>
    <hyperlink ref="J317" r:id="rId315" xr:uid="{E4165626-790E-4E41-AB67-37AB553B40E3}"/>
    <hyperlink ref="J318" r:id="rId316" xr:uid="{B15B300F-AB22-490C-8390-BC4FA4454C59}"/>
    <hyperlink ref="J319" r:id="rId317" xr:uid="{F22EF0C6-C2C8-48AE-8ED1-D6293BF89CA0}"/>
    <hyperlink ref="J320" r:id="rId318" xr:uid="{5FAC6A8B-CD50-4C5A-AFF4-AC778B1EF42C}"/>
    <hyperlink ref="J321" r:id="rId319" xr:uid="{88DE95FC-18CA-407D-9543-7F1CB4AF066F}"/>
    <hyperlink ref="J322" r:id="rId320" xr:uid="{05760A0C-DB7C-4BEA-9AA9-08B0550DA3D5}"/>
    <hyperlink ref="J323" r:id="rId321" xr:uid="{8A602035-5C1A-44E6-9CA5-B23071401233}"/>
    <hyperlink ref="J324" r:id="rId322" xr:uid="{620409D7-689D-4AB0-8F72-93527A73B227}"/>
    <hyperlink ref="J325" r:id="rId323" xr:uid="{A138972F-5735-453C-A7B4-6771F80604BA}"/>
    <hyperlink ref="J326" r:id="rId324" xr:uid="{09DD412C-FCFB-4995-8C00-0D1ED6DE6F6F}"/>
    <hyperlink ref="J327" r:id="rId325" xr:uid="{ED06DD50-FA15-4299-9BD2-EB6196C3107A}"/>
    <hyperlink ref="J328" r:id="rId326" xr:uid="{B83E771D-0E66-47EA-B0FB-EE7A38C11567}"/>
    <hyperlink ref="J329" r:id="rId327" xr:uid="{055A5FF2-AAAF-4883-8E32-1CF8D8BEC4FC}"/>
    <hyperlink ref="J330" r:id="rId328" xr:uid="{B7E4F2A8-69A2-4F29-B635-9B7C2006F853}"/>
    <hyperlink ref="J331" r:id="rId329" xr:uid="{814F45D1-C224-490C-90DA-37207E909CD9}"/>
    <hyperlink ref="J332" r:id="rId330" xr:uid="{CF670037-1BE8-4D0B-AA0A-6C0B6B9183A3}"/>
    <hyperlink ref="J333" r:id="rId331" xr:uid="{14433E23-FCB0-4FA7-8C40-E6DD09955F90}"/>
    <hyperlink ref="J334" r:id="rId332" xr:uid="{739096B5-3900-4482-88BB-2713C369289F}"/>
    <hyperlink ref="J335" r:id="rId333" xr:uid="{56CEB379-54C3-4F46-B066-C4AC0907C0A9}"/>
    <hyperlink ref="J336" r:id="rId334" xr:uid="{279A12EA-59A2-4F03-85B5-0F433070C28A}"/>
    <hyperlink ref="J337" r:id="rId335" xr:uid="{F2A68306-B716-48BA-B071-5C63420469EC}"/>
    <hyperlink ref="J338" r:id="rId336" xr:uid="{AAC0DBCD-C191-4815-858A-73BB329412FE}"/>
    <hyperlink ref="J339" r:id="rId337" xr:uid="{52B07B9D-DFD2-4A00-BEEE-6C11A047A896}"/>
    <hyperlink ref="J340" r:id="rId338" xr:uid="{D85D7BC2-2790-4DC5-9FFD-C30574929D81}"/>
    <hyperlink ref="J341" r:id="rId339" xr:uid="{A196D7D8-C7D6-4E47-9E24-0BC24A42BEE4}"/>
    <hyperlink ref="J342" r:id="rId340" xr:uid="{AC202C8D-7DF1-432C-B8E7-065AA30A53E1}"/>
    <hyperlink ref="J343" r:id="rId341" xr:uid="{9DD1AB4A-2E45-431B-90ED-2C22A056968A}"/>
    <hyperlink ref="J344" r:id="rId342" xr:uid="{B89FB262-2F48-40E7-85AD-8AC1AF21736F}"/>
    <hyperlink ref="J345" r:id="rId343" xr:uid="{0324D9F7-41FB-4B01-BBCC-8FB44FC5F80A}"/>
    <hyperlink ref="J346" r:id="rId344" xr:uid="{00548D0C-E95C-4DD4-B05A-CF3D397CADB1}"/>
    <hyperlink ref="J347" r:id="rId345" xr:uid="{617C3108-3A62-4013-92F5-2AD14F047F9C}"/>
    <hyperlink ref="J348" r:id="rId346" xr:uid="{E603C2EA-114F-4642-82B3-A97F386273DC}"/>
    <hyperlink ref="J349" r:id="rId347" xr:uid="{12523C2E-E72B-4CB7-8190-C05FE057283B}"/>
    <hyperlink ref="J350" r:id="rId348" xr:uid="{732A5A80-FB82-4191-8A55-1104C51337A3}"/>
    <hyperlink ref="J351" r:id="rId349" xr:uid="{FA00B7C9-9F60-439D-BA5B-08403CA7E083}"/>
    <hyperlink ref="J352" r:id="rId350" xr:uid="{62E3E543-D2F5-48AE-9540-B8CFDFB3AAC4}"/>
    <hyperlink ref="J353" r:id="rId351" xr:uid="{11468689-CBDD-422D-AEE4-BCBA4DE60C0C}"/>
    <hyperlink ref="J354" r:id="rId352" xr:uid="{7581D191-B849-4BAF-B04B-2F41A24EB110}"/>
    <hyperlink ref="J355" r:id="rId353" xr:uid="{016F17A2-0B41-4D4E-88D2-A00C8BBCA7DE}"/>
    <hyperlink ref="J356" r:id="rId354" xr:uid="{4052954D-AE63-454B-A750-AC8BAB76725A}"/>
    <hyperlink ref="J357" r:id="rId355" xr:uid="{CD3691B1-8E46-4F4F-A28D-D6A963DEFFCB}"/>
    <hyperlink ref="J358" r:id="rId356" xr:uid="{C49316B4-3F71-4C6E-A467-485184118264}"/>
    <hyperlink ref="J359" r:id="rId357" xr:uid="{31317135-B4D1-4F43-82D9-A9F26EE94E28}"/>
    <hyperlink ref="J360" r:id="rId358" xr:uid="{A197C300-9AC6-41E6-B7BD-973A4A313DD0}"/>
    <hyperlink ref="J361" r:id="rId359" xr:uid="{7E9BB6ED-5ECD-49A4-8BE3-AA9D0745A647}"/>
    <hyperlink ref="J362" r:id="rId360" xr:uid="{D68E5770-7BFF-4EAE-BCC0-E641A5FA70A6}"/>
    <hyperlink ref="J363" r:id="rId361" xr:uid="{005D61A0-BE20-4A87-8600-B7FF2C971644}"/>
    <hyperlink ref="J364" r:id="rId362" xr:uid="{69CE2577-5A65-4AC5-8651-B224AC3315A4}"/>
    <hyperlink ref="J365" r:id="rId363" xr:uid="{40045160-2D9B-4618-9872-6C76D99DB422}"/>
    <hyperlink ref="J366" r:id="rId364" xr:uid="{D51D4F80-17FA-4352-872B-A1D64C8E34A4}"/>
    <hyperlink ref="J367" r:id="rId365" xr:uid="{7F5FD4E1-42BC-4E5A-99F6-767B1BDD4D29}"/>
    <hyperlink ref="J368" r:id="rId366" xr:uid="{0B3931CE-7654-4D35-9176-0820FDBA4B23}"/>
    <hyperlink ref="J369" r:id="rId367" xr:uid="{EDD1884B-CEA1-4FF4-9CBC-CE214DECE7F1}"/>
    <hyperlink ref="J370" r:id="rId368" xr:uid="{92A7447B-9FEC-4BC0-81CC-EB7935C0B71F}"/>
    <hyperlink ref="J371" r:id="rId369" xr:uid="{D33BD3C7-6790-4890-9376-9BA66F933E9E}"/>
    <hyperlink ref="J372" r:id="rId370" xr:uid="{D55C81E1-4929-4E3F-8515-D04E3F0CC584}"/>
    <hyperlink ref="J373" r:id="rId371" xr:uid="{EAF97E32-23AD-46BB-A7D3-C82096386A73}"/>
    <hyperlink ref="J374" r:id="rId372" xr:uid="{0EA489AB-0D9E-45E1-AFF3-8D4BAF0E1CCD}"/>
    <hyperlink ref="J375" r:id="rId373" xr:uid="{F7C02B80-6614-424F-882A-A8CEC5EC5D9F}"/>
    <hyperlink ref="J376" r:id="rId374" xr:uid="{95D53660-54F8-4BA0-A9A4-E8CF57DFA43B}"/>
    <hyperlink ref="J377" r:id="rId375" xr:uid="{8BADAD7F-751C-40F1-9EFE-C8FFDAB16AC1}"/>
    <hyperlink ref="J378" r:id="rId376" xr:uid="{5AFE078A-BEEB-44F3-B71B-66AB89B56DD4}"/>
    <hyperlink ref="J379" r:id="rId377" xr:uid="{1A97899A-C7D6-45CD-A24C-1D5D1D117AAD}"/>
    <hyperlink ref="J380" r:id="rId378" xr:uid="{F8454902-871B-494C-858E-A4B9F1F9B62C}"/>
    <hyperlink ref="J381" r:id="rId379" xr:uid="{E2D15CF4-E046-489F-912A-115B2572192B}"/>
    <hyperlink ref="J382" r:id="rId380" xr:uid="{C1272067-520E-4A01-9E2D-29627FE57F04}"/>
    <hyperlink ref="J383" r:id="rId381" xr:uid="{BDD36FE6-2766-470B-B048-D092780D3E40}"/>
    <hyperlink ref="J384" r:id="rId382" xr:uid="{2945DC47-B35C-4DA8-9316-D4F8D4DC2B03}"/>
    <hyperlink ref="J385" r:id="rId383" xr:uid="{D43511E9-04A6-4826-AAAA-429FB5608BDA}"/>
    <hyperlink ref="J386" r:id="rId384" xr:uid="{64E62605-589E-4DA4-8A98-4CC83DCC3E92}"/>
    <hyperlink ref="J387" r:id="rId385" xr:uid="{9F70CE15-E2C4-4DB4-A439-4EA04A9801FC}"/>
    <hyperlink ref="J388" r:id="rId386" xr:uid="{6461D0A6-89A8-4F73-A41E-6E0ACBBB6519}"/>
    <hyperlink ref="J389" r:id="rId387" xr:uid="{E0CE9F5C-702C-481E-96B5-D740CD0A28AD}"/>
    <hyperlink ref="J390" r:id="rId388" xr:uid="{D6E75213-6E47-4807-A882-6EAFFC903D1B}"/>
    <hyperlink ref="J391" r:id="rId389" xr:uid="{2864A8CD-9759-4543-8690-9EBD3974F997}"/>
    <hyperlink ref="J392" r:id="rId390" xr:uid="{E465469D-B523-44CE-BC70-43CE4687B364}"/>
    <hyperlink ref="J393" r:id="rId391" xr:uid="{54C7311B-CEB4-414A-9175-B44725297262}"/>
    <hyperlink ref="J394" r:id="rId392" xr:uid="{4FD6B411-EE10-4DFF-BB3A-7AA54AAD4430}"/>
    <hyperlink ref="J395" r:id="rId393" xr:uid="{509C55E1-27C7-4310-B323-FF31585D12A9}"/>
    <hyperlink ref="J396" r:id="rId394" xr:uid="{DBC94D8C-4040-45D4-A83C-306444AE00A3}"/>
    <hyperlink ref="J397" r:id="rId395" xr:uid="{D1F85861-7FB0-480D-BFEC-AEFA1E80AA85}"/>
    <hyperlink ref="J398" r:id="rId396" xr:uid="{C55355D2-C1DF-4015-B05E-45E6E7E3D806}"/>
    <hyperlink ref="J399" r:id="rId397" xr:uid="{A1A15243-B149-47F9-B301-DD7824714A09}"/>
    <hyperlink ref="J400" r:id="rId398" xr:uid="{607E8C6F-04F8-4DEC-8784-AE99002720ED}"/>
    <hyperlink ref="J401" r:id="rId399" xr:uid="{2A274301-F350-4E9C-85E9-CF29032450D7}"/>
    <hyperlink ref="J402" r:id="rId400" xr:uid="{3C0DEF9F-5950-4CF7-9991-006529F9D524}"/>
    <hyperlink ref="J403" r:id="rId401" xr:uid="{39F2569C-3513-460B-AE4E-EBD9ACE34576}"/>
    <hyperlink ref="J404" r:id="rId402" xr:uid="{779ABF19-2589-422B-9F77-EC3D00228CF5}"/>
    <hyperlink ref="J405" r:id="rId403" xr:uid="{8A0C7866-80AA-4120-9CF7-FAB3352BFB92}"/>
    <hyperlink ref="J406" r:id="rId404" xr:uid="{840A6EDD-CDF3-46DA-B458-774CDA78EBD4}"/>
    <hyperlink ref="J407" r:id="rId405" xr:uid="{A84011F7-8E70-4DA8-867B-3CD20C0C0372}"/>
    <hyperlink ref="J408" r:id="rId406" xr:uid="{D69B7062-8F79-4786-A7C9-BF71C4A359E4}"/>
    <hyperlink ref="J409" r:id="rId407" xr:uid="{1984E5E5-F6F7-4B38-98AF-353A10B42E44}"/>
    <hyperlink ref="J410" r:id="rId408" xr:uid="{B21518A9-3945-43D6-BE73-DFD8546C1C8D}"/>
    <hyperlink ref="J411" r:id="rId409" xr:uid="{4FB9FBB9-B167-4F55-A601-630D88CB00D1}"/>
    <hyperlink ref="J412" r:id="rId410" xr:uid="{1A4CE7C7-0D16-4823-A66A-16B0DFB36884}"/>
    <hyperlink ref="J413" r:id="rId411" xr:uid="{872C79CE-4CC8-4FF2-84F1-E977F359A938}"/>
    <hyperlink ref="J414" r:id="rId412" xr:uid="{5EFF6028-854D-41F3-9280-BC6625EDA0F9}"/>
    <hyperlink ref="J415" r:id="rId413" xr:uid="{5D71D1C0-B09C-45F4-B57B-E4F88483B627}"/>
    <hyperlink ref="J416" r:id="rId414" xr:uid="{519D08C2-BDA7-43A8-8E81-4959C4E91B3A}"/>
    <hyperlink ref="J417" r:id="rId415" xr:uid="{8EE1D888-67F4-4533-B46C-F05CDDE04F13}"/>
    <hyperlink ref="J418" r:id="rId416" xr:uid="{7740BE10-B20E-4C8E-903A-F5804F58F7A3}"/>
    <hyperlink ref="J419" r:id="rId417" xr:uid="{76F75D77-55CE-4D87-BA1E-FAE5EB4EF127}"/>
    <hyperlink ref="J420" r:id="rId418" xr:uid="{5DAB6816-FECA-44C1-B12C-CEBF002C01BD}"/>
    <hyperlink ref="J421" r:id="rId419" xr:uid="{471B22A7-AC3C-4A81-A423-39F913B6508E}"/>
    <hyperlink ref="J422" r:id="rId420" xr:uid="{04B751F3-B844-4FBD-B12C-DC8465377409}"/>
    <hyperlink ref="J423" r:id="rId421" xr:uid="{5324C876-383C-4818-A61F-7050E08BE5B2}"/>
    <hyperlink ref="J424" r:id="rId422" xr:uid="{6E1BFEA2-0600-4DEE-A9C1-96EBFC2F654F}"/>
    <hyperlink ref="J425" r:id="rId423" xr:uid="{CBF29044-9D1D-4A67-B1FB-D93449E4977E}"/>
    <hyperlink ref="J426" r:id="rId424" xr:uid="{33BBB947-A26A-45FC-8DF5-A12D6D037CEC}"/>
    <hyperlink ref="J427" r:id="rId425" xr:uid="{DE76C553-3F64-4579-A378-CA12D4A80762}"/>
    <hyperlink ref="J428" r:id="rId426" xr:uid="{13586A1D-A936-4C3E-BEB4-2E3719D0B70A}"/>
    <hyperlink ref="J429" r:id="rId427" xr:uid="{086B41D5-BBB6-4910-B594-4334F2DF3C67}"/>
    <hyperlink ref="J430" r:id="rId428" xr:uid="{93939396-DDAF-4177-A4EF-760F26ED1ABC}"/>
    <hyperlink ref="J431" r:id="rId429" xr:uid="{EEE44811-5C8E-406E-950E-E2F4E1A3FEE5}"/>
    <hyperlink ref="J432" r:id="rId430" xr:uid="{B79DC320-1331-49F1-9AD7-06E1FC8A60FE}"/>
    <hyperlink ref="J433" r:id="rId431" xr:uid="{CB009C4A-0E37-4C86-B9B8-DA55BF5212BA}"/>
    <hyperlink ref="J434" r:id="rId432" xr:uid="{06FB2E4C-362C-4C69-8050-DCC6DF01DE6E}"/>
    <hyperlink ref="J435" r:id="rId433" xr:uid="{2BFDC535-89ED-4715-A99A-773BEC0EA978}"/>
    <hyperlink ref="J436" r:id="rId434" xr:uid="{16966833-C08D-43E6-A338-3428931A1C89}"/>
    <hyperlink ref="J437" r:id="rId435" xr:uid="{B4A79DA1-5CC2-4E68-8330-56B5EA7BE9EA}"/>
    <hyperlink ref="J438" r:id="rId436" xr:uid="{243C1C57-036A-41B4-A49A-1F0B48BEF776}"/>
    <hyperlink ref="J439" r:id="rId437" xr:uid="{3D594C67-7CCE-4D81-A6D9-D21747E9E632}"/>
    <hyperlink ref="J440" r:id="rId438" xr:uid="{3B44360C-539B-41C0-A128-F9269C064AFC}"/>
    <hyperlink ref="J441" r:id="rId439" xr:uid="{6C214004-6B0F-4461-A85D-7CC82983596F}"/>
    <hyperlink ref="J442" r:id="rId440" xr:uid="{974046C1-E76F-4048-9C4C-8F04D42FD01A}"/>
    <hyperlink ref="J443" r:id="rId441" xr:uid="{96BF84CD-DE67-47E0-899B-5B070A32AAAE}"/>
    <hyperlink ref="J444" r:id="rId442" xr:uid="{06C7F705-559A-4E1B-9776-142916A026F3}"/>
    <hyperlink ref="J445" r:id="rId443" xr:uid="{EAB046E0-144E-42E7-94E5-1793A294A670}"/>
    <hyperlink ref="J446" r:id="rId444" xr:uid="{49B0BE42-5518-4A25-8D04-068C5F8E392B}"/>
    <hyperlink ref="J447" r:id="rId445" xr:uid="{266E60BD-298C-4B15-9428-6F21A8B734CF}"/>
    <hyperlink ref="J448" r:id="rId446" xr:uid="{B237E74F-AB6C-485F-8F0D-BE735A076959}"/>
    <hyperlink ref="J449" r:id="rId447" xr:uid="{ACBB3AE7-84E9-4D6D-B17E-F9DD9D491871}"/>
    <hyperlink ref="J450" r:id="rId448" xr:uid="{9F5A796B-7C9E-41E2-BEF5-B2FA0B81B820}"/>
    <hyperlink ref="J451" r:id="rId449" xr:uid="{7EB144FA-40CA-4689-B31C-19ECF58B6381}"/>
    <hyperlink ref="J452" r:id="rId450" xr:uid="{2F1E7F86-2280-4FC3-ADBA-940CD8C21D02}"/>
    <hyperlink ref="J453" r:id="rId451" xr:uid="{1A7E7A54-A82C-4C81-8609-22A7FABB67AC}"/>
    <hyperlink ref="J454" r:id="rId452" xr:uid="{93F0590D-522D-4147-80F7-19FE694C227C}"/>
  </hyperlinks>
  <pageMargins left="0.7" right="0.7" top="0.75" bottom="0.75" header="0.3" footer="0.3"/>
  <pageSetup paperSize="9" orientation="portrait" r:id="rId453"/>
  <drawing r:id="rId45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2</vt:i4>
      </vt:variant>
    </vt:vector>
  </HeadingPairs>
  <TitlesOfParts>
    <vt:vector size="11" baseType="lpstr">
      <vt:lpstr>Merkmale</vt:lpstr>
      <vt:lpstr>Kantone</vt:lpstr>
      <vt:lpstr>Gemeinden</vt:lpstr>
      <vt:lpstr>Liste 1</vt:lpstr>
      <vt:lpstr>Liste 2</vt:lpstr>
      <vt:lpstr>Liste 3</vt:lpstr>
      <vt:lpstr>Liste 4</vt:lpstr>
      <vt:lpstr>Liste 5</vt:lpstr>
      <vt:lpstr>Liste 6</vt:lpstr>
      <vt:lpstr>'Liste 5'!_FilterDatabase</vt:lpstr>
      <vt:lpstr>'Liste 6'!_FilterDatabase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Vieille David BFS</dc:creator>
  <cp:lastModifiedBy>Ahles Gérald BFS</cp:lastModifiedBy>
  <dcterms:created xsi:type="dcterms:W3CDTF">2022-02-14T05:31:46Z</dcterms:created>
  <dcterms:modified xsi:type="dcterms:W3CDTF">2024-03-25T07:11:19Z</dcterms:modified>
</cp:coreProperties>
</file>